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7" rupBuild="14420"/>
  <workbookPr showInkAnnotation="0" defaultThemeVersion="124226"/>
  <mc:AlternateContent xmlns:mc="http://schemas.openxmlformats.org/markup-compatibility/2006">
    <mc:Choice Requires="x15">
      <x15ac:absPath xmlns:x15ac="http://schemas.microsoft.com/office/spreadsheetml/2010/11/ac" url="H:\Mi unidad\TOSHIBA\EAS QUELLAVECO\REAS QUELLAVECO 2025\7. REAS JULIO 2025\Anexos_Julio\Anexo 3_Sistematizacion de Datos\"/>
    </mc:Choice>
  </mc:AlternateContent>
  <bookViews>
    <workbookView xWindow="6540" yWindow="5760" windowWidth="7500" windowHeight="6000" tabRatio="861" activeTab="4"/>
  </bookViews>
  <sheets>
    <sheet name="3.1 PM10_CA_TAL_01" sheetId="37" r:id="rId1"/>
    <sheet name="3.2 PM25_CA_TAL_01" sheetId="34" r:id="rId2"/>
    <sheet name="3.3 MET_CA_TAL_01" sheetId="38" r:id="rId3"/>
    <sheet name="3.4 Cálculo PM10 y VM" sheetId="42" r:id="rId4"/>
    <sheet name="3.5 Conc. de Metales PM 10" sheetId="40" r:id="rId5"/>
    <sheet name="Fórmula EPA" sheetId="17" state="hidden" r:id="rId6"/>
  </sheets>
  <definedNames>
    <definedName name="_xlnm._FilterDatabase" localSheetId="2" hidden="1">'3.3 MET_CA_TAL_01'!$C$16:$I$523</definedName>
    <definedName name="_xlnm.Print_Area" localSheetId="0">'3.1 PM10_CA_TAL_01'!$A$1:$AH$46</definedName>
    <definedName name="_xlnm.Print_Area" localSheetId="1">'3.2 PM25_CA_TAL_01'!$A$1:$AH$46</definedName>
    <definedName name="_xlnm.Print_Area" localSheetId="2">'3.3 MET_CA_TAL_01'!$A$1:$J$520</definedName>
    <definedName name="_xlnm.Print_Area" localSheetId="3">'3.4 Cálculo PM10 y VM'!$A$2:$N$26</definedName>
    <definedName name="_xlnm.Print_Area" localSheetId="4">'3.5 Conc. de Metales PM 10'!$A$2:$K$86</definedName>
    <definedName name="_xlnm.Print_Titles" localSheetId="3">'3.4 Cálculo PM10 y VM'!$1:$6</definedName>
    <definedName name="_xlnm.Print_Titles" localSheetId="4">'3.5 Conc. de Metales PM 10'!$1:$10</definedName>
  </definedNames>
  <calcPr calcId="162913"/>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22" i="42" l="1"/>
  <c r="E54" i="40" l="1"/>
  <c r="F54" i="40"/>
  <c r="G54" i="40"/>
  <c r="H54" i="40"/>
  <c r="I54" i="40"/>
  <c r="E55" i="40"/>
  <c r="F55" i="40"/>
  <c r="G55" i="40"/>
  <c r="H55" i="40"/>
  <c r="I55" i="40"/>
  <c r="E56" i="40"/>
  <c r="F56" i="40"/>
  <c r="G56" i="40"/>
  <c r="H56" i="40"/>
  <c r="I56" i="40"/>
  <c r="E57" i="40"/>
  <c r="F57" i="40"/>
  <c r="G57" i="40"/>
  <c r="H57" i="40"/>
  <c r="I57" i="40"/>
  <c r="E58" i="40"/>
  <c r="F58" i="40"/>
  <c r="G58" i="40"/>
  <c r="H58" i="40"/>
  <c r="I58" i="40"/>
  <c r="E59" i="40"/>
  <c r="F59" i="40"/>
  <c r="G59" i="40"/>
  <c r="H59" i="40"/>
  <c r="I59" i="40"/>
  <c r="E60" i="40"/>
  <c r="F60" i="40"/>
  <c r="G60" i="40"/>
  <c r="H60" i="40"/>
  <c r="I60" i="40"/>
  <c r="E61" i="40"/>
  <c r="F61" i="40"/>
  <c r="G61" i="40"/>
  <c r="H61" i="40"/>
  <c r="I61" i="40"/>
  <c r="E62" i="40"/>
  <c r="F62" i="40"/>
  <c r="G62" i="40"/>
  <c r="H62" i="40"/>
  <c r="I62" i="40"/>
  <c r="E63" i="40"/>
  <c r="F63" i="40"/>
  <c r="G63" i="40"/>
  <c r="H63" i="40"/>
  <c r="I63" i="40"/>
  <c r="E64" i="40"/>
  <c r="F64" i="40"/>
  <c r="G64" i="40"/>
  <c r="H64" i="40"/>
  <c r="I64" i="40"/>
  <c r="E65" i="40"/>
  <c r="F65" i="40"/>
  <c r="G65" i="40"/>
  <c r="H65" i="40"/>
  <c r="I65" i="40"/>
  <c r="E66" i="40"/>
  <c r="F66" i="40"/>
  <c r="G66" i="40"/>
  <c r="H66" i="40"/>
  <c r="I66" i="40"/>
  <c r="E67" i="40"/>
  <c r="F67" i="40"/>
  <c r="G67" i="40"/>
  <c r="H67" i="40"/>
  <c r="I67" i="40"/>
  <c r="E68" i="40"/>
  <c r="F68" i="40"/>
  <c r="G68" i="40"/>
  <c r="H68" i="40"/>
  <c r="I68" i="40"/>
  <c r="E69" i="40"/>
  <c r="F69" i="40"/>
  <c r="G69" i="40"/>
  <c r="H69" i="40"/>
  <c r="I69" i="40"/>
  <c r="E70" i="40"/>
  <c r="F70" i="40"/>
  <c r="G70" i="40"/>
  <c r="H70" i="40"/>
  <c r="I70" i="40"/>
  <c r="E71" i="40"/>
  <c r="F71" i="40"/>
  <c r="G71" i="40"/>
  <c r="H71" i="40"/>
  <c r="I71" i="40"/>
  <c r="E72" i="40"/>
  <c r="F72" i="40"/>
  <c r="G72" i="40"/>
  <c r="H72" i="40"/>
  <c r="I72" i="40"/>
  <c r="E73" i="40"/>
  <c r="F73" i="40"/>
  <c r="G73" i="40"/>
  <c r="H73" i="40"/>
  <c r="I73" i="40"/>
  <c r="E74" i="40"/>
  <c r="F74" i="40"/>
  <c r="G74" i="40"/>
  <c r="H74" i="40"/>
  <c r="I74" i="40"/>
  <c r="E75" i="40"/>
  <c r="F75" i="40"/>
  <c r="G75" i="40"/>
  <c r="H75" i="40"/>
  <c r="I75" i="40"/>
  <c r="E76" i="40"/>
  <c r="F76" i="40"/>
  <c r="G76" i="40"/>
  <c r="H76" i="40"/>
  <c r="I76" i="40"/>
  <c r="E77" i="40"/>
  <c r="F77" i="40"/>
  <c r="G77" i="40"/>
  <c r="H77" i="40"/>
  <c r="I77" i="40"/>
  <c r="E78" i="40"/>
  <c r="F78" i="40"/>
  <c r="G78" i="40"/>
  <c r="H78" i="40"/>
  <c r="I78" i="40"/>
  <c r="E79" i="40"/>
  <c r="F79" i="40"/>
  <c r="G79" i="40"/>
  <c r="H79" i="40"/>
  <c r="I79" i="40"/>
  <c r="E80" i="40"/>
  <c r="F80" i="40"/>
  <c r="G80" i="40"/>
  <c r="H80" i="40"/>
  <c r="I80" i="40"/>
  <c r="E81" i="40"/>
  <c r="F81" i="40"/>
  <c r="G81" i="40"/>
  <c r="H81" i="40"/>
  <c r="I81" i="40"/>
  <c r="E82" i="40"/>
  <c r="F82" i="40"/>
  <c r="G82" i="40"/>
  <c r="H82" i="40"/>
  <c r="I82" i="40"/>
  <c r="G17" i="42"/>
  <c r="K17" i="42" s="1"/>
  <c r="I17" i="42"/>
  <c r="G18" i="42"/>
  <c r="K18" i="42" s="1"/>
  <c r="I18" i="42"/>
  <c r="G19" i="42"/>
  <c r="K19" i="42" s="1"/>
  <c r="I19" i="42"/>
  <c r="G20" i="42"/>
  <c r="K20" i="42" s="1"/>
  <c r="I20" i="42"/>
  <c r="G21" i="42"/>
  <c r="I21" i="42"/>
  <c r="K21" i="42"/>
  <c r="E50" i="40" l="1"/>
  <c r="E51" i="40"/>
  <c r="F51" i="40"/>
  <c r="G51" i="40"/>
  <c r="H51" i="40"/>
  <c r="I51" i="40"/>
  <c r="E52" i="40"/>
  <c r="F52" i="40"/>
  <c r="F53" i="40" s="1"/>
  <c r="G52" i="40"/>
  <c r="H52" i="40"/>
  <c r="I52" i="40"/>
  <c r="E53" i="40"/>
  <c r="I53" i="40" l="1"/>
  <c r="H53" i="40"/>
  <c r="G53" i="40"/>
  <c r="E523" i="38" l="1"/>
  <c r="D521" i="38" l="1"/>
  <c r="H523" i="38" l="1"/>
  <c r="H522" i="38"/>
  <c r="H521" i="38"/>
  <c r="G523" i="38"/>
  <c r="G522" i="38"/>
  <c r="G521" i="38"/>
  <c r="F523" i="38"/>
  <c r="F522" i="38"/>
  <c r="F521" i="38"/>
  <c r="E522" i="38"/>
  <c r="E521" i="38"/>
  <c r="D523" i="38"/>
  <c r="D522" i="38"/>
  <c r="D6" i="38" l="1"/>
  <c r="F6" i="34" l="1"/>
</calcChain>
</file>

<file path=xl/sharedStrings.xml><?xml version="1.0" encoding="utf-8"?>
<sst xmlns="http://schemas.openxmlformats.org/spreadsheetml/2006/main" count="1629" uniqueCount="205">
  <si>
    <t>MARCA:</t>
  </si>
  <si>
    <t>MODELO:</t>
  </si>
  <si>
    <t>SERIE:</t>
  </si>
  <si>
    <t>EQUIPO:</t>
  </si>
  <si>
    <t>De acuerdo a Compendium EPA Method IO-2.1 SAMPLING OF AMBIENT AIR FOR TOTAL SUSPENDED PARTICULATE MATTER (SPM) AND PM10 USING HIGH VOLUME (HV) SAMPLER</t>
  </si>
  <si>
    <t>Dónde:</t>
  </si>
  <si>
    <t>Tstd:</t>
  </si>
  <si>
    <t>Velocidad del flujo del volumen real</t>
  </si>
  <si>
    <t>Qstd (m³/min std):</t>
  </si>
  <si>
    <t>Velocidad del flujo del volumen estándar</t>
  </si>
  <si>
    <t>Presión barométrica estándar según EPA (760 mm Hg)</t>
  </si>
  <si>
    <t>Pstd (mm Hg):</t>
  </si>
  <si>
    <t xml:space="preserve">Presión barométrica ambiental </t>
  </si>
  <si>
    <t>Pa (mm Hg):</t>
  </si>
  <si>
    <t>Ta (°K):</t>
  </si>
  <si>
    <t xml:space="preserve">Temperatura ambiental </t>
  </si>
  <si>
    <t>Temperatura estándar según EPA (298 °K)</t>
  </si>
  <si>
    <r>
      <t>Qa (m</t>
    </r>
    <r>
      <rPr>
        <b/>
        <sz val="10"/>
        <rFont val="Calibri"/>
        <family val="2"/>
      </rPr>
      <t>³</t>
    </r>
    <r>
      <rPr>
        <b/>
        <sz val="10"/>
        <rFont val="Arial"/>
        <family val="2"/>
      </rPr>
      <t>/min):</t>
    </r>
  </si>
  <si>
    <t>1.- Calcular el flujo promedio del periodo de muestreo corregido a las condiciones estándar</t>
  </si>
  <si>
    <t>2.- Calcular el volumen total de aire muestreado</t>
  </si>
  <si>
    <r>
      <t>Vstd (m</t>
    </r>
    <r>
      <rPr>
        <b/>
        <sz val="10"/>
        <rFont val="Calibri"/>
        <family val="2"/>
      </rPr>
      <t>³</t>
    </r>
    <r>
      <rPr>
        <b/>
        <sz val="10"/>
        <rFont val="Arial"/>
        <family val="2"/>
      </rPr>
      <t>std):</t>
    </r>
  </si>
  <si>
    <t>Volumen total de aire muestreado en condiciones estándar</t>
  </si>
  <si>
    <t>t (min):</t>
  </si>
  <si>
    <t>Tiempo de muestreo</t>
  </si>
  <si>
    <t>3.- Calcular la concentración de material particulado</t>
  </si>
  <si>
    <t>Concentración de PM-10</t>
  </si>
  <si>
    <t>PM10 (µg/m3 std):</t>
  </si>
  <si>
    <t>Wf, Wi (g):</t>
  </si>
  <si>
    <t>Pesos final e inicial de partículas de PM-10 colectadas en el filtro</t>
  </si>
  <si>
    <t>10E6:</t>
  </si>
  <si>
    <t>Conversión de g a µg</t>
  </si>
  <si>
    <t>TÍTULO DEL ESTUDIO:</t>
  </si>
  <si>
    <t>DATOS DEL EQUIPO</t>
  </si>
  <si>
    <t>Hora\Día</t>
  </si>
  <si>
    <t>ESTACIÓN DE MONITOREO:</t>
  </si>
  <si>
    <t>CÓDIGO DE ACCIÓN:</t>
  </si>
  <si>
    <t>Monitor automático de partículas</t>
  </si>
  <si>
    <t>Promedio de PM₁₀ en 24 h</t>
  </si>
  <si>
    <t>100 µg/m³ en periodo de 24 horas</t>
  </si>
  <si>
    <t>EDM 180</t>
  </si>
  <si>
    <t>GRIMM</t>
  </si>
  <si>
    <t>50 µg/m³ en periodo de 24 horas</t>
  </si>
  <si>
    <t>18A20147</t>
  </si>
  <si>
    <t xml:space="preserve">Tabla 3.3. Datos horarios Meteorológicos </t>
  </si>
  <si>
    <t>Sensor anemométrico; de presión; temperatura y humedad; pluviométrico</t>
  </si>
  <si>
    <t>Lastem</t>
  </si>
  <si>
    <t>DNB105.2, DQA251, DMA975, DQA231.1</t>
  </si>
  <si>
    <t>FECHA Y HORA</t>
  </si>
  <si>
    <t>Precipitación
(mm)</t>
  </si>
  <si>
    <t>Temperatura ambiental
(°C)</t>
  </si>
  <si>
    <t>Humedad relativa
(%)</t>
  </si>
  <si>
    <t>Velocidad de Viento
(m/s)</t>
  </si>
  <si>
    <t>Dirección de Viento
(°)</t>
  </si>
  <si>
    <t>Tabla 3.1. Concentraciones horarias y 24 horas de PM₁₀</t>
  </si>
  <si>
    <t>MÍNIMO</t>
  </si>
  <si>
    <t>-</t>
  </si>
  <si>
    <t>MÁXIMO</t>
  </si>
  <si>
    <t>Presión atmosférica
(mmHg)</t>
  </si>
  <si>
    <t>21005924/21020360, 2140131/3000827, 21020253, 21020280</t>
  </si>
  <si>
    <r>
      <t>ECA aire de PM</t>
    </r>
    <r>
      <rPr>
        <b/>
        <sz val="6"/>
        <rFont val="Arial"/>
        <family val="2"/>
      </rPr>
      <t>10</t>
    </r>
  </si>
  <si>
    <r>
      <t>Tabla 3.2. Concentraciones horarias y 24 horas de PM</t>
    </r>
    <r>
      <rPr>
        <b/>
        <sz val="12"/>
        <rFont val="Calibri"/>
        <family val="2"/>
      </rPr>
      <t>₂‚₅</t>
    </r>
  </si>
  <si>
    <r>
      <t>Promedio de PM</t>
    </r>
    <r>
      <rPr>
        <b/>
        <sz val="5"/>
        <rFont val="Arial"/>
        <family val="2"/>
      </rPr>
      <t>2,5</t>
    </r>
    <r>
      <rPr>
        <b/>
        <sz val="9"/>
        <rFont val="Arial"/>
        <family val="2"/>
      </rPr>
      <t xml:space="preserve"> en 24 h</t>
    </r>
  </si>
  <si>
    <r>
      <t>ECA aire de PM</t>
    </r>
    <r>
      <rPr>
        <b/>
        <sz val="5"/>
        <rFont val="Arial"/>
        <family val="2"/>
      </rPr>
      <t>2,5</t>
    </r>
  </si>
  <si>
    <t>PROMEDIO*</t>
  </si>
  <si>
    <t>*</t>
  </si>
  <si>
    <t>: Precipitacion acumuluda</t>
  </si>
  <si>
    <t>ID</t>
  </si>
  <si>
    <t>Evaluación ambiental de seguimiento de la calidad del aire en el ámbito de influencia de la unidad fiscalizable Quellaveco de la empresa Anglo American Quellaveco S.A., distrito Torata, provincia Mariscal Nieto, departamento Moquegua, en julio 2025</t>
  </si>
  <si>
    <t>0005-7-2025-417</t>
  </si>
  <si>
    <t>SE</t>
  </si>
  <si>
    <t>SE:</t>
  </si>
  <si>
    <t>Sin equipo</t>
  </si>
  <si>
    <t>Alto Tala (CA-TAL-02)</t>
  </si>
  <si>
    <t>MA</t>
  </si>
  <si>
    <t>VF</t>
  </si>
  <si>
    <t>IE</t>
  </si>
  <si>
    <t>MA:</t>
  </si>
  <si>
    <t>Mantenimiento preventivo</t>
  </si>
  <si>
    <t>IE:</t>
  </si>
  <si>
    <t>Interrupcion electrica</t>
  </si>
  <si>
    <t>VF:</t>
  </si>
  <si>
    <t>Verificacion operacional</t>
  </si>
  <si>
    <t>ID:</t>
  </si>
  <si>
    <t>Insuficiencia de datos</t>
  </si>
  <si>
    <t>&lt;0,02</t>
  </si>
  <si>
    <t>&lt;0,01</t>
  </si>
  <si>
    <t>debajo del límite de cuantificación del método de ensayo de laboratorio</t>
  </si>
  <si>
    <t>&lt; L.C.:</t>
  </si>
  <si>
    <t>Valor referencial</t>
  </si>
  <si>
    <t>*:</t>
  </si>
  <si>
    <t>Blanco de Campo</t>
  </si>
  <si>
    <t>**:</t>
  </si>
  <si>
    <t>Sin data</t>
  </si>
  <si>
    <t>-:</t>
  </si>
  <si>
    <t>&lt; L.C.</t>
  </si>
  <si>
    <r>
      <t>µg/m</t>
    </r>
    <r>
      <rPr>
        <vertAlign val="superscript"/>
        <sz val="9"/>
        <rFont val="Arial"/>
        <family val="2"/>
      </rPr>
      <t>3</t>
    </r>
  </si>
  <si>
    <t>Zn</t>
  </si>
  <si>
    <t>Zinc (Zn)</t>
  </si>
  <si>
    <t>V</t>
  </si>
  <si>
    <t>Vanadio (V)</t>
  </si>
  <si>
    <t>Ti</t>
  </si>
  <si>
    <t>Titanio (Ti)</t>
  </si>
  <si>
    <t>Tl</t>
  </si>
  <si>
    <t>Talio (Tl)</t>
  </si>
  <si>
    <t>Na</t>
  </si>
  <si>
    <t>Sodio (Na)</t>
  </si>
  <si>
    <t>Si</t>
  </si>
  <si>
    <t>Silicio (Si)</t>
  </si>
  <si>
    <t>Se</t>
  </si>
  <si>
    <t>Selenio (Se)</t>
  </si>
  <si>
    <t>K</t>
  </si>
  <si>
    <t>Potasio (K)</t>
  </si>
  <si>
    <t>Pb</t>
  </si>
  <si>
    <t>Plomo (Pb)</t>
  </si>
  <si>
    <r>
      <t>µg/m</t>
    </r>
    <r>
      <rPr>
        <vertAlign val="superscript"/>
        <sz val="9"/>
        <rFont val="Arial"/>
        <family val="2"/>
      </rPr>
      <t>3</t>
    </r>
    <r>
      <rPr>
        <sz val="11"/>
        <color theme="1"/>
        <rFont val="Calibri"/>
        <family val="2"/>
        <scheme val="minor"/>
      </rPr>
      <t/>
    </r>
  </si>
  <si>
    <t>Ag</t>
  </si>
  <si>
    <t>Plata (Ag)</t>
  </si>
  <si>
    <t>Ni</t>
  </si>
  <si>
    <t>Níquel (Ni)</t>
  </si>
  <si>
    <t>Mo</t>
  </si>
  <si>
    <t>Molibdeno (Mo)</t>
  </si>
  <si>
    <t>Hg</t>
  </si>
  <si>
    <t>Mercurio (Hg)</t>
  </si>
  <si>
    <t>Mn</t>
  </si>
  <si>
    <t>Manganeso (Mn)</t>
  </si>
  <si>
    <t>Mg</t>
  </si>
  <si>
    <t>Magnesio (Mg)</t>
  </si>
  <si>
    <t>Li</t>
  </si>
  <si>
    <t>Litio (Li)</t>
  </si>
  <si>
    <t>Fe</t>
  </si>
  <si>
    <t>Hierro (Fe)</t>
  </si>
  <si>
    <t>Sr</t>
  </si>
  <si>
    <t>Estroncio (Sr)</t>
  </si>
  <si>
    <t>Sn</t>
  </si>
  <si>
    <t>Estaño (Sn)</t>
  </si>
  <si>
    <t>Cr</t>
  </si>
  <si>
    <t>Cromo (Cr)</t>
  </si>
  <si>
    <t>Cu</t>
  </si>
  <si>
    <t>Cobre (Cu)</t>
  </si>
  <si>
    <t>Co</t>
  </si>
  <si>
    <t>Cobalto (Co)</t>
  </si>
  <si>
    <t>Ca</t>
  </si>
  <si>
    <t>Calcio (Ca)</t>
  </si>
  <si>
    <t>Cd</t>
  </si>
  <si>
    <t>Cadmio (Cd)</t>
  </si>
  <si>
    <t>B</t>
  </si>
  <si>
    <t>Boro (B)</t>
  </si>
  <si>
    <t>Be</t>
  </si>
  <si>
    <t>Berilio (Be)</t>
  </si>
  <si>
    <t>Ba</t>
  </si>
  <si>
    <t>Bario (Ba)</t>
  </si>
  <si>
    <t>As</t>
  </si>
  <si>
    <t>Arsénico (As)</t>
  </si>
  <si>
    <t>Sb</t>
  </si>
  <si>
    <t>Antimonio (Sb)</t>
  </si>
  <si>
    <t>Al</t>
  </si>
  <si>
    <t>Aluminio (Al)</t>
  </si>
  <si>
    <r>
      <t>Volumen de muestreo, en m</t>
    </r>
    <r>
      <rPr>
        <b/>
        <vertAlign val="superscript"/>
        <sz val="9"/>
        <rFont val="Arial"/>
        <family val="2"/>
      </rPr>
      <t xml:space="preserve">3 </t>
    </r>
    <r>
      <rPr>
        <b/>
        <sz val="9"/>
        <rFont val="Arial"/>
        <family val="2"/>
      </rPr>
      <t>(Va)</t>
    </r>
  </si>
  <si>
    <t>Unidad</t>
  </si>
  <si>
    <r>
      <t>Metal medido en PM</t>
    </r>
    <r>
      <rPr>
        <b/>
        <vertAlign val="subscript"/>
        <sz val="9"/>
        <rFont val="Arial"/>
        <family val="2"/>
      </rPr>
      <t>10</t>
    </r>
  </si>
  <si>
    <t>CONCENTRACIÓN DE METALES</t>
  </si>
  <si>
    <t>Debajo del límite de cuantificación</t>
  </si>
  <si>
    <t xml:space="preserve">&lt; L.C.: </t>
  </si>
  <si>
    <t>- :</t>
  </si>
  <si>
    <t>µg/mtra</t>
  </si>
  <si>
    <t>Fecha</t>
  </si>
  <si>
    <t>RESULTADOS DE LABORATORIO</t>
  </si>
  <si>
    <r>
      <t xml:space="preserve">(*) En el caso del material particulado y las sustancias que deben analizarse en la fase de partículas (metales, iones, carbonáceas, otros), el </t>
    </r>
    <r>
      <rPr>
        <b/>
        <sz val="8"/>
        <rFont val="Arial"/>
        <family val="2"/>
      </rPr>
      <t>volumen de muestreo</t>
    </r>
    <r>
      <rPr>
        <sz val="8"/>
        <rFont val="Arial"/>
        <family val="2"/>
      </rPr>
      <t xml:space="preserve"> se debe expresar en las condiciones ambientales (volumen actual) en términos de temperatura ambiental y presión atmosférica promedio, medidas durante el período de muestreo. (Sección L.1.3 Cálculo de concentraciones señalada en el Protocolo de Monitoreo de la Calidad del aire del MINAM - D.S. N° 010-2019-MINAM).
"-" : No aplica.              **: Blanco de Campo</t>
    </r>
  </si>
  <si>
    <t>OBSERVACIONES:</t>
  </si>
  <si>
    <t>---</t>
  </si>
  <si>
    <t>--</t>
  </si>
  <si>
    <r>
      <t>PM</t>
    </r>
    <r>
      <rPr>
        <vertAlign val="subscript"/>
        <sz val="8"/>
        <rFont val="Arial"/>
        <family val="2"/>
      </rPr>
      <t>10</t>
    </r>
  </si>
  <si>
    <r>
      <t>Concentración de partículas (µg/m</t>
    </r>
    <r>
      <rPr>
        <b/>
        <vertAlign val="superscript"/>
        <sz val="8"/>
        <rFont val="Arial"/>
        <family val="2"/>
      </rPr>
      <t>3</t>
    </r>
    <r>
      <rPr>
        <b/>
        <sz val="8"/>
        <rFont val="Arial"/>
        <family val="2"/>
      </rPr>
      <t>)</t>
    </r>
  </si>
  <si>
    <r>
      <t>ΔPeso (</t>
    </r>
    <r>
      <rPr>
        <b/>
        <sz val="8"/>
        <rFont val="Calibri"/>
        <family val="2"/>
      </rPr>
      <t>µ</t>
    </r>
    <r>
      <rPr>
        <b/>
        <sz val="8"/>
        <rFont val="Arial"/>
        <family val="2"/>
      </rPr>
      <t>g) **</t>
    </r>
  </si>
  <si>
    <r>
      <t>Volumen de muestreo en m</t>
    </r>
    <r>
      <rPr>
        <b/>
        <vertAlign val="superscript"/>
        <sz val="8"/>
        <rFont val="Arial"/>
        <family val="2"/>
      </rPr>
      <t xml:space="preserve">3 </t>
    </r>
    <r>
      <rPr>
        <b/>
        <sz val="8"/>
        <rFont val="Arial"/>
        <family val="2"/>
      </rPr>
      <t>(Va)*</t>
    </r>
  </si>
  <si>
    <r>
      <t>Flujo de muestreo, en m</t>
    </r>
    <r>
      <rPr>
        <b/>
        <vertAlign val="superscript"/>
        <sz val="8"/>
        <rFont val="Arial"/>
        <family val="2"/>
      </rPr>
      <t>3</t>
    </r>
    <r>
      <rPr>
        <b/>
        <sz val="8"/>
        <rFont val="Arial"/>
        <family val="2"/>
      </rPr>
      <t>/min (Qa)</t>
    </r>
  </si>
  <si>
    <t>Tiempo o periodo de muestreo en minutos (t)</t>
  </si>
  <si>
    <t>Fecha Final</t>
  </si>
  <si>
    <t>Fecha Inicio</t>
  </si>
  <si>
    <t>N° Filtro</t>
  </si>
  <si>
    <t>Parámetro</t>
  </si>
  <si>
    <t xml:space="preserve">N° </t>
  </si>
  <si>
    <t>B12689</t>
  </si>
  <si>
    <t>SERIE</t>
  </si>
  <si>
    <t>E-FRM-DC</t>
  </si>
  <si>
    <t>MODELO</t>
  </si>
  <si>
    <t>Met One Instruments</t>
  </si>
  <si>
    <t>MARCA</t>
  </si>
  <si>
    <r>
      <t>MUESTREADOR MANUAL DE MATERIAL PARTICULADO DE BAJO VOLUMEN PARA PARTÍCULAS CON DIAMETRO MENOR A 10 MICRAS (PM</t>
    </r>
    <r>
      <rPr>
        <vertAlign val="subscript"/>
        <sz val="8"/>
        <rFont val="Arial"/>
        <family val="2"/>
      </rPr>
      <t>10</t>
    </r>
    <r>
      <rPr>
        <sz val="8"/>
        <rFont val="Arial"/>
        <family val="2"/>
      </rPr>
      <t>)</t>
    </r>
  </si>
  <si>
    <t>EQUIPO</t>
  </si>
  <si>
    <t>DATOS DE LOS EQUIPOS</t>
  </si>
  <si>
    <t>TAL-1</t>
  </si>
  <si>
    <t>TAL-2</t>
  </si>
  <si>
    <t>TAL-3</t>
  </si>
  <si>
    <t>TAL-4</t>
  </si>
  <si>
    <t>TAL-5</t>
  </si>
  <si>
    <t>TAL-6**</t>
  </si>
  <si>
    <t>Tabla 3.4. Volumen muestreado de metales - Bajo volumen</t>
  </si>
  <si>
    <r>
      <t>Tabla 3.5. Pesaje y concentración de metales en PM</t>
    </r>
    <r>
      <rPr>
        <b/>
        <vertAlign val="subscript"/>
        <sz val="12"/>
        <rFont val="Arial"/>
        <family val="2"/>
      </rPr>
      <t xml:space="preserve">10 </t>
    </r>
    <r>
      <rPr>
        <b/>
        <sz val="12"/>
        <rFont val="Arial"/>
        <family val="2"/>
      </rPr>
      <t>bajo volumen</t>
    </r>
  </si>
  <si>
    <t>Evaluación ambiental de seguimiento de la calidad del aire en el ámbito  de la unidad fiscalizable Quellaveco de la empresa Anglo American Quellaveco S.A., distrito Torata, provincia Mariscal Nieto, departamento Moquegua, en julio de 2025</t>
  </si>
  <si>
    <t>26/07/2025**</t>
  </si>
  <si>
    <t>&lt;0,16</t>
  </si>
  <si>
    <t>&lt;5,0</t>
  </si>
  <si>
    <t>&lt;0,0017</t>
  </si>
  <si>
    <r>
      <rPr>
        <b/>
        <sz val="9"/>
        <rFont val="Arial"/>
        <family val="2"/>
      </rPr>
      <t>Fuente:</t>
    </r>
    <r>
      <rPr>
        <sz val="9"/>
        <rFont val="Arial"/>
        <family val="2"/>
      </rPr>
      <t xml:space="preserve"> Informes de Ensayo: EMA-PE01-25-03930, AT-25/016187 del laboratorio AGQ Labs Peru</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</si>
</sst>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164" formatCode="0.0"/>
    <numFmt numFmtId="165" formatCode="yyyy/mm/dd\ hh:mm"/>
    <numFmt numFmtId="166" formatCode="0.0000"/>
    <numFmt numFmtId="167" formatCode="\&lt;#0.00"/>
    <numFmt numFmtId="168" formatCode="0.00000"/>
  </numFmts>
  <fonts count="33"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b/>
      <sz val="10"/>
      <name val="Calibri"/>
      <family val="2"/>
    </font>
    <font>
      <b/>
      <sz val="9"/>
      <name val="Arial"/>
      <family val="2"/>
    </font>
    <font>
      <sz val="9"/>
      <name val="Arial"/>
      <family val="2"/>
    </font>
    <font>
      <sz val="10"/>
      <color indexed="10"/>
      <name val="Arial"/>
      <family val="2"/>
    </font>
    <font>
      <b/>
      <sz val="12"/>
      <name val="Arial"/>
      <family val="2"/>
    </font>
    <font>
      <sz val="8"/>
      <name val="Arial"/>
      <family val="2"/>
    </font>
    <font>
      <b/>
      <sz val="8"/>
      <name val="Arial"/>
      <family val="2"/>
    </font>
    <font>
      <sz val="11"/>
      <name val="Calibri"/>
      <family val="2"/>
      <scheme val="minor"/>
    </font>
    <font>
      <sz val="10"/>
      <name val="Calibri"/>
      <family val="2"/>
      <scheme val="minor"/>
    </font>
    <font>
      <sz val="9"/>
      <name val="Calibri"/>
      <family val="2"/>
      <scheme val="minor"/>
    </font>
    <font>
      <i/>
      <sz val="9"/>
      <name val="Arial"/>
      <family val="2"/>
    </font>
    <font>
      <b/>
      <sz val="6"/>
      <name val="Arial"/>
      <family val="2"/>
    </font>
    <font>
      <b/>
      <sz val="12"/>
      <name val="Calibri"/>
      <family val="2"/>
    </font>
    <font>
      <b/>
      <sz val="5"/>
      <name val="Arial"/>
      <family val="2"/>
    </font>
    <font>
      <i/>
      <sz val="8"/>
      <name val="Arial"/>
      <family val="2"/>
    </font>
    <font>
      <b/>
      <sz val="10"/>
      <name val="Calibri"/>
      <family val="2"/>
      <scheme val="minor"/>
    </font>
    <font>
      <vertAlign val="superscript"/>
      <sz val="9"/>
      <name val="Arial"/>
      <family val="2"/>
    </font>
    <font>
      <b/>
      <vertAlign val="superscript"/>
      <sz val="9"/>
      <name val="Arial"/>
      <family val="2"/>
    </font>
    <font>
      <b/>
      <vertAlign val="subscript"/>
      <sz val="9"/>
      <name val="Arial"/>
      <family val="2"/>
    </font>
    <font>
      <sz val="9"/>
      <color theme="9" tint="-0.249977111117893"/>
      <name val="Arial"/>
      <family val="2"/>
    </font>
    <font>
      <b/>
      <vertAlign val="subscript"/>
      <sz val="12"/>
      <name val="Arial"/>
      <family val="2"/>
    </font>
    <font>
      <vertAlign val="subscript"/>
      <sz val="8"/>
      <name val="Arial"/>
      <family val="2"/>
    </font>
    <font>
      <b/>
      <vertAlign val="superscript"/>
      <sz val="8"/>
      <name val="Arial"/>
      <family val="2"/>
    </font>
    <font>
      <b/>
      <sz val="8"/>
      <name val="Calibri"/>
      <family val="2"/>
    </font>
  </fonts>
  <fills count="15">
    <fill>
      <patternFill patternType="none"/>
    </fill>
    <fill>
      <patternFill patternType="gray125"/>
    </fill>
    <fill>
      <patternFill patternType="solid">
        <fgColor theme="0"/>
        <bgColor indexed="64"/>
      </patternFill>
    </fill>
    <fill>
      <patternFill patternType="solid">
        <fgColor theme="6" tint="0.79998168889431442"/>
        <bgColor theme="0"/>
      </patternFill>
    </fill>
    <fill>
      <patternFill patternType="solid">
        <fgColor rgb="FFFFFFCC"/>
        <bgColor theme="0"/>
      </patternFill>
    </fill>
    <fill>
      <patternFill patternType="solid">
        <fgColor rgb="FF9BBB59"/>
        <bgColor indexed="64"/>
      </patternFill>
    </fill>
    <fill>
      <patternFill patternType="solid">
        <fgColor rgb="FF76933C"/>
        <bgColor theme="0"/>
      </patternFill>
    </fill>
    <fill>
      <patternFill patternType="solid">
        <fgColor indexed="65"/>
        <bgColor theme="0"/>
      </patternFill>
    </fill>
    <fill>
      <patternFill patternType="solid">
        <fgColor theme="0"/>
        <bgColor theme="0"/>
      </patternFill>
    </fill>
    <fill>
      <patternFill patternType="solid">
        <fgColor theme="6"/>
        <bgColor theme="0"/>
      </patternFill>
    </fill>
    <fill>
      <patternFill patternType="solid">
        <fgColor rgb="FFFFFFCC"/>
        <bgColor indexed="64"/>
      </patternFill>
    </fill>
    <fill>
      <patternFill patternType="solid">
        <fgColor rgb="FFFFFFFF"/>
        <bgColor theme="0"/>
      </patternFill>
    </fill>
    <fill>
      <patternFill patternType="solid">
        <fgColor theme="6" tint="0.39997558519241921"/>
        <bgColor theme="0"/>
      </patternFill>
    </fill>
    <fill>
      <patternFill patternType="solid">
        <fgColor theme="6" tint="0.59999389629810485"/>
        <bgColor theme="0"/>
      </patternFill>
    </fill>
    <fill>
      <patternFill patternType="solid">
        <fgColor theme="6" tint="-0.249977111117893"/>
        <bgColor theme="0"/>
      </patternFill>
    </fill>
  </fills>
  <borders count="49">
    <border>
      <left/>
      <right/>
      <top/>
      <bottom/>
      <diagonal/>
    </border>
    <border>
      <left style="thin">
        <color indexed="64"/>
      </left>
      <right style="thin">
        <color indexed="64"/>
      </right>
      <top style="thin">
        <color indexed="64"/>
      </top>
      <bottom style="thin">
        <color indexed="64"/>
      </bottom>
      <diagonal/>
    </border>
    <border>
      <left style="thin">
        <color rgb="FF00B050"/>
      </left>
      <right style="thin">
        <color rgb="FF00B050"/>
      </right>
      <top style="thin">
        <color rgb="FF00B050"/>
      </top>
      <bottom/>
      <diagonal/>
    </border>
    <border>
      <left style="thin">
        <color rgb="FF00B050"/>
      </left>
      <right/>
      <top style="thin">
        <color rgb="FF00B050"/>
      </top>
      <bottom/>
      <diagonal/>
    </border>
    <border>
      <left/>
      <right/>
      <top style="thin">
        <color rgb="FF00B050"/>
      </top>
      <bottom/>
      <diagonal/>
    </border>
    <border>
      <left/>
      <right style="thin">
        <color rgb="FF00B050"/>
      </right>
      <top style="thin">
        <color rgb="FF00B050"/>
      </top>
      <bottom/>
      <diagonal/>
    </border>
    <border>
      <left style="thin">
        <color rgb="FF00B050"/>
      </left>
      <right style="thin">
        <color rgb="FF00B050"/>
      </right>
      <top/>
      <bottom/>
      <diagonal/>
    </border>
    <border>
      <left style="thin">
        <color rgb="FF00B050"/>
      </left>
      <right/>
      <top/>
      <bottom/>
      <diagonal/>
    </border>
    <border>
      <left/>
      <right style="thin">
        <color rgb="FF00B050"/>
      </right>
      <top/>
      <bottom/>
      <diagonal/>
    </border>
    <border>
      <left style="thin">
        <color rgb="FF00B050"/>
      </left>
      <right style="thin">
        <color rgb="FF00B050"/>
      </right>
      <top/>
      <bottom style="thin">
        <color rgb="FF00B050"/>
      </bottom>
      <diagonal/>
    </border>
    <border>
      <left style="thin">
        <color rgb="FF00B050"/>
      </left>
      <right/>
      <top/>
      <bottom style="thin">
        <color rgb="FF00B050"/>
      </bottom>
      <diagonal/>
    </border>
    <border>
      <left/>
      <right/>
      <top/>
      <bottom style="thin">
        <color rgb="FF00B050"/>
      </bottom>
      <diagonal/>
    </border>
    <border>
      <left/>
      <right style="thin">
        <color rgb="FF00B050"/>
      </right>
      <top/>
      <bottom style="thin">
        <color rgb="FF00B050"/>
      </bottom>
      <diagonal/>
    </border>
    <border>
      <left style="thin">
        <color theme="1" tint="0.499984740745262"/>
      </left>
      <right style="thin">
        <color theme="1" tint="0.499984740745262"/>
      </right>
      <top style="thin">
        <color theme="1" tint="0.499984740745262"/>
      </top>
      <bottom style="thin">
        <color theme="1" tint="0.499984740745262"/>
      </bottom>
      <diagonal/>
    </border>
    <border>
      <left/>
      <right style="thin">
        <color theme="1" tint="0.499984740745262"/>
      </right>
      <top style="thin">
        <color theme="1" tint="0.499984740745262"/>
      </top>
      <bottom style="thin">
        <color theme="1" tint="0.499984740745262"/>
      </bottom>
      <diagonal/>
    </border>
    <border>
      <left style="thin">
        <color theme="1" tint="0.499984740745262"/>
      </left>
      <right style="thin">
        <color theme="1" tint="0.499984740745262"/>
      </right>
      <top style="thin">
        <color theme="1" tint="0.499984740745262"/>
      </top>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style="thin">
        <color theme="1" tint="0.499984740745262"/>
      </right>
      <top/>
      <bottom style="thin">
        <color theme="1" tint="0.499984740745262"/>
      </bottom>
      <diagonal/>
    </border>
    <border>
      <left style="thin">
        <color theme="1" tint="0.499984740745262"/>
      </left>
      <right/>
      <top style="thin">
        <color theme="1" tint="0.499984740745262"/>
      </top>
      <bottom/>
      <diagonal/>
    </border>
    <border>
      <left style="thin">
        <color theme="1" tint="0.499984740745262"/>
      </left>
      <right/>
      <top/>
      <bottom style="thin">
        <color theme="1" tint="0.499984740745262"/>
      </bottom>
      <diagonal/>
    </border>
    <border>
      <left/>
      <right/>
      <top/>
      <bottom style="thin">
        <color theme="1" tint="0.499984740745262"/>
      </bottom>
      <diagonal/>
    </border>
    <border>
      <left/>
      <right style="thin">
        <color theme="1" tint="0.499984740745262"/>
      </right>
      <top/>
      <bottom style="thin">
        <color theme="1" tint="0.499984740745262"/>
      </bottom>
      <diagonal/>
    </border>
    <border>
      <left style="medium">
        <color indexed="64"/>
      </left>
      <right/>
      <top/>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right/>
      <top/>
      <bottom style="thin">
        <color indexed="64"/>
      </bottom>
      <diagonal/>
    </border>
    <border>
      <left/>
      <right/>
      <top/>
      <bottom style="medium">
        <color rgb="FF92D050"/>
      </bottom>
      <diagonal/>
    </border>
    <border>
      <left style="medium">
        <color rgb="FF92D050"/>
      </left>
      <right/>
      <top/>
      <bottom style="medium">
        <color rgb="FF92D050"/>
      </bottom>
      <diagonal/>
    </border>
    <border>
      <left/>
      <right/>
      <top/>
      <bottom style="medium">
        <color rgb="FF00B050"/>
      </bottom>
      <diagonal/>
    </border>
    <border>
      <left style="medium">
        <color rgb="FF00B050"/>
      </left>
      <right/>
      <top/>
      <bottom style="medium">
        <color rgb="FF00B050"/>
      </bottom>
      <diagonal/>
    </border>
    <border>
      <left style="medium">
        <color rgb="FF92D050"/>
      </left>
      <right/>
      <top/>
      <bottom/>
      <diagonal/>
    </border>
    <border>
      <left style="medium">
        <color rgb="FF00B050"/>
      </left>
      <right/>
      <top/>
      <bottom/>
      <diagonal/>
    </border>
    <border>
      <left/>
      <right/>
      <top style="medium">
        <color rgb="FF92D050"/>
      </top>
      <bottom/>
      <diagonal/>
    </border>
    <border>
      <left style="medium">
        <color rgb="FF92D050"/>
      </left>
      <right/>
      <top style="medium">
        <color rgb="FF92D050"/>
      </top>
      <bottom/>
      <diagonal/>
    </border>
    <border>
      <left/>
      <right/>
      <top style="medium">
        <color rgb="FF00B050"/>
      </top>
      <bottom/>
      <diagonal/>
    </border>
    <border>
      <left style="medium">
        <color rgb="FF00B050"/>
      </left>
      <right/>
      <top style="medium">
        <color rgb="FF00B050"/>
      </top>
      <bottom/>
      <diagonal/>
    </border>
    <border>
      <left/>
      <right style="medium">
        <color indexed="64"/>
      </right>
      <top style="thin">
        <color indexed="64"/>
      </top>
      <bottom style="medium">
        <color indexed="64"/>
      </bottom>
      <diagonal/>
    </border>
    <border>
      <left/>
      <right/>
      <top style="thin">
        <color indexed="64"/>
      </top>
      <bottom style="medium">
        <color indexed="64"/>
      </bottom>
      <diagonal/>
    </border>
    <border>
      <left style="medium">
        <color indexed="64"/>
      </left>
      <right/>
      <top style="thin">
        <color indexed="64"/>
      </top>
      <bottom style="medium">
        <color indexed="64"/>
      </bottom>
      <diagonal/>
    </border>
    <border>
      <left/>
      <right style="medium">
        <color indexed="64"/>
      </right>
      <top style="medium">
        <color indexed="64"/>
      </top>
      <bottom style="thin">
        <color indexed="64"/>
      </bottom>
      <diagonal/>
    </border>
    <border>
      <left/>
      <right/>
      <top style="medium">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top/>
      <bottom style="medium">
        <color indexed="64"/>
      </bottom>
      <diagonal/>
    </border>
    <border>
      <left style="thin">
        <color indexed="64"/>
      </left>
      <right style="medium">
        <color indexed="64"/>
      </right>
      <top style="medium">
        <color indexed="64"/>
      </top>
      <bottom style="thin">
        <color indexed="64"/>
      </bottom>
      <diagonal/>
    </border>
  </borders>
  <cellStyleXfs count="8">
    <xf numFmtId="0" fontId="0" fillId="0" borderId="0"/>
    <xf numFmtId="0" fontId="7" fillId="0" borderId="0"/>
    <xf numFmtId="0" fontId="12" fillId="0" borderId="0">
      <alignment vertical="top"/>
    </xf>
    <xf numFmtId="0" fontId="6" fillId="0" borderId="0"/>
    <xf numFmtId="0" fontId="5" fillId="0" borderId="0"/>
    <xf numFmtId="0" fontId="4" fillId="0" borderId="0"/>
    <xf numFmtId="0" fontId="3" fillId="0" borderId="0"/>
    <xf numFmtId="0" fontId="2" fillId="0" borderId="0"/>
  </cellStyleXfs>
  <cellXfs count="234">
    <xf numFmtId="0" fontId="0" fillId="0" borderId="0" xfId="0"/>
    <xf numFmtId="0" fontId="7" fillId="0" borderId="0" xfId="0" applyFont="1"/>
    <xf numFmtId="0" fontId="8" fillId="0" borderId="0" xfId="0" applyFont="1" applyAlignment="1">
      <alignment horizontal="right"/>
    </xf>
    <xf numFmtId="0" fontId="13" fillId="2" borderId="0" xfId="3" applyFont="1" applyFill="1" applyAlignment="1">
      <alignment horizontal="center" vertical="center"/>
    </xf>
    <xf numFmtId="0" fontId="11" fillId="4" borderId="0" xfId="1" applyFont="1" applyFill="1" applyAlignment="1">
      <alignment vertical="center"/>
    </xf>
    <xf numFmtId="0" fontId="10" fillId="2" borderId="0" xfId="3" applyFont="1" applyFill="1" applyAlignment="1">
      <alignment horizontal="center" vertical="center"/>
    </xf>
    <xf numFmtId="0" fontId="14" fillId="4" borderId="0" xfId="1" applyFont="1" applyFill="1" applyAlignment="1">
      <alignment vertical="center"/>
    </xf>
    <xf numFmtId="0" fontId="15" fillId="9" borderId="13" xfId="1" applyFont="1" applyFill="1" applyBorder="1" applyAlignment="1">
      <alignment horizontal="center" vertical="center" wrapText="1"/>
    </xf>
    <xf numFmtId="0" fontId="15" fillId="9" borderId="15" xfId="1" applyFont="1" applyFill="1" applyBorder="1" applyAlignment="1">
      <alignment horizontal="center" vertical="center" wrapText="1"/>
    </xf>
    <xf numFmtId="0" fontId="15" fillId="9" borderId="1" xfId="1" applyFont="1" applyFill="1" applyBorder="1" applyAlignment="1">
      <alignment horizontal="center" vertical="center" wrapText="1"/>
    </xf>
    <xf numFmtId="164" fontId="15" fillId="4" borderId="1" xfId="1" applyNumberFormat="1" applyFont="1" applyFill="1" applyBorder="1" applyAlignment="1">
      <alignment horizontal="center" vertical="center"/>
    </xf>
    <xf numFmtId="164" fontId="11" fillId="2" borderId="13" xfId="3" applyNumberFormat="1" applyFont="1" applyFill="1" applyBorder="1" applyAlignment="1">
      <alignment horizontal="center" vertical="center"/>
    </xf>
    <xf numFmtId="0" fontId="15" fillId="3" borderId="0" xfId="1" applyFont="1" applyFill="1" applyAlignment="1">
      <alignment horizontal="left" vertical="center"/>
    </xf>
    <xf numFmtId="0" fontId="16" fillId="7" borderId="0" xfId="5" applyFont="1" applyFill="1"/>
    <xf numFmtId="0" fontId="17" fillId="2" borderId="0" xfId="3" applyFont="1" applyFill="1"/>
    <xf numFmtId="0" fontId="17" fillId="2" borderId="0" xfId="3" applyFont="1" applyFill="1" applyAlignment="1">
      <alignment horizontal="center"/>
    </xf>
    <xf numFmtId="0" fontId="10" fillId="3" borderId="0" xfId="1" applyFont="1" applyFill="1" applyAlignment="1">
      <alignment vertical="center"/>
    </xf>
    <xf numFmtId="0" fontId="18" fillId="2" borderId="0" xfId="3" applyFont="1" applyFill="1" applyAlignment="1">
      <alignment horizontal="center"/>
    </xf>
    <xf numFmtId="0" fontId="15" fillId="3" borderId="0" xfId="1" applyFont="1" applyFill="1" applyAlignment="1">
      <alignment vertical="center"/>
    </xf>
    <xf numFmtId="0" fontId="19" fillId="4" borderId="0" xfId="1" applyFont="1" applyFill="1" applyAlignment="1">
      <alignment vertical="center"/>
    </xf>
    <xf numFmtId="0" fontId="10" fillId="5" borderId="13" xfId="3" applyFont="1" applyFill="1" applyBorder="1" applyAlignment="1">
      <alignment horizontal="center" vertical="center" wrapText="1"/>
    </xf>
    <xf numFmtId="0" fontId="10" fillId="5" borderId="13" xfId="3" applyFont="1" applyFill="1" applyBorder="1" applyAlignment="1">
      <alignment horizontal="center" vertical="center"/>
    </xf>
    <xf numFmtId="20" fontId="10" fillId="5" borderId="13" xfId="3" applyNumberFormat="1" applyFont="1" applyFill="1" applyBorder="1" applyAlignment="1">
      <alignment horizontal="center" vertical="center"/>
    </xf>
    <xf numFmtId="0" fontId="17" fillId="2" borderId="0" xfId="3" applyFont="1" applyFill="1" applyAlignment="1">
      <alignment vertical="center"/>
    </xf>
    <xf numFmtId="164" fontId="17" fillId="2" borderId="0" xfId="3" applyNumberFormat="1" applyFont="1" applyFill="1"/>
    <xf numFmtId="164" fontId="7" fillId="0" borderId="0" xfId="2" applyNumberFormat="1" applyFont="1" applyAlignment="1">
      <alignment horizontal="center"/>
    </xf>
    <xf numFmtId="165" fontId="10" fillId="0" borderId="0" xfId="5" applyNumberFormat="1" applyFont="1" applyAlignment="1">
      <alignment horizontal="right" vertical="center"/>
    </xf>
    <xf numFmtId="164" fontId="11" fillId="2" borderId="0" xfId="5" applyNumberFormat="1" applyFont="1" applyFill="1" applyAlignment="1">
      <alignment horizontal="left" vertical="center"/>
    </xf>
    <xf numFmtId="164" fontId="16" fillId="2" borderId="0" xfId="3" applyNumberFormat="1" applyFont="1" applyFill="1" applyAlignment="1">
      <alignment horizontal="center"/>
    </xf>
    <xf numFmtId="164" fontId="11" fillId="2" borderId="0" xfId="3" applyNumberFormat="1" applyFont="1" applyFill="1" applyAlignment="1">
      <alignment vertical="center"/>
    </xf>
    <xf numFmtId="165" fontId="11" fillId="0" borderId="0" xfId="5" applyNumberFormat="1" applyFont="1" applyAlignment="1">
      <alignment horizontal="center" vertical="center"/>
    </xf>
    <xf numFmtId="164" fontId="11" fillId="2" borderId="0" xfId="5" applyNumberFormat="1" applyFont="1" applyFill="1" applyAlignment="1">
      <alignment horizontal="center" vertical="center"/>
    </xf>
    <xf numFmtId="164" fontId="11" fillId="0" borderId="0" xfId="5" applyNumberFormat="1" applyFont="1" applyAlignment="1">
      <alignment horizontal="center" vertical="center"/>
    </xf>
    <xf numFmtId="0" fontId="18" fillId="0" borderId="0" xfId="5" applyFont="1" applyAlignment="1">
      <alignment horizontal="center" vertical="center"/>
    </xf>
    <xf numFmtId="165" fontId="13" fillId="2" borderId="0" xfId="5" applyNumberFormat="1" applyFont="1" applyFill="1" applyAlignment="1">
      <alignment horizontal="center" vertical="center"/>
    </xf>
    <xf numFmtId="0" fontId="16" fillId="8" borderId="0" xfId="5" applyFont="1" applyFill="1"/>
    <xf numFmtId="0" fontId="10" fillId="0" borderId="0" xfId="5" applyFont="1" applyAlignment="1">
      <alignment horizontal="left" vertical="center"/>
    </xf>
    <xf numFmtId="0" fontId="14" fillId="8" borderId="0" xfId="1" applyFont="1" applyFill="1" applyAlignment="1">
      <alignment vertical="center" wrapText="1"/>
    </xf>
    <xf numFmtId="0" fontId="18" fillId="0" borderId="0" xfId="5" applyFont="1" applyAlignment="1">
      <alignment horizontal="left" vertical="center"/>
    </xf>
    <xf numFmtId="0" fontId="15" fillId="3" borderId="0" xfId="1" applyFont="1" applyFill="1" applyAlignment="1">
      <alignment horizontal="right" vertical="center"/>
    </xf>
    <xf numFmtId="0" fontId="14" fillId="8" borderId="0" xfId="1" applyFont="1" applyFill="1" applyAlignment="1">
      <alignment vertical="center"/>
    </xf>
    <xf numFmtId="0" fontId="8" fillId="8" borderId="0" xfId="1" applyFont="1" applyFill="1" applyAlignment="1">
      <alignment horizontal="center" vertical="center"/>
    </xf>
    <xf numFmtId="0" fontId="23" fillId="8" borderId="0" xfId="1" applyFont="1" applyFill="1" applyAlignment="1">
      <alignment vertical="center" wrapText="1"/>
    </xf>
    <xf numFmtId="164" fontId="11" fillId="2" borderId="0" xfId="5" applyNumberFormat="1" applyFont="1" applyFill="1" applyAlignment="1">
      <alignment horizontal="center" vertical="center" wrapText="1"/>
    </xf>
    <xf numFmtId="164" fontId="16" fillId="2" borderId="0" xfId="5" applyNumberFormat="1" applyFont="1" applyFill="1" applyAlignment="1">
      <alignment horizontal="center"/>
    </xf>
    <xf numFmtId="0" fontId="17" fillId="2" borderId="0" xfId="5" applyFont="1" applyFill="1"/>
    <xf numFmtId="0" fontId="17" fillId="2" borderId="0" xfId="5" applyFont="1" applyFill="1" applyAlignment="1">
      <alignment horizontal="center"/>
    </xf>
    <xf numFmtId="164" fontId="15" fillId="0" borderId="0" xfId="1" applyNumberFormat="1" applyFont="1" applyAlignment="1">
      <alignment horizontal="center" vertical="center"/>
    </xf>
    <xf numFmtId="22" fontId="11" fillId="0" borderId="1" xfId="0" applyNumberFormat="1" applyFont="1" applyBorder="1" applyAlignment="1">
      <alignment horizontal="center" vertical="center"/>
    </xf>
    <xf numFmtId="164" fontId="11" fillId="0" borderId="14" xfId="5" applyNumberFormat="1" applyFont="1" applyBorder="1" applyAlignment="1">
      <alignment horizontal="center" vertical="center"/>
    </xf>
    <xf numFmtId="0" fontId="10" fillId="0" borderId="0" xfId="5" applyFont="1" applyAlignment="1">
      <alignment horizontal="center" vertical="center"/>
    </xf>
    <xf numFmtId="164" fontId="11" fillId="10" borderId="0" xfId="3" applyNumberFormat="1" applyFont="1" applyFill="1" applyAlignment="1">
      <alignment horizontal="center" vertical="center"/>
    </xf>
    <xf numFmtId="0" fontId="0" fillId="0" borderId="1" xfId="0" applyBorder="1" applyAlignment="1">
      <alignment horizontal="center" vertical="center"/>
    </xf>
    <xf numFmtId="165" fontId="11" fillId="0" borderId="0" xfId="5" applyNumberFormat="1" applyFont="1" applyAlignment="1">
      <alignment horizontal="right" vertical="center"/>
    </xf>
    <xf numFmtId="164" fontId="10" fillId="2" borderId="0" xfId="5" applyNumberFormat="1" applyFont="1" applyFill="1" applyAlignment="1">
      <alignment horizontal="right" vertical="center"/>
    </xf>
    <xf numFmtId="164" fontId="11" fillId="10" borderId="0" xfId="3" applyNumberFormat="1" applyFont="1" applyFill="1" applyAlignment="1">
      <alignment horizontal="left" vertical="center"/>
    </xf>
    <xf numFmtId="0" fontId="17" fillId="2" borderId="0" xfId="3" applyFont="1" applyFill="1" applyAlignment="1">
      <alignment horizontal="right"/>
    </xf>
    <xf numFmtId="0" fontId="24" fillId="2" borderId="0" xfId="3" applyFont="1" applyFill="1" applyAlignment="1">
      <alignment horizontal="right"/>
    </xf>
    <xf numFmtId="0" fontId="10" fillId="5" borderId="16" xfId="3" applyFont="1" applyFill="1" applyBorder="1" applyAlignment="1">
      <alignment horizontal="center" vertical="center"/>
    </xf>
    <xf numFmtId="164" fontId="11" fillId="2" borderId="16" xfId="3" applyNumberFormat="1" applyFont="1" applyFill="1" applyBorder="1" applyAlignment="1">
      <alignment horizontal="center" vertical="center"/>
    </xf>
    <xf numFmtId="0" fontId="10" fillId="5" borderId="16" xfId="3" applyFont="1" applyFill="1" applyBorder="1" applyAlignment="1">
      <alignment horizontal="center" vertical="center" wrapText="1"/>
    </xf>
    <xf numFmtId="164" fontId="11" fillId="2" borderId="15" xfId="3" applyNumberFormat="1" applyFont="1" applyFill="1" applyBorder="1" applyAlignment="1">
      <alignment horizontal="center" vertical="center"/>
    </xf>
    <xf numFmtId="164" fontId="11" fillId="2" borderId="18" xfId="3" applyNumberFormat="1" applyFont="1" applyFill="1" applyBorder="1" applyAlignment="1">
      <alignment horizontal="center" vertical="center"/>
    </xf>
    <xf numFmtId="164" fontId="11" fillId="2" borderId="1" xfId="3" applyNumberFormat="1" applyFont="1" applyFill="1" applyBorder="1" applyAlignment="1">
      <alignment horizontal="center" vertical="center"/>
    </xf>
    <xf numFmtId="20" fontId="10" fillId="5" borderId="16" xfId="3" applyNumberFormat="1" applyFont="1" applyFill="1" applyBorder="1" applyAlignment="1">
      <alignment horizontal="center" vertical="center"/>
    </xf>
    <xf numFmtId="0" fontId="7" fillId="0" borderId="1" xfId="0" applyFont="1" applyBorder="1" applyAlignment="1">
      <alignment horizontal="center" vertical="center"/>
    </xf>
    <xf numFmtId="164" fontId="11" fillId="0" borderId="0" xfId="5" applyNumberFormat="1" applyFont="1" applyAlignment="1">
      <alignment horizontal="left" vertical="center"/>
    </xf>
    <xf numFmtId="164" fontId="10" fillId="0" borderId="0" xfId="5" applyNumberFormat="1" applyFont="1" applyAlignment="1">
      <alignment horizontal="right" vertical="center"/>
    </xf>
    <xf numFmtId="0" fontId="11" fillId="0" borderId="0" xfId="1" applyFont="1" applyAlignment="1">
      <alignment vertical="center"/>
    </xf>
    <xf numFmtId="0" fontId="11" fillId="7" borderId="0" xfId="1" applyFont="1" applyFill="1" applyAlignment="1">
      <alignment vertical="center"/>
    </xf>
    <xf numFmtId="0" fontId="11" fillId="0" borderId="0" xfId="1" applyFont="1" applyAlignment="1">
      <alignment horizontal="center" vertical="center"/>
    </xf>
    <xf numFmtId="0" fontId="11" fillId="7" borderId="0" xfId="1" applyFont="1" applyFill="1" applyAlignment="1">
      <alignment horizontal="center" vertical="center"/>
    </xf>
    <xf numFmtId="0" fontId="11" fillId="7" borderId="0" xfId="1" applyFont="1" applyFill="1" applyAlignment="1">
      <alignment vertical="center" wrapText="1"/>
    </xf>
    <xf numFmtId="0" fontId="10" fillId="7" borderId="0" xfId="1" applyFont="1" applyFill="1" applyAlignment="1">
      <alignment horizontal="right" vertical="center"/>
    </xf>
    <xf numFmtId="164" fontId="11" fillId="7" borderId="0" xfId="1" applyNumberFormat="1" applyFont="1" applyFill="1" applyAlignment="1">
      <alignment horizontal="center" vertical="center" wrapText="1"/>
    </xf>
    <xf numFmtId="0" fontId="11" fillId="11" borderId="0" xfId="1" applyFont="1" applyFill="1" applyAlignment="1">
      <alignment horizontal="center" vertical="center" wrapText="1"/>
    </xf>
    <xf numFmtId="0" fontId="11" fillId="11" borderId="0" xfId="1" applyFont="1" applyFill="1" applyAlignment="1">
      <alignment horizontal="right" vertical="center" wrapText="1"/>
    </xf>
    <xf numFmtId="0" fontId="11" fillId="11" borderId="0" xfId="1" applyFont="1" applyFill="1" applyAlignment="1">
      <alignment horizontal="center" vertical="center"/>
    </xf>
    <xf numFmtId="0" fontId="10" fillId="7" borderId="0" xfId="1" quotePrefix="1" applyFont="1" applyFill="1" applyAlignment="1">
      <alignment horizontal="right" vertical="center"/>
    </xf>
    <xf numFmtId="0" fontId="11" fillId="7" borderId="0" xfId="1" applyFont="1" applyFill="1" applyAlignment="1">
      <alignment horizontal="center" vertical="center" wrapText="1"/>
    </xf>
    <xf numFmtId="0" fontId="11" fillId="7" borderId="22" xfId="1" applyFont="1" applyFill="1" applyBorder="1" applyAlignment="1">
      <alignment vertical="center"/>
    </xf>
    <xf numFmtId="0" fontId="11" fillId="0" borderId="1" xfId="1" applyFont="1" applyBorder="1" applyAlignment="1">
      <alignment horizontal="center" vertical="center"/>
    </xf>
    <xf numFmtId="0" fontId="11" fillId="7" borderId="23" xfId="1" applyFont="1" applyFill="1" applyBorder="1" applyAlignment="1">
      <alignment horizontal="center" vertical="center"/>
    </xf>
    <xf numFmtId="0" fontId="11" fillId="7" borderId="1" xfId="1" applyFont="1" applyFill="1" applyBorder="1" applyAlignment="1">
      <alignment horizontal="center" vertical="center" wrapText="1"/>
    </xf>
    <xf numFmtId="0" fontId="11" fillId="11" borderId="24" xfId="1" applyFont="1" applyFill="1" applyBorder="1" applyAlignment="1">
      <alignment horizontal="center" vertical="center" wrapText="1"/>
    </xf>
    <xf numFmtId="0" fontId="11" fillId="7" borderId="1" xfId="1" applyFont="1" applyFill="1" applyBorder="1" applyAlignment="1">
      <alignment horizontal="center" vertical="center"/>
    </xf>
    <xf numFmtId="0" fontId="11" fillId="7" borderId="1" xfId="1" applyFont="1" applyFill="1" applyBorder="1" applyAlignment="1">
      <alignment horizontal="center" wrapText="1"/>
    </xf>
    <xf numFmtId="0" fontId="10" fillId="0" borderId="0" xfId="1" applyFont="1" applyAlignment="1">
      <alignment vertical="center"/>
    </xf>
    <xf numFmtId="0" fontId="10" fillId="7" borderId="22" xfId="1" applyFont="1" applyFill="1" applyBorder="1" applyAlignment="1">
      <alignment vertical="center"/>
    </xf>
    <xf numFmtId="166" fontId="11" fillId="12" borderId="1" xfId="1" applyNumberFormat="1" applyFont="1" applyFill="1" applyBorder="1" applyAlignment="1">
      <alignment horizontal="center" vertical="center"/>
    </xf>
    <xf numFmtId="0" fontId="10" fillId="7" borderId="0" xfId="1" applyFont="1" applyFill="1" applyAlignment="1">
      <alignment vertical="center"/>
    </xf>
    <xf numFmtId="14" fontId="10" fillId="12" borderId="1" xfId="1" applyNumberFormat="1" applyFont="1" applyFill="1" applyBorder="1" applyAlignment="1">
      <alignment horizontal="center" vertical="center" wrapText="1"/>
    </xf>
    <xf numFmtId="167" fontId="11" fillId="7" borderId="0" xfId="1" applyNumberFormat="1" applyFont="1" applyFill="1" applyAlignment="1">
      <alignment horizontal="center" vertical="center" wrapText="1"/>
    </xf>
    <xf numFmtId="0" fontId="10" fillId="0" borderId="0" xfId="1" quotePrefix="1" applyFont="1" applyAlignment="1">
      <alignment horizontal="right" vertical="center"/>
    </xf>
    <xf numFmtId="0" fontId="11" fillId="0" borderId="0" xfId="1" applyFont="1" applyAlignment="1">
      <alignment horizontal="center" vertical="center" wrapText="1"/>
    </xf>
    <xf numFmtId="0" fontId="11" fillId="7" borderId="0" xfId="1" quotePrefix="1" applyFont="1" applyFill="1" applyAlignment="1">
      <alignment horizontal="right" vertical="center"/>
    </xf>
    <xf numFmtId="0" fontId="10" fillId="11" borderId="0" xfId="1" quotePrefix="1" applyFont="1" applyFill="1" applyAlignment="1">
      <alignment horizontal="right" vertical="center" wrapText="1"/>
    </xf>
    <xf numFmtId="0" fontId="28" fillId="0" borderId="0" xfId="1" applyFont="1" applyAlignment="1">
      <alignment vertical="center"/>
    </xf>
    <xf numFmtId="0" fontId="28" fillId="7" borderId="0" xfId="1" applyFont="1" applyFill="1" applyAlignment="1">
      <alignment vertical="center"/>
    </xf>
    <xf numFmtId="0" fontId="14" fillId="0" borderId="27" xfId="1" applyFont="1" applyBorder="1" applyAlignment="1">
      <alignment horizontal="center" vertical="center"/>
    </xf>
    <xf numFmtId="0" fontId="14" fillId="8" borderId="0" xfId="1" applyFont="1" applyFill="1" applyAlignment="1">
      <alignment horizontal="center" vertical="center"/>
    </xf>
    <xf numFmtId="0" fontId="11" fillId="8" borderId="0" xfId="1" applyFont="1" applyFill="1" applyAlignment="1">
      <alignment vertical="center"/>
    </xf>
    <xf numFmtId="0" fontId="11" fillId="8" borderId="0" xfId="1" applyFont="1" applyFill="1" applyAlignment="1">
      <alignment horizontal="center" vertical="center" wrapText="1"/>
    </xf>
    <xf numFmtId="0" fontId="10" fillId="7" borderId="0" xfId="1" applyFont="1" applyFill="1" applyAlignment="1">
      <alignment horizontal="center" vertical="center"/>
    </xf>
    <xf numFmtId="0" fontId="10" fillId="7" borderId="0" xfId="1" applyFont="1" applyFill="1" applyAlignment="1">
      <alignment horizontal="center" vertical="center" wrapText="1"/>
    </xf>
    <xf numFmtId="0" fontId="11" fillId="8" borderId="30" xfId="1" applyFont="1" applyFill="1" applyBorder="1" applyAlignment="1">
      <alignment horizontal="center" vertical="center"/>
    </xf>
    <xf numFmtId="0" fontId="11" fillId="8" borderId="31" xfId="1" applyFont="1" applyFill="1" applyBorder="1" applyAlignment="1">
      <alignment horizontal="center" vertical="center"/>
    </xf>
    <xf numFmtId="0" fontId="11" fillId="8" borderId="0" xfId="1" applyFont="1" applyFill="1" applyAlignment="1">
      <alignment horizontal="center" vertical="center"/>
    </xf>
    <xf numFmtId="0" fontId="11" fillId="8" borderId="33" xfId="1" applyFont="1" applyFill="1" applyBorder="1" applyAlignment="1">
      <alignment horizontal="center" vertical="center"/>
    </xf>
    <xf numFmtId="0" fontId="11" fillId="8" borderId="36" xfId="1" applyFont="1" applyFill="1" applyBorder="1" applyAlignment="1">
      <alignment horizontal="center" vertical="center"/>
    </xf>
    <xf numFmtId="0" fontId="11" fillId="8" borderId="37" xfId="1" applyFont="1" applyFill="1" applyBorder="1" applyAlignment="1">
      <alignment horizontal="center" vertical="center"/>
    </xf>
    <xf numFmtId="0" fontId="0" fillId="0" borderId="0" xfId="1" applyFont="1"/>
    <xf numFmtId="0" fontId="14" fillId="0" borderId="0" xfId="1" applyFont="1"/>
    <xf numFmtId="0" fontId="14" fillId="0" borderId="0" xfId="1" applyFont="1" applyAlignment="1">
      <alignment vertical="center"/>
    </xf>
    <xf numFmtId="0" fontId="0" fillId="7" borderId="0" xfId="1" applyFont="1" applyFill="1"/>
    <xf numFmtId="0" fontId="0" fillId="8" borderId="0" xfId="1" applyFont="1" applyFill="1" applyAlignment="1">
      <alignment horizontal="center"/>
    </xf>
    <xf numFmtId="0" fontId="0" fillId="8" borderId="0" xfId="1" applyFont="1" applyFill="1"/>
    <xf numFmtId="0" fontId="10" fillId="12" borderId="41" xfId="1" applyFont="1" applyFill="1" applyBorder="1" applyAlignment="1">
      <alignment vertical="center"/>
    </xf>
    <xf numFmtId="0" fontId="10" fillId="12" borderId="42" xfId="1" applyFont="1" applyFill="1" applyBorder="1" applyAlignment="1">
      <alignment vertical="center"/>
    </xf>
    <xf numFmtId="0" fontId="10" fillId="12" borderId="43" xfId="1" applyFont="1" applyFill="1" applyBorder="1" applyAlignment="1">
      <alignment vertical="center"/>
    </xf>
    <xf numFmtId="0" fontId="14" fillId="7" borderId="0" xfId="1" applyFont="1" applyFill="1" applyAlignment="1">
      <alignment vertical="center"/>
    </xf>
    <xf numFmtId="164" fontId="15" fillId="8" borderId="44" xfId="1" quotePrefix="1" applyNumberFormat="1" applyFont="1" applyFill="1" applyBorder="1" applyAlignment="1">
      <alignment horizontal="center"/>
    </xf>
    <xf numFmtId="0" fontId="14" fillId="8" borderId="23" xfId="1" quotePrefix="1" applyFont="1" applyFill="1" applyBorder="1" applyAlignment="1">
      <alignment horizontal="center"/>
    </xf>
    <xf numFmtId="166" fontId="14" fillId="8" borderId="23" xfId="1" applyNumberFormat="1" applyFont="1" applyFill="1" applyBorder="1" applyAlignment="1">
      <alignment horizontal="center" vertical="center"/>
    </xf>
    <xf numFmtId="22" fontId="14" fillId="8" borderId="1" xfId="1" applyNumberFormat="1" applyFont="1" applyFill="1" applyBorder="1" applyAlignment="1">
      <alignment horizontal="center" vertical="center"/>
    </xf>
    <xf numFmtId="164" fontId="15" fillId="13" borderId="0" xfId="1" applyNumberFormat="1" applyFont="1" applyFill="1" applyAlignment="1">
      <alignment horizontal="left"/>
    </xf>
    <xf numFmtId="0" fontId="0" fillId="0" borderId="0" xfId="1" applyFont="1" applyAlignment="1">
      <alignment horizontal="center"/>
    </xf>
    <xf numFmtId="164" fontId="0" fillId="0" borderId="0" xfId="1" applyNumberFormat="1" applyFont="1" applyAlignment="1">
      <alignment horizontal="left"/>
    </xf>
    <xf numFmtId="164" fontId="0" fillId="0" borderId="0" xfId="1" applyNumberFormat="1" applyFont="1"/>
    <xf numFmtId="0" fontId="14" fillId="7" borderId="45" xfId="1" applyFont="1" applyFill="1" applyBorder="1" applyAlignment="1">
      <alignment horizontal="center" vertical="center"/>
    </xf>
    <xf numFmtId="164" fontId="15" fillId="8" borderId="46" xfId="1" quotePrefix="1" applyNumberFormat="1" applyFont="1" applyFill="1" applyBorder="1" applyAlignment="1">
      <alignment horizontal="center"/>
    </xf>
    <xf numFmtId="0" fontId="14" fillId="8" borderId="1" xfId="1" quotePrefix="1" applyFont="1" applyFill="1" applyBorder="1" applyAlignment="1">
      <alignment horizontal="center"/>
    </xf>
    <xf numFmtId="166" fontId="14" fillId="8" borderId="1" xfId="1" applyNumberFormat="1" applyFont="1" applyFill="1" applyBorder="1" applyAlignment="1">
      <alignment horizontal="center" vertical="center"/>
    </xf>
    <xf numFmtId="0" fontId="14" fillId="7" borderId="24" xfId="1" applyFont="1" applyFill="1" applyBorder="1" applyAlignment="1">
      <alignment horizontal="center" vertical="center"/>
    </xf>
    <xf numFmtId="0" fontId="15" fillId="7" borderId="0" xfId="1" applyFont="1" applyFill="1" applyAlignment="1">
      <alignment vertical="center"/>
    </xf>
    <xf numFmtId="0" fontId="14" fillId="7" borderId="0" xfId="1" applyFont="1" applyFill="1"/>
    <xf numFmtId="0" fontId="15" fillId="3" borderId="0" xfId="1" applyFont="1" applyFill="1" applyAlignment="1">
      <alignment horizontal="center" vertical="center"/>
    </xf>
    <xf numFmtId="0" fontId="14" fillId="8" borderId="0" xfId="1" applyFont="1" applyFill="1"/>
    <xf numFmtId="0" fontId="14" fillId="7" borderId="0" xfId="1" applyFont="1" applyFill="1" applyAlignment="1">
      <alignment horizontal="left" vertical="center"/>
    </xf>
    <xf numFmtId="0" fontId="15" fillId="7" borderId="0" xfId="1" applyFont="1" applyFill="1" applyAlignment="1">
      <alignment horizontal="left" vertical="center"/>
    </xf>
    <xf numFmtId="0" fontId="7" fillId="0" borderId="0" xfId="1"/>
    <xf numFmtId="0" fontId="7" fillId="7" borderId="0" xfId="1" applyFill="1"/>
    <xf numFmtId="0" fontId="7" fillId="8" borderId="0" xfId="1" applyFill="1"/>
    <xf numFmtId="0" fontId="7" fillId="8" borderId="0" xfId="1" applyFill="1" applyAlignment="1">
      <alignment horizontal="center" vertical="center"/>
    </xf>
    <xf numFmtId="2" fontId="11" fillId="2" borderId="1" xfId="1" applyNumberFormat="1" applyFont="1" applyFill="1" applyBorder="1" applyAlignment="1">
      <alignment horizontal="center" vertical="center"/>
    </xf>
    <xf numFmtId="166" fontId="11" fillId="8" borderId="1" xfId="1" applyNumberFormat="1" applyFont="1" applyFill="1" applyBorder="1" applyAlignment="1">
      <alignment horizontal="center" vertical="center" wrapText="1"/>
    </xf>
    <xf numFmtId="0" fontId="14" fillId="8" borderId="1" xfId="1" applyFont="1" applyFill="1" applyBorder="1" applyAlignment="1">
      <alignment horizontal="center" vertical="center"/>
    </xf>
    <xf numFmtId="0" fontId="14" fillId="8" borderId="23" xfId="1" applyFont="1" applyFill="1" applyBorder="1" applyAlignment="1">
      <alignment horizontal="center" vertical="center"/>
    </xf>
    <xf numFmtId="164" fontId="11" fillId="5" borderId="17" xfId="3" applyNumberFormat="1" applyFont="1" applyFill="1" applyBorder="1" applyAlignment="1">
      <alignment horizontal="center" vertical="center"/>
    </xf>
    <xf numFmtId="0" fontId="17" fillId="2" borderId="1" xfId="3" applyFont="1" applyFill="1" applyBorder="1" applyAlignment="1">
      <alignment horizontal="center"/>
    </xf>
    <xf numFmtId="0" fontId="13" fillId="5" borderId="1" xfId="3" applyFont="1" applyFill="1" applyBorder="1" applyAlignment="1">
      <alignment horizontal="center" vertical="center"/>
    </xf>
    <xf numFmtId="0" fontId="10" fillId="3" borderId="0" xfId="1" applyFont="1" applyFill="1" applyAlignment="1">
      <alignment horizontal="left" vertical="center"/>
    </xf>
    <xf numFmtId="0" fontId="11" fillId="4" borderId="0" xfId="1" applyFont="1" applyFill="1" applyAlignment="1">
      <alignment horizontal="left" vertical="center" wrapText="1"/>
    </xf>
    <xf numFmtId="0" fontId="10" fillId="6" borderId="0" xfId="1" applyFont="1" applyFill="1" applyAlignment="1">
      <alignment horizontal="center" vertical="center"/>
    </xf>
    <xf numFmtId="0" fontId="11" fillId="4" borderId="0" xfId="1" applyFont="1" applyFill="1" applyAlignment="1">
      <alignment horizontal="left" vertical="center"/>
    </xf>
    <xf numFmtId="164" fontId="11" fillId="5" borderId="19" xfId="3" applyNumberFormat="1" applyFont="1" applyFill="1" applyBorder="1" applyAlignment="1">
      <alignment horizontal="center" vertical="center"/>
    </xf>
    <xf numFmtId="164" fontId="11" fillId="5" borderId="20" xfId="3" applyNumberFormat="1" applyFont="1" applyFill="1" applyBorder="1" applyAlignment="1">
      <alignment horizontal="center" vertical="center"/>
    </xf>
    <xf numFmtId="164" fontId="11" fillId="5" borderId="21" xfId="3" applyNumberFormat="1" applyFont="1" applyFill="1" applyBorder="1" applyAlignment="1">
      <alignment horizontal="center" vertical="center"/>
    </xf>
    <xf numFmtId="0" fontId="10" fillId="0" borderId="0" xfId="5" applyFont="1" applyAlignment="1">
      <alignment horizontal="center" vertical="center"/>
    </xf>
    <xf numFmtId="165" fontId="11" fillId="0" borderId="2" xfId="5" applyNumberFormat="1" applyFont="1" applyBorder="1" applyAlignment="1">
      <alignment horizontal="center" vertical="center"/>
    </xf>
    <xf numFmtId="165" fontId="11" fillId="0" borderId="6" xfId="5" applyNumberFormat="1" applyFont="1" applyBorder="1" applyAlignment="1">
      <alignment horizontal="center" vertical="center"/>
    </xf>
    <xf numFmtId="165" fontId="11" fillId="0" borderId="9" xfId="5" applyNumberFormat="1" applyFont="1" applyBorder="1" applyAlignment="1">
      <alignment horizontal="center" vertical="center"/>
    </xf>
    <xf numFmtId="165" fontId="13" fillId="5" borderId="3" xfId="5" applyNumberFormat="1" applyFont="1" applyFill="1" applyBorder="1" applyAlignment="1">
      <alignment horizontal="center" vertical="center"/>
    </xf>
    <xf numFmtId="165" fontId="13" fillId="5" borderId="4" xfId="5" applyNumberFormat="1" applyFont="1" applyFill="1" applyBorder="1" applyAlignment="1">
      <alignment horizontal="center" vertical="center"/>
    </xf>
    <xf numFmtId="165" fontId="13" fillId="5" borderId="5" xfId="5" applyNumberFormat="1" applyFont="1" applyFill="1" applyBorder="1" applyAlignment="1">
      <alignment horizontal="center" vertical="center"/>
    </xf>
    <xf numFmtId="165" fontId="13" fillId="5" borderId="7" xfId="5" applyNumberFormat="1" applyFont="1" applyFill="1" applyBorder="1" applyAlignment="1">
      <alignment horizontal="center" vertical="center"/>
    </xf>
    <xf numFmtId="165" fontId="13" fillId="5" borderId="0" xfId="5" applyNumberFormat="1" applyFont="1" applyFill="1" applyAlignment="1">
      <alignment horizontal="center" vertical="center"/>
    </xf>
    <xf numFmtId="165" fontId="13" fillId="5" borderId="8" xfId="5" applyNumberFormat="1" applyFont="1" applyFill="1" applyBorder="1" applyAlignment="1">
      <alignment horizontal="center" vertical="center"/>
    </xf>
    <xf numFmtId="165" fontId="13" fillId="5" borderId="10" xfId="5" applyNumberFormat="1" applyFont="1" applyFill="1" applyBorder="1" applyAlignment="1">
      <alignment horizontal="center" vertical="center"/>
    </xf>
    <xf numFmtId="165" fontId="13" fillId="5" borderId="11" xfId="5" applyNumberFormat="1" applyFont="1" applyFill="1" applyBorder="1" applyAlignment="1">
      <alignment horizontal="center" vertical="center"/>
    </xf>
    <xf numFmtId="165" fontId="13" fillId="5" borderId="12" xfId="5" applyNumberFormat="1" applyFont="1" applyFill="1" applyBorder="1" applyAlignment="1">
      <alignment horizontal="center" vertical="center"/>
    </xf>
    <xf numFmtId="0" fontId="14" fillId="4" borderId="0" xfId="1" applyFont="1" applyFill="1" applyAlignment="1">
      <alignment horizontal="justify" vertical="center" wrapText="1"/>
    </xf>
    <xf numFmtId="0" fontId="8" fillId="6" borderId="0" xfId="1" applyFont="1" applyFill="1" applyAlignment="1">
      <alignment horizontal="center" vertical="center"/>
    </xf>
    <xf numFmtId="0" fontId="14" fillId="4" borderId="0" xfId="1" applyFont="1" applyFill="1" applyAlignment="1">
      <alignment horizontal="center" vertical="center" wrapText="1"/>
    </xf>
    <xf numFmtId="0" fontId="14" fillId="4" borderId="0" xfId="1" applyFont="1" applyFill="1" applyAlignment="1">
      <alignment horizontal="center" vertical="center"/>
    </xf>
    <xf numFmtId="0" fontId="7" fillId="8" borderId="3" xfId="1" applyFill="1" applyBorder="1" applyAlignment="1">
      <alignment horizontal="center"/>
    </xf>
    <xf numFmtId="0" fontId="7" fillId="8" borderId="4" xfId="1" applyFill="1" applyBorder="1" applyAlignment="1">
      <alignment horizontal="center"/>
    </xf>
    <xf numFmtId="0" fontId="7" fillId="8" borderId="5" xfId="1" applyFill="1" applyBorder="1" applyAlignment="1">
      <alignment horizontal="center"/>
    </xf>
    <xf numFmtId="0" fontId="7" fillId="8" borderId="7" xfId="1" applyFill="1" applyBorder="1" applyAlignment="1">
      <alignment horizontal="center"/>
    </xf>
    <xf numFmtId="0" fontId="7" fillId="8" borderId="0" xfId="1" applyFill="1" applyAlignment="1">
      <alignment horizontal="center"/>
    </xf>
    <xf numFmtId="0" fontId="7" fillId="8" borderId="8" xfId="1" applyFill="1" applyBorder="1" applyAlignment="1">
      <alignment horizontal="center"/>
    </xf>
    <xf numFmtId="0" fontId="7" fillId="8" borderId="10" xfId="1" applyFill="1" applyBorder="1" applyAlignment="1">
      <alignment horizontal="center"/>
    </xf>
    <xf numFmtId="0" fontId="7" fillId="8" borderId="11" xfId="1" applyFill="1" applyBorder="1" applyAlignment="1">
      <alignment horizontal="center"/>
    </xf>
    <xf numFmtId="0" fontId="7" fillId="8" borderId="12" xfId="1" applyFill="1" applyBorder="1" applyAlignment="1">
      <alignment horizontal="center"/>
    </xf>
    <xf numFmtId="0" fontId="13" fillId="9" borderId="3" xfId="1" applyFont="1" applyFill="1" applyBorder="1" applyAlignment="1">
      <alignment horizontal="center" vertical="center" wrapText="1"/>
    </xf>
    <xf numFmtId="0" fontId="13" fillId="9" borderId="4" xfId="1" applyFont="1" applyFill="1" applyBorder="1" applyAlignment="1">
      <alignment horizontal="center" vertical="center" wrapText="1"/>
    </xf>
    <xf numFmtId="0" fontId="13" fillId="9" borderId="5" xfId="1" applyFont="1" applyFill="1" applyBorder="1" applyAlignment="1">
      <alignment horizontal="center" vertical="center" wrapText="1"/>
    </xf>
    <xf numFmtId="0" fontId="13" fillId="9" borderId="7" xfId="1" applyFont="1" applyFill="1" applyBorder="1" applyAlignment="1">
      <alignment horizontal="center" vertical="center" wrapText="1"/>
    </xf>
    <xf numFmtId="0" fontId="13" fillId="9" borderId="0" xfId="1" applyFont="1" applyFill="1" applyAlignment="1">
      <alignment horizontal="center" vertical="center" wrapText="1"/>
    </xf>
    <xf numFmtId="0" fontId="13" fillId="9" borderId="8" xfId="1" applyFont="1" applyFill="1" applyBorder="1" applyAlignment="1">
      <alignment horizontal="center" vertical="center" wrapText="1"/>
    </xf>
    <xf numFmtId="0" fontId="13" fillId="9" borderId="10" xfId="1" applyFont="1" applyFill="1" applyBorder="1" applyAlignment="1">
      <alignment horizontal="center" vertical="center" wrapText="1"/>
    </xf>
    <xf numFmtId="0" fontId="13" fillId="9" borderId="11" xfId="1" applyFont="1" applyFill="1" applyBorder="1" applyAlignment="1">
      <alignment horizontal="center" vertical="center" wrapText="1"/>
    </xf>
    <xf numFmtId="0" fontId="13" fillId="9" borderId="12" xfId="1" applyFont="1" applyFill="1" applyBorder="1" applyAlignment="1">
      <alignment horizontal="center" vertical="center" wrapText="1"/>
    </xf>
    <xf numFmtId="0" fontId="15" fillId="3" borderId="0" xfId="1" applyFont="1" applyFill="1" applyAlignment="1">
      <alignment horizontal="left" vertical="center"/>
    </xf>
    <xf numFmtId="0" fontId="14" fillId="8" borderId="27" xfId="1" applyFont="1" applyFill="1" applyBorder="1" applyAlignment="1">
      <alignment horizontal="left" vertical="center" wrapText="1"/>
    </xf>
    <xf numFmtId="0" fontId="14" fillId="8" borderId="27" xfId="1" applyFont="1" applyFill="1" applyBorder="1" applyAlignment="1">
      <alignment horizontal="center" vertical="center"/>
    </xf>
    <xf numFmtId="0" fontId="14" fillId="8" borderId="27" xfId="1" applyFont="1" applyFill="1" applyBorder="1" applyAlignment="1">
      <alignment horizontal="center" vertical="center" wrapText="1"/>
    </xf>
    <xf numFmtId="0" fontId="8" fillId="14" borderId="0" xfId="1" applyFont="1" applyFill="1" applyAlignment="1">
      <alignment horizontal="center" vertical="center"/>
    </xf>
    <xf numFmtId="0" fontId="15" fillId="3" borderId="0" xfId="1" applyFont="1" applyFill="1" applyAlignment="1">
      <alignment horizontal="center" vertical="center"/>
    </xf>
    <xf numFmtId="0" fontId="14" fillId="8" borderId="0" xfId="1" applyFont="1" applyFill="1" applyAlignment="1">
      <alignment horizontal="left" vertical="center"/>
    </xf>
    <xf numFmtId="0" fontId="14" fillId="8" borderId="0" xfId="1" applyFont="1" applyFill="1" applyAlignment="1">
      <alignment horizontal="center" vertical="center"/>
    </xf>
    <xf numFmtId="0" fontId="14" fillId="0" borderId="0" xfId="1" applyFont="1" applyAlignment="1">
      <alignment horizontal="center" vertical="center"/>
    </xf>
    <xf numFmtId="0" fontId="14" fillId="8" borderId="1" xfId="1" applyFont="1" applyFill="1" applyBorder="1" applyAlignment="1">
      <alignment horizontal="center" vertical="center"/>
    </xf>
    <xf numFmtId="168" fontId="14" fillId="8" borderId="1" xfId="1" quotePrefix="1" applyNumberFormat="1" applyFont="1" applyFill="1" applyBorder="1" applyAlignment="1">
      <alignment horizontal="center" vertical="center"/>
    </xf>
    <xf numFmtId="168" fontId="14" fillId="8" borderId="1" xfId="1" applyNumberFormat="1" applyFont="1" applyFill="1" applyBorder="1" applyAlignment="1">
      <alignment horizontal="center" vertical="center"/>
    </xf>
    <xf numFmtId="168" fontId="14" fillId="8" borderId="23" xfId="1" quotePrefix="1" applyNumberFormat="1" applyFont="1" applyFill="1" applyBorder="1" applyAlignment="1">
      <alignment horizontal="center" vertical="center"/>
    </xf>
    <xf numFmtId="168" fontId="14" fillId="8" borderId="23" xfId="1" applyNumberFormat="1" applyFont="1" applyFill="1" applyBorder="1" applyAlignment="1">
      <alignment horizontal="center" vertical="center"/>
    </xf>
    <xf numFmtId="0" fontId="14" fillId="3" borderId="40" xfId="1" applyFont="1" applyFill="1" applyBorder="1" applyAlignment="1">
      <alignment horizontal="left" vertical="center" wrapText="1"/>
    </xf>
    <xf numFmtId="0" fontId="15" fillId="3" borderId="39" xfId="1" applyFont="1" applyFill="1" applyBorder="1" applyAlignment="1">
      <alignment horizontal="left" vertical="center" wrapText="1"/>
    </xf>
    <xf numFmtId="0" fontId="15" fillId="3" borderId="38" xfId="1" applyFont="1" applyFill="1" applyBorder="1" applyAlignment="1">
      <alignment horizontal="left" vertical="center" wrapText="1"/>
    </xf>
    <xf numFmtId="0" fontId="10" fillId="12" borderId="26" xfId="1" applyFont="1" applyFill="1" applyBorder="1" applyAlignment="1">
      <alignment horizontal="center" vertical="center"/>
    </xf>
    <xf numFmtId="0" fontId="10" fillId="12" borderId="25" xfId="1" applyFont="1" applyFill="1" applyBorder="1" applyAlignment="1">
      <alignment horizontal="center" vertical="center"/>
    </xf>
    <xf numFmtId="0" fontId="13" fillId="9" borderId="35" xfId="1" applyFont="1" applyFill="1" applyBorder="1" applyAlignment="1">
      <alignment horizontal="center" vertical="center" wrapText="1"/>
    </xf>
    <xf numFmtId="0" fontId="13" fillId="9" borderId="34" xfId="1" applyFont="1" applyFill="1" applyBorder="1" applyAlignment="1">
      <alignment horizontal="center" vertical="center" wrapText="1"/>
    </xf>
    <xf numFmtId="0" fontId="13" fillId="9" borderId="32" xfId="1" applyFont="1" applyFill="1" applyBorder="1" applyAlignment="1">
      <alignment horizontal="center" vertical="center" wrapText="1"/>
    </xf>
    <xf numFmtId="0" fontId="13" fillId="9" borderId="29" xfId="1" applyFont="1" applyFill="1" applyBorder="1" applyAlignment="1">
      <alignment horizontal="center" vertical="center" wrapText="1"/>
    </xf>
    <xf numFmtId="0" fontId="13" fillId="9" borderId="28" xfId="1" applyFont="1" applyFill="1" applyBorder="1" applyAlignment="1">
      <alignment horizontal="center" vertical="center" wrapText="1"/>
    </xf>
    <xf numFmtId="0" fontId="10" fillId="3" borderId="0" xfId="1" applyFont="1" applyFill="1" applyAlignment="1">
      <alignment horizontal="center" vertical="center"/>
    </xf>
    <xf numFmtId="0" fontId="14" fillId="8" borderId="27" xfId="1" applyFont="1" applyFill="1" applyBorder="1" applyAlignment="1">
      <alignment horizontal="left" vertical="center" wrapText="1" shrinkToFit="1"/>
    </xf>
    <xf numFmtId="0" fontId="10" fillId="12" borderId="24" xfId="1" applyFont="1" applyFill="1" applyBorder="1" applyAlignment="1">
      <alignment horizontal="center" vertical="center"/>
    </xf>
    <xf numFmtId="0" fontId="10" fillId="12" borderId="1" xfId="1" applyFont="1" applyFill="1" applyBorder="1" applyAlignment="1">
      <alignment horizontal="center" vertical="center"/>
    </xf>
    <xf numFmtId="0" fontId="10" fillId="12" borderId="24" xfId="1" applyFont="1" applyFill="1" applyBorder="1" applyAlignment="1">
      <alignment horizontal="center" vertical="center" wrapText="1"/>
    </xf>
    <xf numFmtId="0" fontId="10" fillId="12" borderId="1" xfId="1" applyFont="1" applyFill="1" applyBorder="1" applyAlignment="1">
      <alignment horizontal="center" vertical="center" wrapText="1"/>
    </xf>
    <xf numFmtId="0" fontId="8" fillId="0" borderId="0" xfId="0" applyFont="1" applyAlignment="1">
      <alignment horizontal="left" vertical="center" wrapText="1"/>
    </xf>
    <xf numFmtId="0" fontId="14" fillId="7" borderId="47" xfId="1" applyFont="1" applyFill="1" applyBorder="1" applyAlignment="1">
      <alignment vertical="center"/>
    </xf>
    <xf numFmtId="0" fontId="0" fillId="7" borderId="47" xfId="1" applyFont="1" applyFill="1" applyBorder="1"/>
    <xf numFmtId="0" fontId="14" fillId="7" borderId="1" xfId="1" applyFont="1" applyFill="1" applyBorder="1" applyAlignment="1">
      <alignment horizontal="center" vertical="center" wrapText="1"/>
    </xf>
    <xf numFmtId="0" fontId="15" fillId="12" borderId="26" xfId="1" applyFont="1" applyFill="1" applyBorder="1" applyAlignment="1">
      <alignment horizontal="center" vertical="center" wrapText="1"/>
    </xf>
    <xf numFmtId="0" fontId="15" fillId="12" borderId="25" xfId="1" applyFont="1" applyFill="1" applyBorder="1" applyAlignment="1">
      <alignment horizontal="center" vertical="center" wrapText="1"/>
    </xf>
    <xf numFmtId="0" fontId="15" fillId="12" borderId="25" xfId="1" applyFont="1" applyFill="1" applyBorder="1" applyAlignment="1">
      <alignment horizontal="center" vertical="center" wrapText="1"/>
    </xf>
    <xf numFmtId="0" fontId="15" fillId="12" borderId="48" xfId="1" applyFont="1" applyFill="1" applyBorder="1" applyAlignment="1">
      <alignment horizontal="center" vertical="center" wrapText="1"/>
    </xf>
    <xf numFmtId="0" fontId="14" fillId="7" borderId="23" xfId="1" applyFont="1" applyFill="1" applyBorder="1" applyAlignment="1">
      <alignment horizontal="center" vertical="center" wrapText="1"/>
    </xf>
    <xf numFmtId="22" fontId="14" fillId="8" borderId="23" xfId="1" applyNumberFormat="1" applyFont="1" applyFill="1" applyBorder="1" applyAlignment="1">
      <alignment horizontal="center" vertical="center"/>
    </xf>
    <xf numFmtId="0" fontId="14" fillId="7" borderId="23" xfId="1" applyFont="1" applyFill="1" applyBorder="1" applyAlignment="1">
      <alignment horizontal="center" vertical="center"/>
    </xf>
  </cellXfs>
  <cellStyles count="8">
    <cellStyle name="Normal" xfId="0" builtinId="0"/>
    <cellStyle name="Normal 2" xfId="1"/>
    <cellStyle name="Normal 3" xfId="2"/>
    <cellStyle name="Normal 3 2" xfId="4"/>
    <cellStyle name="Normal 3 2 3 2" xfId="7"/>
    <cellStyle name="Normal 4" xfId="3"/>
    <cellStyle name="Normal 4 2" xfId="5"/>
    <cellStyle name="Normal 5" xfId="6"/>
  </cellStyles>
  <dxfs count="0"/>
  <tableStyles count="0" defaultTableStyle="TableStyleMedium9" defaultPivotStyle="PivotStyleLight16"/>
  <colors>
    <mruColors>
      <color rgb="FFFFFFCC"/>
      <color rgb="FFFF9900"/>
      <color rgb="FF9BBB5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2.jpeg"/></Relationships>
</file>

<file path=xl/drawings/_rels/drawing5.xml.rels><?xml version="1.0" encoding="UTF-8" standalone="yes"?>
<Relationships xmlns="http://schemas.openxmlformats.org/package/2006/relationships"><Relationship Id="rId1" Type="http://schemas.openxmlformats.org/officeDocument/2006/relationships/image" Target="../media/image3.jpeg"/></Relationships>
</file>

<file path=xl/drawings/drawing1.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267562</xdr:colOff>
      <xdr:row>3</xdr:row>
      <xdr:rowOff>174845</xdr:rowOff>
    </xdr:to>
    <xdr:pic>
      <xdr:nvPicPr>
        <xdr:cNvPr id="2" name="Imagen 1" descr="Imagen relacionada">
          <a:extLst>
            <a:ext uri="{FF2B5EF4-FFF2-40B4-BE49-F238E27FC236}">
              <a16:creationId xmlns:a16="http://schemas.microsoft.com/office/drawing/2014/main" id="{11423302-756D-45B0-B9B1-5EEB67AEA47D}"/>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231323</xdr:colOff>
      <xdr:row>1</xdr:row>
      <xdr:rowOff>40822</xdr:rowOff>
    </xdr:from>
    <xdr:to>
      <xdr:col>3</xdr:col>
      <xdr:colOff>250017</xdr:colOff>
      <xdr:row>3</xdr:row>
      <xdr:rowOff>171035</xdr:rowOff>
    </xdr:to>
    <xdr:pic>
      <xdr:nvPicPr>
        <xdr:cNvPr id="2" name="Imagen 1" descr="Imagen relacionada">
          <a:extLst>
            <a:ext uri="{FF2B5EF4-FFF2-40B4-BE49-F238E27FC236}">
              <a16:creationId xmlns:a16="http://schemas.microsoft.com/office/drawing/2014/main" id="{B0DB7B24-9C01-4E49-8282-860268386F5A}"/>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79490" y="241905"/>
          <a:ext cx="1622492" cy="54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38469</xdr:colOff>
      <xdr:row>1</xdr:row>
      <xdr:rowOff>53959</xdr:rowOff>
    </xdr:from>
    <xdr:to>
      <xdr:col>3</xdr:col>
      <xdr:colOff>1327</xdr:colOff>
      <xdr:row>3</xdr:row>
      <xdr:rowOff>154978</xdr:rowOff>
    </xdr:to>
    <xdr:pic>
      <xdr:nvPicPr>
        <xdr:cNvPr id="2" name="Imagen 1" descr="Imagen relacionada">
          <a:extLst>
            <a:ext uri="{FF2B5EF4-FFF2-40B4-BE49-F238E27FC236}">
              <a16:creationId xmlns:a16="http://schemas.microsoft.com/office/drawing/2014/main" id="{93554D07-7B47-4A99-96A6-AEFE7AB31DB1}"/>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463431" y="303074"/>
          <a:ext cx="1532578" cy="504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4.xml><?xml version="1.0" encoding="utf-8"?>
<xdr:wsDr xmlns:xdr="http://schemas.openxmlformats.org/drawingml/2006/spreadsheetDrawing" xmlns:a="http://schemas.openxmlformats.org/drawingml/2006/main">
  <xdr:oneCellAnchor>
    <xdr:from>
      <xdr:col>1</xdr:col>
      <xdr:colOff>156795</xdr:colOff>
      <xdr:row>1</xdr:row>
      <xdr:rowOff>40215</xdr:rowOff>
    </xdr:from>
    <xdr:ext cx="1440000" cy="576000"/>
    <xdr:pic>
      <xdr:nvPicPr>
        <xdr:cNvPr id="2" name="1 Imagen">
          <a:extLst>
            <a:ext uri="{FF2B5EF4-FFF2-40B4-BE49-F238E27FC236}">
              <a16:creationId xmlns:a16="http://schemas.microsoft.com/office/drawing/2014/main" id="{6890C5B7-6E7D-4C72-A3C5-CA1B477C3484}"/>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941655" y="207855"/>
          <a:ext cx="1440000" cy="57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5.xml><?xml version="1.0" encoding="utf-8"?>
<xdr:wsDr xmlns:xdr="http://schemas.openxmlformats.org/drawingml/2006/spreadsheetDrawing" xmlns:a="http://schemas.openxmlformats.org/drawingml/2006/main">
  <xdr:oneCellAnchor>
    <xdr:from>
      <xdr:col>1</xdr:col>
      <xdr:colOff>107998</xdr:colOff>
      <xdr:row>1</xdr:row>
      <xdr:rowOff>20729</xdr:rowOff>
    </xdr:from>
    <xdr:ext cx="1440000" cy="576000"/>
    <xdr:pic>
      <xdr:nvPicPr>
        <xdr:cNvPr id="2" name="1 Imagen">
          <a:extLst>
            <a:ext uri="{FF2B5EF4-FFF2-40B4-BE49-F238E27FC236}">
              <a16:creationId xmlns:a16="http://schemas.microsoft.com/office/drawing/2014/main" id="{C1E20982-DA79-4586-AF5E-497755F71050}"/>
            </a:ext>
          </a:extLst>
        </xdr:cNvPr>
        <xdr:cNvPicPr>
          <a:picLocks/>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bwMode="auto">
        <a:xfrm>
          <a:off x="892858" y="188369"/>
          <a:ext cx="1440000" cy="576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oneCellAnchor>
</xdr:wsDr>
</file>

<file path=xl/drawings/drawing6.xml><?xml version="1.0" encoding="utf-8"?>
<xdr:wsDr xmlns:xdr="http://schemas.openxmlformats.org/drawingml/2006/spreadsheetDrawing" xmlns:a="http://schemas.openxmlformats.org/drawingml/2006/main">
  <xdr:oneCellAnchor>
    <xdr:from>
      <xdr:col>0</xdr:col>
      <xdr:colOff>212693</xdr:colOff>
      <xdr:row>3</xdr:row>
      <xdr:rowOff>41751</xdr:rowOff>
    </xdr:from>
    <xdr:ext cx="1909304" cy="380361"/>
    <xdr:sp macro="" textlink="">
      <xdr:nvSpPr>
        <xdr:cNvPr id="3" name="CuadroTexto 2">
          <a:extLst>
            <a:ext uri="{FF2B5EF4-FFF2-40B4-BE49-F238E27FC236}">
              <a16:creationId xmlns:a16="http://schemas.microsoft.com/office/drawing/2014/main" id="{00000000-0008-0000-0200-000003000000}"/>
            </a:ext>
          </a:extLst>
        </xdr:cNvPr>
        <xdr:cNvSpPr txBox="1"/>
      </xdr:nvSpPr>
      <xdr:spPr>
        <a:xfrm>
          <a:off x="212693" y="994251"/>
          <a:ext cx="1909304" cy="380361"/>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𝑄𝑠𝑡𝑑</a:t>
          </a:r>
          <a:r>
            <a:rPr lang="es-PE" sz="1100" i="0">
              <a:latin typeface="Cambria Math" panose="02040503050406030204" pitchFamily="18" charset="0"/>
            </a:rPr>
            <a:t>=</a:t>
          </a:r>
          <a:r>
            <a:rPr lang="es-PE" sz="1100" b="0" i="0">
              <a:latin typeface="Cambria Math" panose="02040503050406030204" pitchFamily="18" charset="0"/>
            </a:rPr>
            <a:t>𝑄𝑎</a:t>
          </a:r>
          <a:r>
            <a:rPr lang="es-PE" sz="1100" b="0" i="0">
              <a:latin typeface="Cambria Math" panose="02040503050406030204" pitchFamily="18" charset="0"/>
              <a:ea typeface="Cambria Math" panose="02040503050406030204" pitchFamily="18" charset="0"/>
            </a:rPr>
            <a:t>×(𝑃𝑎/𝑃𝑠𝑡𝑑)×(𝑇𝑠𝑡𝑑/𝑇𝑎)</a:t>
          </a:r>
          <a:endParaRPr lang="es-PE" sz="1100"/>
        </a:p>
      </xdr:txBody>
    </xdr:sp>
    <xdr:clientData/>
  </xdr:oneCellAnchor>
  <xdr:oneCellAnchor>
    <xdr:from>
      <xdr:col>0</xdr:col>
      <xdr:colOff>542925</xdr:colOff>
      <xdr:row>16</xdr:row>
      <xdr:rowOff>133350</xdr:rowOff>
    </xdr:from>
    <xdr:ext cx="1067022" cy="172227"/>
    <xdr:sp macro="" textlink="">
      <xdr:nvSpPr>
        <xdr:cNvPr id="4" name="CuadroTexto 3">
          <a:extLst>
            <a:ext uri="{FF2B5EF4-FFF2-40B4-BE49-F238E27FC236}">
              <a16:creationId xmlns:a16="http://schemas.microsoft.com/office/drawing/2014/main" id="{00000000-0008-0000-0200-000004000000}"/>
            </a:ext>
          </a:extLst>
        </xdr:cNvPr>
        <xdr:cNvSpPr txBox="1"/>
      </xdr:nvSpPr>
      <xdr:spPr>
        <a:xfrm>
          <a:off x="542925" y="3429000"/>
          <a:ext cx="1067022" cy="172227"/>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𝑉𝑠𝑡𝑑</a:t>
          </a:r>
          <a:r>
            <a:rPr lang="es-PE" sz="1100" i="0">
              <a:latin typeface="Cambria Math" panose="02040503050406030204" pitchFamily="18" charset="0"/>
            </a:rPr>
            <a:t>=</a:t>
          </a:r>
          <a:r>
            <a:rPr lang="es-PE" sz="1100" b="0" i="0">
              <a:latin typeface="Cambria Math" panose="02040503050406030204" pitchFamily="18" charset="0"/>
            </a:rPr>
            <a:t>𝑄𝑠𝑡𝑑</a:t>
          </a:r>
          <a:r>
            <a:rPr lang="es-PE" sz="1100" b="0" i="0">
              <a:latin typeface="Cambria Math" panose="02040503050406030204" pitchFamily="18" charset="0"/>
              <a:ea typeface="Cambria Math" panose="02040503050406030204" pitchFamily="18" charset="0"/>
            </a:rPr>
            <a:t>×𝑡</a:t>
          </a:r>
          <a:endParaRPr lang="es-PE" sz="1100"/>
        </a:p>
      </xdr:txBody>
    </xdr:sp>
    <xdr:clientData/>
  </xdr:oneCellAnchor>
  <xdr:oneCellAnchor>
    <xdr:from>
      <xdr:col>0</xdr:col>
      <xdr:colOff>876300</xdr:colOff>
      <xdr:row>26</xdr:row>
      <xdr:rowOff>0</xdr:rowOff>
    </xdr:from>
    <xdr:ext cx="1883914" cy="383823"/>
    <xdr:sp macro="" textlink="">
      <xdr:nvSpPr>
        <xdr:cNvPr id="5" name="CuadroTexto 4">
          <a:extLst>
            <a:ext uri="{FF2B5EF4-FFF2-40B4-BE49-F238E27FC236}">
              <a16:creationId xmlns:a16="http://schemas.microsoft.com/office/drawing/2014/main" id="{00000000-0008-0000-0200-000005000000}"/>
            </a:ext>
          </a:extLst>
        </xdr:cNvPr>
        <xdr:cNvSpPr txBox="1"/>
      </xdr:nvSpPr>
      <xdr:spPr>
        <a:xfrm>
          <a:off x="876300" y="4829175"/>
          <a:ext cx="1883914" cy="383823"/>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lIns="0" tIns="0" rIns="0" bIns="0" rtlCol="0" anchor="t">
          <a:spAutoFit/>
        </a:bodyPr>
        <a:lstStyle/>
        <a:p>
          <a:r>
            <a:rPr lang="es-PE" sz="1100" b="0" i="0">
              <a:latin typeface="Cambria Math" panose="02040503050406030204" pitchFamily="18" charset="0"/>
            </a:rPr>
            <a:t>𝑃𝑀10</a:t>
          </a:r>
          <a:r>
            <a:rPr lang="es-PE" sz="1100" i="0">
              <a:latin typeface="Cambria Math" panose="02040503050406030204" pitchFamily="18" charset="0"/>
            </a:rPr>
            <a:t>=(</a:t>
          </a:r>
          <a:r>
            <a:rPr lang="es-PE" sz="1100" b="0" i="0">
              <a:latin typeface="Cambria Math" panose="02040503050406030204" pitchFamily="18" charset="0"/>
            </a:rPr>
            <a:t>𝑊𝑓−𝑊𝑖)</a:t>
          </a:r>
          <a:r>
            <a:rPr lang="es-PE" sz="1100" b="0" i="0">
              <a:latin typeface="Cambria Math" panose="02040503050406030204" pitchFamily="18" charset="0"/>
              <a:ea typeface="Cambria Math" panose="02040503050406030204" pitchFamily="18" charset="0"/>
            </a:rPr>
            <a:t>×(〖10〗^6/𝑉𝑠𝑡𝑑)</a:t>
          </a:r>
          <a:endParaRPr lang="es-PE" sz="1100"/>
        </a:p>
      </xdr:txBody>
    </xdr:sp>
    <xdr:clientData/>
  </xdr:one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I47"/>
  <sheetViews>
    <sheetView view="pageBreakPreview" zoomScale="85" zoomScaleNormal="85" zoomScaleSheetLayoutView="85" workbookViewId="0">
      <selection activeCell="F44" sqref="F44"/>
    </sheetView>
  </sheetViews>
  <sheetFormatPr baseColWidth="10" defaultColWidth="11.42578125" defaultRowHeight="12.75" x14ac:dyDescent="0.2"/>
  <cols>
    <col min="1" max="1" width="2.7109375" style="14" customWidth="1"/>
    <col min="2" max="2" width="17.5703125" style="14" customWidth="1"/>
    <col min="3" max="33" width="6.28515625" style="14" customWidth="1"/>
    <col min="34" max="16384" width="11.42578125" style="14"/>
  </cols>
  <sheetData>
    <row r="1" spans="2:33" ht="15.75" customHeight="1" x14ac:dyDescent="0.2"/>
    <row r="2" spans="2:33" ht="15.75" customHeight="1" x14ac:dyDescent="0.2">
      <c r="B2" s="149"/>
      <c r="C2" s="149"/>
      <c r="D2" s="149"/>
      <c r="E2" s="149"/>
      <c r="F2" s="150" t="s">
        <v>53</v>
      </c>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row>
    <row r="3" spans="2:33" ht="15.75" customHeight="1" x14ac:dyDescent="0.2">
      <c r="B3" s="149"/>
      <c r="C3" s="149"/>
      <c r="D3" s="149"/>
      <c r="E3" s="149"/>
      <c r="F3" s="150"/>
      <c r="G3" s="150"/>
      <c r="H3" s="150"/>
      <c r="I3" s="150"/>
      <c r="J3" s="150"/>
      <c r="K3" s="150"/>
      <c r="L3" s="150"/>
      <c r="M3" s="150"/>
      <c r="N3" s="150"/>
      <c r="O3" s="150"/>
      <c r="P3" s="150"/>
      <c r="Q3" s="150"/>
      <c r="R3" s="150"/>
      <c r="S3" s="150"/>
      <c r="T3" s="150"/>
      <c r="U3" s="150"/>
      <c r="V3" s="150"/>
      <c r="W3" s="150"/>
      <c r="X3" s="150"/>
      <c r="Y3" s="150"/>
      <c r="Z3" s="150"/>
      <c r="AA3" s="150"/>
      <c r="AB3" s="150"/>
      <c r="AC3" s="150"/>
      <c r="AD3" s="150"/>
      <c r="AE3" s="150"/>
      <c r="AF3" s="150"/>
      <c r="AG3" s="150"/>
    </row>
    <row r="4" spans="2:33" ht="15.75" customHeight="1" x14ac:dyDescent="0.2">
      <c r="B4" s="149"/>
      <c r="C4" s="149"/>
      <c r="D4" s="149"/>
      <c r="E4" s="149"/>
      <c r="F4" s="150"/>
      <c r="G4" s="150"/>
      <c r="H4" s="150"/>
      <c r="I4" s="150"/>
      <c r="J4" s="150"/>
      <c r="K4" s="150"/>
      <c r="L4" s="150"/>
      <c r="M4" s="150"/>
      <c r="N4" s="150"/>
      <c r="O4" s="150"/>
      <c r="P4" s="150"/>
      <c r="Q4" s="150"/>
      <c r="R4" s="150"/>
      <c r="S4" s="150"/>
      <c r="T4" s="150"/>
      <c r="U4" s="150"/>
      <c r="V4" s="150"/>
      <c r="W4" s="150"/>
      <c r="X4" s="150"/>
      <c r="Y4" s="150"/>
      <c r="Z4" s="150"/>
      <c r="AA4" s="150"/>
      <c r="AB4" s="150"/>
      <c r="AC4" s="150"/>
      <c r="AD4" s="150"/>
      <c r="AE4" s="150"/>
      <c r="AF4" s="150"/>
      <c r="AG4" s="150"/>
    </row>
    <row r="5" spans="2:33" ht="11.25" customHeight="1" x14ac:dyDescent="0.2">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7" customHeight="1" x14ac:dyDescent="0.2">
      <c r="B6" s="151" t="s">
        <v>31</v>
      </c>
      <c r="C6" s="151"/>
      <c r="D6" s="16"/>
      <c r="E6" s="16"/>
      <c r="F6" s="152" t="s">
        <v>67</v>
      </c>
      <c r="G6" s="152"/>
      <c r="H6" s="152"/>
      <c r="I6" s="152"/>
      <c r="J6" s="152"/>
      <c r="K6" s="152"/>
      <c r="L6" s="152"/>
      <c r="M6" s="152"/>
      <c r="N6" s="152"/>
      <c r="O6" s="152"/>
      <c r="P6" s="152"/>
      <c r="Q6" s="152"/>
      <c r="R6" s="152"/>
      <c r="S6" s="152"/>
      <c r="T6" s="152"/>
      <c r="U6" s="152"/>
      <c r="V6" s="152"/>
      <c r="W6" s="152"/>
      <c r="X6" s="152"/>
      <c r="Y6" s="152"/>
      <c r="Z6" s="152"/>
      <c r="AA6" s="152"/>
      <c r="AB6" s="152"/>
      <c r="AC6" s="152"/>
      <c r="AD6" s="152"/>
      <c r="AE6" s="152"/>
      <c r="AF6" s="152"/>
      <c r="AG6" s="152"/>
    </row>
    <row r="7" spans="2:33" ht="8.25" customHeight="1" x14ac:dyDescent="0.2">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2">
      <c r="B8" s="16" t="s">
        <v>34</v>
      </c>
      <c r="C8" s="16"/>
      <c r="D8" s="16"/>
      <c r="E8" s="16"/>
      <c r="F8" s="4" t="s">
        <v>72</v>
      </c>
      <c r="G8" s="4"/>
      <c r="H8" s="4"/>
      <c r="I8" s="4"/>
      <c r="J8" s="4"/>
      <c r="K8" s="4"/>
      <c r="L8" s="4"/>
      <c r="M8" s="4"/>
      <c r="N8" s="4"/>
      <c r="O8" s="4"/>
      <c r="P8" s="4"/>
      <c r="Q8" s="18" t="s">
        <v>35</v>
      </c>
      <c r="R8" s="16"/>
      <c r="S8" s="16"/>
      <c r="T8" s="16"/>
      <c r="U8" s="16"/>
      <c r="V8" s="55" t="s">
        <v>68</v>
      </c>
      <c r="W8" s="51"/>
      <c r="X8" s="51"/>
      <c r="Y8" s="4"/>
      <c r="Z8" s="4"/>
      <c r="AA8" s="4"/>
      <c r="AB8" s="4"/>
      <c r="AC8" s="4"/>
      <c r="AD8" s="4"/>
      <c r="AE8" s="4"/>
      <c r="AF8" s="4"/>
      <c r="AG8" s="4"/>
    </row>
    <row r="9" spans="2:33" ht="7.5" customHeight="1" x14ac:dyDescent="0.2">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2">
      <c r="B10" s="153" t="s">
        <v>32</v>
      </c>
      <c r="C10" s="153"/>
      <c r="D10" s="153"/>
      <c r="E10" s="153"/>
      <c r="F10" s="153"/>
      <c r="G10" s="153"/>
      <c r="H10" s="153"/>
      <c r="I10" s="153"/>
      <c r="J10" s="153"/>
      <c r="K10" s="153"/>
      <c r="L10" s="153"/>
      <c r="M10" s="153"/>
      <c r="N10" s="153"/>
      <c r="O10" s="153"/>
      <c r="P10" s="153"/>
      <c r="Q10" s="153"/>
      <c r="R10" s="153"/>
      <c r="S10" s="153"/>
      <c r="T10" s="153"/>
      <c r="U10" s="153"/>
      <c r="V10" s="153"/>
      <c r="W10" s="153"/>
      <c r="X10" s="153"/>
      <c r="Y10" s="153"/>
      <c r="Z10" s="153"/>
      <c r="AA10" s="153"/>
      <c r="AB10" s="153"/>
      <c r="AC10" s="153"/>
      <c r="AD10" s="153"/>
      <c r="AE10" s="153"/>
      <c r="AF10" s="153"/>
      <c r="AG10" s="153"/>
    </row>
    <row r="11" spans="2:33" ht="7.5" customHeight="1" x14ac:dyDescent="0.2">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2">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2">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2">
      <c r="B14" s="16" t="s">
        <v>1</v>
      </c>
      <c r="C14" s="16"/>
      <c r="D14" s="16"/>
      <c r="E14" s="16"/>
      <c r="F14" s="4" t="s">
        <v>39</v>
      </c>
      <c r="G14" s="4"/>
      <c r="H14" s="4"/>
      <c r="I14" s="4"/>
      <c r="J14" s="4"/>
      <c r="K14" s="4"/>
      <c r="L14" s="4"/>
      <c r="M14" s="4"/>
      <c r="N14" s="4"/>
      <c r="O14" s="4"/>
      <c r="P14" s="4"/>
      <c r="Q14" s="16" t="s">
        <v>2</v>
      </c>
      <c r="R14" s="16"/>
      <c r="S14" s="16"/>
      <c r="T14" s="16"/>
      <c r="U14" s="16"/>
      <c r="V14" s="154" t="s">
        <v>42</v>
      </c>
      <c r="W14" s="154"/>
      <c r="X14" s="4"/>
      <c r="Y14" s="4"/>
      <c r="Z14" s="4"/>
      <c r="AA14" s="4"/>
      <c r="AB14" s="4"/>
      <c r="AC14" s="4"/>
      <c r="AD14" s="4"/>
      <c r="AE14" s="4"/>
      <c r="AF14" s="4"/>
      <c r="AG14" s="4"/>
    </row>
    <row r="15" spans="2:33" ht="11.25" customHeight="1" x14ac:dyDescent="0.2">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5" customHeight="1" x14ac:dyDescent="0.2">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21">
        <v>28</v>
      </c>
      <c r="AE16" s="21">
        <v>29</v>
      </c>
      <c r="AF16" s="21">
        <v>30</v>
      </c>
      <c r="AG16" s="21">
        <v>31</v>
      </c>
    </row>
    <row r="17" spans="2:33" s="23" customFormat="1" x14ac:dyDescent="0.2">
      <c r="B17" s="22">
        <v>0</v>
      </c>
      <c r="C17" s="11" t="s">
        <v>69</v>
      </c>
      <c r="D17" s="11" t="s">
        <v>69</v>
      </c>
      <c r="E17" s="11" t="s">
        <v>69</v>
      </c>
      <c r="F17" s="11" t="s">
        <v>69</v>
      </c>
      <c r="G17" s="11" t="s">
        <v>69</v>
      </c>
      <c r="H17" s="11" t="s">
        <v>69</v>
      </c>
      <c r="I17" s="11" t="s">
        <v>69</v>
      </c>
      <c r="J17" s="11" t="s">
        <v>69</v>
      </c>
      <c r="K17" s="11" t="s">
        <v>69</v>
      </c>
      <c r="L17" s="11" t="s">
        <v>69</v>
      </c>
      <c r="M17" s="11" t="s">
        <v>69</v>
      </c>
      <c r="N17" s="11">
        <v>73.569999999999993</v>
      </c>
      <c r="O17" s="11">
        <v>66.099999999999994</v>
      </c>
      <c r="P17" s="11" t="s">
        <v>73</v>
      </c>
      <c r="Q17" s="11" t="s">
        <v>73</v>
      </c>
      <c r="R17" s="11" t="s">
        <v>73</v>
      </c>
      <c r="S17" s="11" t="s">
        <v>73</v>
      </c>
      <c r="T17" s="11" t="s">
        <v>73</v>
      </c>
      <c r="U17" s="11" t="s">
        <v>73</v>
      </c>
      <c r="V17" s="11" t="s">
        <v>73</v>
      </c>
      <c r="W17" s="11" t="s">
        <v>73</v>
      </c>
      <c r="X17" s="11">
        <v>43.72</v>
      </c>
      <c r="Y17" s="11">
        <v>66.25</v>
      </c>
      <c r="Z17" s="11">
        <v>65.67</v>
      </c>
      <c r="AA17" s="11">
        <v>38.880000000000003</v>
      </c>
      <c r="AB17" s="11">
        <v>42.58</v>
      </c>
      <c r="AC17" s="11">
        <v>22.73</v>
      </c>
      <c r="AD17" s="11">
        <v>41.96</v>
      </c>
      <c r="AE17" s="11">
        <v>39.79</v>
      </c>
      <c r="AF17" s="11">
        <v>36.700000000000003</v>
      </c>
      <c r="AG17" s="11">
        <v>24.41</v>
      </c>
    </row>
    <row r="18" spans="2:33" s="23" customFormat="1" x14ac:dyDescent="0.2">
      <c r="B18" s="22">
        <v>4.1666666666666664E-2</v>
      </c>
      <c r="C18" s="11" t="s">
        <v>69</v>
      </c>
      <c r="D18" s="11" t="s">
        <v>69</v>
      </c>
      <c r="E18" s="11" t="s">
        <v>69</v>
      </c>
      <c r="F18" s="11" t="s">
        <v>69</v>
      </c>
      <c r="G18" s="11" t="s">
        <v>69</v>
      </c>
      <c r="H18" s="11" t="s">
        <v>69</v>
      </c>
      <c r="I18" s="11" t="s">
        <v>69</v>
      </c>
      <c r="J18" s="11" t="s">
        <v>69</v>
      </c>
      <c r="K18" s="11" t="s">
        <v>69</v>
      </c>
      <c r="L18" s="11" t="s">
        <v>69</v>
      </c>
      <c r="M18" s="11" t="s">
        <v>69</v>
      </c>
      <c r="N18" s="11">
        <v>67.75</v>
      </c>
      <c r="O18" s="11">
        <v>48.92</v>
      </c>
      <c r="P18" s="11" t="s">
        <v>73</v>
      </c>
      <c r="Q18" s="11" t="s">
        <v>73</v>
      </c>
      <c r="R18" s="11" t="s">
        <v>73</v>
      </c>
      <c r="S18" s="11" t="s">
        <v>73</v>
      </c>
      <c r="T18" s="11" t="s">
        <v>73</v>
      </c>
      <c r="U18" s="11" t="s">
        <v>73</v>
      </c>
      <c r="V18" s="11" t="s">
        <v>73</v>
      </c>
      <c r="W18" s="11" t="s">
        <v>73</v>
      </c>
      <c r="X18" s="11">
        <v>46.03</v>
      </c>
      <c r="Y18" s="11">
        <v>74.47</v>
      </c>
      <c r="Z18" s="11">
        <v>57.39</v>
      </c>
      <c r="AA18" s="11">
        <v>38.25</v>
      </c>
      <c r="AB18" s="11">
        <v>29.69</v>
      </c>
      <c r="AC18" s="11">
        <v>20.92</v>
      </c>
      <c r="AD18" s="11">
        <v>29.65</v>
      </c>
      <c r="AE18" s="11">
        <v>42.82</v>
      </c>
      <c r="AF18" s="11">
        <v>42.02</v>
      </c>
      <c r="AG18" s="11">
        <v>20.55</v>
      </c>
    </row>
    <row r="19" spans="2:33" s="23" customFormat="1" x14ac:dyDescent="0.2">
      <c r="B19" s="22">
        <v>8.3333333333333329E-2</v>
      </c>
      <c r="C19" s="11" t="s">
        <v>69</v>
      </c>
      <c r="D19" s="11" t="s">
        <v>69</v>
      </c>
      <c r="E19" s="11" t="s">
        <v>69</v>
      </c>
      <c r="F19" s="11" t="s">
        <v>69</v>
      </c>
      <c r="G19" s="11" t="s">
        <v>69</v>
      </c>
      <c r="H19" s="11" t="s">
        <v>69</v>
      </c>
      <c r="I19" s="11" t="s">
        <v>69</v>
      </c>
      <c r="J19" s="11" t="s">
        <v>69</v>
      </c>
      <c r="K19" s="11" t="s">
        <v>69</v>
      </c>
      <c r="L19" s="11" t="s">
        <v>69</v>
      </c>
      <c r="M19" s="11" t="s">
        <v>69</v>
      </c>
      <c r="N19" s="11">
        <v>87.47</v>
      </c>
      <c r="O19" s="11">
        <v>86.52</v>
      </c>
      <c r="P19" s="11" t="s">
        <v>73</v>
      </c>
      <c r="Q19" s="11" t="s">
        <v>73</v>
      </c>
      <c r="R19" s="11" t="s">
        <v>73</v>
      </c>
      <c r="S19" s="11" t="s">
        <v>73</v>
      </c>
      <c r="T19" s="11" t="s">
        <v>73</v>
      </c>
      <c r="U19" s="11" t="s">
        <v>73</v>
      </c>
      <c r="V19" s="11" t="s">
        <v>73</v>
      </c>
      <c r="W19" s="11" t="s">
        <v>73</v>
      </c>
      <c r="X19" s="11">
        <v>37.58</v>
      </c>
      <c r="Y19" s="11">
        <v>66.17</v>
      </c>
      <c r="Z19" s="11">
        <v>40.65</v>
      </c>
      <c r="AA19" s="11">
        <v>39.700000000000003</v>
      </c>
      <c r="AB19" s="11">
        <v>26.32</v>
      </c>
      <c r="AC19" s="11">
        <v>12.36</v>
      </c>
      <c r="AD19" s="11">
        <v>20.88</v>
      </c>
      <c r="AE19" s="11">
        <v>36.380000000000003</v>
      </c>
      <c r="AF19" s="11">
        <v>29.19</v>
      </c>
      <c r="AG19" s="11">
        <v>23.7</v>
      </c>
    </row>
    <row r="20" spans="2:33" s="23" customFormat="1" x14ac:dyDescent="0.2">
      <c r="B20" s="22">
        <v>0.125</v>
      </c>
      <c r="C20" s="11" t="s">
        <v>69</v>
      </c>
      <c r="D20" s="11" t="s">
        <v>69</v>
      </c>
      <c r="E20" s="11" t="s">
        <v>69</v>
      </c>
      <c r="F20" s="11" t="s">
        <v>69</v>
      </c>
      <c r="G20" s="11" t="s">
        <v>69</v>
      </c>
      <c r="H20" s="11" t="s">
        <v>69</v>
      </c>
      <c r="I20" s="11" t="s">
        <v>69</v>
      </c>
      <c r="J20" s="11" t="s">
        <v>69</v>
      </c>
      <c r="K20" s="11" t="s">
        <v>69</v>
      </c>
      <c r="L20" s="11" t="s">
        <v>69</v>
      </c>
      <c r="M20" s="11" t="s">
        <v>69</v>
      </c>
      <c r="N20" s="11">
        <v>100.38</v>
      </c>
      <c r="O20" s="11">
        <v>54.12</v>
      </c>
      <c r="P20" s="11" t="s">
        <v>73</v>
      </c>
      <c r="Q20" s="11" t="s">
        <v>73</v>
      </c>
      <c r="R20" s="11" t="s">
        <v>73</v>
      </c>
      <c r="S20" s="11" t="s">
        <v>73</v>
      </c>
      <c r="T20" s="11" t="s">
        <v>73</v>
      </c>
      <c r="U20" s="11" t="s">
        <v>73</v>
      </c>
      <c r="V20" s="11" t="s">
        <v>73</v>
      </c>
      <c r="W20" s="11" t="s">
        <v>73</v>
      </c>
      <c r="X20" s="11">
        <v>35.26</v>
      </c>
      <c r="Y20" s="11">
        <v>76.92</v>
      </c>
      <c r="Z20" s="11">
        <v>37.36</v>
      </c>
      <c r="AA20" s="11">
        <v>48.33</v>
      </c>
      <c r="AB20" s="11">
        <v>16.36</v>
      </c>
      <c r="AC20" s="11">
        <v>11.36</v>
      </c>
      <c r="AD20" s="11">
        <v>51.03</v>
      </c>
      <c r="AE20" s="11">
        <v>42.91</v>
      </c>
      <c r="AF20" s="11">
        <v>37.21</v>
      </c>
      <c r="AG20" s="11">
        <v>33.28</v>
      </c>
    </row>
    <row r="21" spans="2:33" s="23" customFormat="1" x14ac:dyDescent="0.2">
      <c r="B21" s="22">
        <v>0.16666666666666666</v>
      </c>
      <c r="C21" s="11" t="s">
        <v>69</v>
      </c>
      <c r="D21" s="11" t="s">
        <v>69</v>
      </c>
      <c r="E21" s="11" t="s">
        <v>69</v>
      </c>
      <c r="F21" s="11" t="s">
        <v>69</v>
      </c>
      <c r="G21" s="11" t="s">
        <v>69</v>
      </c>
      <c r="H21" s="11" t="s">
        <v>69</v>
      </c>
      <c r="I21" s="11" t="s">
        <v>69</v>
      </c>
      <c r="J21" s="11" t="s">
        <v>69</v>
      </c>
      <c r="K21" s="11" t="s">
        <v>69</v>
      </c>
      <c r="L21" s="11" t="s">
        <v>69</v>
      </c>
      <c r="M21" s="11" t="s">
        <v>69</v>
      </c>
      <c r="N21" s="11">
        <v>126.88</v>
      </c>
      <c r="O21" s="11">
        <v>85.42</v>
      </c>
      <c r="P21" s="11" t="s">
        <v>73</v>
      </c>
      <c r="Q21" s="11" t="s">
        <v>73</v>
      </c>
      <c r="R21" s="11" t="s">
        <v>73</v>
      </c>
      <c r="S21" s="11" t="s">
        <v>73</v>
      </c>
      <c r="T21" s="11" t="s">
        <v>73</v>
      </c>
      <c r="U21" s="11" t="s">
        <v>73</v>
      </c>
      <c r="V21" s="11" t="s">
        <v>73</v>
      </c>
      <c r="W21" s="11" t="s">
        <v>73</v>
      </c>
      <c r="X21" s="11">
        <v>40.119999999999997</v>
      </c>
      <c r="Y21" s="11">
        <v>93.24</v>
      </c>
      <c r="Z21" s="11">
        <v>68.38</v>
      </c>
      <c r="AA21" s="11">
        <v>41.77</v>
      </c>
      <c r="AB21" s="11">
        <v>30.86</v>
      </c>
      <c r="AC21" s="11">
        <v>7.13</v>
      </c>
      <c r="AD21" s="11">
        <v>39.369999999999997</v>
      </c>
      <c r="AE21" s="11">
        <v>40.229999999999997</v>
      </c>
      <c r="AF21" s="11">
        <v>40.33</v>
      </c>
      <c r="AG21" s="11">
        <v>31.88</v>
      </c>
    </row>
    <row r="22" spans="2:33" s="23" customFormat="1" x14ac:dyDescent="0.2">
      <c r="B22" s="22">
        <v>0.20833333333333334</v>
      </c>
      <c r="C22" s="11" t="s">
        <v>69</v>
      </c>
      <c r="D22" s="11" t="s">
        <v>69</v>
      </c>
      <c r="E22" s="11" t="s">
        <v>69</v>
      </c>
      <c r="F22" s="11" t="s">
        <v>69</v>
      </c>
      <c r="G22" s="11" t="s">
        <v>69</v>
      </c>
      <c r="H22" s="11" t="s">
        <v>69</v>
      </c>
      <c r="I22" s="11" t="s">
        <v>69</v>
      </c>
      <c r="J22" s="11" t="s">
        <v>69</v>
      </c>
      <c r="K22" s="11" t="s">
        <v>69</v>
      </c>
      <c r="L22" s="11" t="s">
        <v>69</v>
      </c>
      <c r="M22" s="11" t="s">
        <v>69</v>
      </c>
      <c r="N22" s="11">
        <v>170.52</v>
      </c>
      <c r="O22" s="11">
        <v>66.88</v>
      </c>
      <c r="P22" s="11" t="s">
        <v>73</v>
      </c>
      <c r="Q22" s="11" t="s">
        <v>73</v>
      </c>
      <c r="R22" s="11" t="s">
        <v>73</v>
      </c>
      <c r="S22" s="11" t="s">
        <v>73</v>
      </c>
      <c r="T22" s="11" t="s">
        <v>73</v>
      </c>
      <c r="U22" s="11" t="s">
        <v>73</v>
      </c>
      <c r="V22" s="11" t="s">
        <v>73</v>
      </c>
      <c r="W22" s="11" t="s">
        <v>73</v>
      </c>
      <c r="X22" s="11">
        <v>48.12</v>
      </c>
      <c r="Y22" s="11">
        <v>88.47</v>
      </c>
      <c r="Z22" s="11">
        <v>59.88</v>
      </c>
      <c r="AA22" s="11">
        <v>48.81</v>
      </c>
      <c r="AB22" s="11">
        <v>16.48</v>
      </c>
      <c r="AC22" s="11">
        <v>21.82</v>
      </c>
      <c r="AD22" s="11">
        <v>60.41</v>
      </c>
      <c r="AE22" s="11">
        <v>14.67</v>
      </c>
      <c r="AF22" s="11">
        <v>29.61</v>
      </c>
      <c r="AG22" s="11">
        <v>33.9</v>
      </c>
    </row>
    <row r="23" spans="2:33" s="23" customFormat="1" x14ac:dyDescent="0.2">
      <c r="B23" s="22">
        <v>0.25</v>
      </c>
      <c r="C23" s="11" t="s">
        <v>69</v>
      </c>
      <c r="D23" s="11" t="s">
        <v>69</v>
      </c>
      <c r="E23" s="11" t="s">
        <v>69</v>
      </c>
      <c r="F23" s="11" t="s">
        <v>69</v>
      </c>
      <c r="G23" s="11" t="s">
        <v>69</v>
      </c>
      <c r="H23" s="11" t="s">
        <v>69</v>
      </c>
      <c r="I23" s="11" t="s">
        <v>69</v>
      </c>
      <c r="J23" s="11" t="s">
        <v>69</v>
      </c>
      <c r="K23" s="11" t="s">
        <v>69</v>
      </c>
      <c r="L23" s="11" t="s">
        <v>69</v>
      </c>
      <c r="M23" s="11" t="s">
        <v>69</v>
      </c>
      <c r="N23" s="11">
        <v>147.71</v>
      </c>
      <c r="O23" s="11">
        <v>56.82</v>
      </c>
      <c r="P23" s="11" t="s">
        <v>73</v>
      </c>
      <c r="Q23" s="11" t="s">
        <v>73</v>
      </c>
      <c r="R23" s="11" t="s">
        <v>73</v>
      </c>
      <c r="S23" s="11" t="s">
        <v>73</v>
      </c>
      <c r="T23" s="11" t="s">
        <v>73</v>
      </c>
      <c r="U23" s="11" t="s">
        <v>73</v>
      </c>
      <c r="V23" s="11" t="s">
        <v>73</v>
      </c>
      <c r="W23" s="11" t="s">
        <v>73</v>
      </c>
      <c r="X23" s="11">
        <v>29.68</v>
      </c>
      <c r="Y23" s="11">
        <v>98.38</v>
      </c>
      <c r="Z23" s="11">
        <v>54.34</v>
      </c>
      <c r="AA23" s="11">
        <v>29.41</v>
      </c>
      <c r="AB23" s="11">
        <v>24.61</v>
      </c>
      <c r="AC23" s="11">
        <v>18.48</v>
      </c>
      <c r="AD23" s="11">
        <v>42.51</v>
      </c>
      <c r="AE23" s="11">
        <v>23.4</v>
      </c>
      <c r="AF23" s="11">
        <v>33.049999999999997</v>
      </c>
      <c r="AG23" s="11">
        <v>28.3</v>
      </c>
    </row>
    <row r="24" spans="2:33" s="23" customFormat="1" x14ac:dyDescent="0.2">
      <c r="B24" s="22">
        <v>0.29166666666666669</v>
      </c>
      <c r="C24" s="11" t="s">
        <v>69</v>
      </c>
      <c r="D24" s="11" t="s">
        <v>69</v>
      </c>
      <c r="E24" s="11" t="s">
        <v>69</v>
      </c>
      <c r="F24" s="11" t="s">
        <v>69</v>
      </c>
      <c r="G24" s="11" t="s">
        <v>69</v>
      </c>
      <c r="H24" s="11" t="s">
        <v>69</v>
      </c>
      <c r="I24" s="11" t="s">
        <v>69</v>
      </c>
      <c r="J24" s="11" t="s">
        <v>69</v>
      </c>
      <c r="K24" s="11" t="s">
        <v>69</v>
      </c>
      <c r="L24" s="11" t="s">
        <v>69</v>
      </c>
      <c r="M24" s="11" t="s">
        <v>69</v>
      </c>
      <c r="N24" s="11">
        <v>57.45</v>
      </c>
      <c r="O24" s="11">
        <v>28.62</v>
      </c>
      <c r="P24" s="11" t="s">
        <v>73</v>
      </c>
      <c r="Q24" s="11" t="s">
        <v>73</v>
      </c>
      <c r="R24" s="11" t="s">
        <v>73</v>
      </c>
      <c r="S24" s="11" t="s">
        <v>73</v>
      </c>
      <c r="T24" s="11" t="s">
        <v>73</v>
      </c>
      <c r="U24" s="11" t="s">
        <v>73</v>
      </c>
      <c r="V24" s="11" t="s">
        <v>73</v>
      </c>
      <c r="W24" s="11" t="s">
        <v>73</v>
      </c>
      <c r="X24" s="11">
        <v>61.02</v>
      </c>
      <c r="Y24" s="11">
        <v>85.81</v>
      </c>
      <c r="Z24" s="11">
        <v>36.979999999999997</v>
      </c>
      <c r="AA24" s="11">
        <v>30.22</v>
      </c>
      <c r="AB24" s="11">
        <v>19.18</v>
      </c>
      <c r="AC24" s="11">
        <v>24.62</v>
      </c>
      <c r="AD24" s="11">
        <v>43.9</v>
      </c>
      <c r="AE24" s="11">
        <v>29.06</v>
      </c>
      <c r="AF24" s="11">
        <v>15.62</v>
      </c>
      <c r="AG24" s="11">
        <v>17.93</v>
      </c>
    </row>
    <row r="25" spans="2:33" s="23" customFormat="1" x14ac:dyDescent="0.2">
      <c r="B25" s="22">
        <v>0.33333333333333331</v>
      </c>
      <c r="C25" s="11" t="s">
        <v>69</v>
      </c>
      <c r="D25" s="11" t="s">
        <v>69</v>
      </c>
      <c r="E25" s="11" t="s">
        <v>69</v>
      </c>
      <c r="F25" s="11" t="s">
        <v>69</v>
      </c>
      <c r="G25" s="11" t="s">
        <v>69</v>
      </c>
      <c r="H25" s="11" t="s">
        <v>69</v>
      </c>
      <c r="I25" s="11" t="s">
        <v>69</v>
      </c>
      <c r="J25" s="11" t="s">
        <v>69</v>
      </c>
      <c r="K25" s="11" t="s">
        <v>69</v>
      </c>
      <c r="L25" s="11" t="s">
        <v>69</v>
      </c>
      <c r="M25" s="11" t="s">
        <v>69</v>
      </c>
      <c r="N25" s="11">
        <v>26.16</v>
      </c>
      <c r="O25" s="11">
        <v>12.33</v>
      </c>
      <c r="P25" s="11" t="s">
        <v>73</v>
      </c>
      <c r="Q25" s="11" t="s">
        <v>73</v>
      </c>
      <c r="R25" s="11" t="s">
        <v>73</v>
      </c>
      <c r="S25" s="11" t="s">
        <v>73</v>
      </c>
      <c r="T25" s="11" t="s">
        <v>73</v>
      </c>
      <c r="U25" s="11" t="s">
        <v>73</v>
      </c>
      <c r="V25" s="11" t="s">
        <v>73</v>
      </c>
      <c r="W25" s="11" t="s">
        <v>73</v>
      </c>
      <c r="X25" s="11">
        <v>20.239999999999998</v>
      </c>
      <c r="Y25" s="11">
        <v>51.75</v>
      </c>
      <c r="Z25" s="11">
        <v>32.75</v>
      </c>
      <c r="AA25" s="11">
        <v>18.010000000000002</v>
      </c>
      <c r="AB25" s="11">
        <v>29.22</v>
      </c>
      <c r="AC25" s="11">
        <v>9.61</v>
      </c>
      <c r="AD25" s="11">
        <v>25.52</v>
      </c>
      <c r="AE25" s="11">
        <v>27.38</v>
      </c>
      <c r="AF25" s="11">
        <v>20.68</v>
      </c>
      <c r="AG25" s="11">
        <v>16.649999999999999</v>
      </c>
    </row>
    <row r="26" spans="2:33" s="23" customFormat="1" x14ac:dyDescent="0.2">
      <c r="B26" s="22">
        <v>0.375</v>
      </c>
      <c r="C26" s="11" t="s">
        <v>69</v>
      </c>
      <c r="D26" s="11" t="s">
        <v>69</v>
      </c>
      <c r="E26" s="11" t="s">
        <v>69</v>
      </c>
      <c r="F26" s="11" t="s">
        <v>69</v>
      </c>
      <c r="G26" s="11" t="s">
        <v>69</v>
      </c>
      <c r="H26" s="11" t="s">
        <v>69</v>
      </c>
      <c r="I26" s="11" t="s">
        <v>69</v>
      </c>
      <c r="J26" s="11" t="s">
        <v>69</v>
      </c>
      <c r="K26" s="11" t="s">
        <v>69</v>
      </c>
      <c r="L26" s="11" t="s">
        <v>69</v>
      </c>
      <c r="M26" s="11" t="s">
        <v>69</v>
      </c>
      <c r="N26" s="11">
        <v>27.35</v>
      </c>
      <c r="O26" s="11" t="s">
        <v>75</v>
      </c>
      <c r="P26" s="11" t="s">
        <v>73</v>
      </c>
      <c r="Q26" s="11" t="s">
        <v>73</v>
      </c>
      <c r="R26" s="11" t="s">
        <v>73</v>
      </c>
      <c r="S26" s="11" t="s">
        <v>73</v>
      </c>
      <c r="T26" s="11" t="s">
        <v>73</v>
      </c>
      <c r="U26" s="11" t="s">
        <v>73</v>
      </c>
      <c r="V26" s="11" t="s">
        <v>73</v>
      </c>
      <c r="W26" s="11" t="s">
        <v>73</v>
      </c>
      <c r="X26" s="11">
        <v>19.920000000000002</v>
      </c>
      <c r="Y26" s="11">
        <v>28.79</v>
      </c>
      <c r="Z26" s="11">
        <v>37.880000000000003</v>
      </c>
      <c r="AA26" s="11">
        <v>31.3</v>
      </c>
      <c r="AB26" s="11">
        <v>26.13</v>
      </c>
      <c r="AC26" s="11">
        <v>9</v>
      </c>
      <c r="AD26" s="11">
        <v>21.68</v>
      </c>
      <c r="AE26" s="11">
        <v>30.33</v>
      </c>
      <c r="AF26" s="11">
        <v>21.09</v>
      </c>
      <c r="AG26" s="11">
        <v>8.39</v>
      </c>
    </row>
    <row r="27" spans="2:33" s="23" customFormat="1" x14ac:dyDescent="0.2">
      <c r="B27" s="22">
        <v>0.41666666666666669</v>
      </c>
      <c r="C27" s="11" t="s">
        <v>69</v>
      </c>
      <c r="D27" s="11" t="s">
        <v>69</v>
      </c>
      <c r="E27" s="11" t="s">
        <v>69</v>
      </c>
      <c r="F27" s="11" t="s">
        <v>69</v>
      </c>
      <c r="G27" s="11" t="s">
        <v>69</v>
      </c>
      <c r="H27" s="11" t="s">
        <v>69</v>
      </c>
      <c r="I27" s="11" t="s">
        <v>69</v>
      </c>
      <c r="J27" s="11" t="s">
        <v>69</v>
      </c>
      <c r="K27" s="11" t="s">
        <v>69</v>
      </c>
      <c r="L27" s="11" t="s">
        <v>69</v>
      </c>
      <c r="M27" s="11" t="s">
        <v>69</v>
      </c>
      <c r="N27" s="11">
        <v>24.63</v>
      </c>
      <c r="O27" s="11" t="s">
        <v>73</v>
      </c>
      <c r="P27" s="11" t="s">
        <v>73</v>
      </c>
      <c r="Q27" s="11" t="s">
        <v>73</v>
      </c>
      <c r="R27" s="11" t="s">
        <v>73</v>
      </c>
      <c r="S27" s="11" t="s">
        <v>73</v>
      </c>
      <c r="T27" s="11" t="s">
        <v>73</v>
      </c>
      <c r="U27" s="11" t="s">
        <v>73</v>
      </c>
      <c r="V27" s="11" t="s">
        <v>73</v>
      </c>
      <c r="W27" s="11" t="s">
        <v>73</v>
      </c>
      <c r="X27" s="11">
        <v>47.77</v>
      </c>
      <c r="Y27" s="11">
        <v>47.33</v>
      </c>
      <c r="Z27" s="11">
        <v>28.02</v>
      </c>
      <c r="AA27" s="11">
        <v>32.58</v>
      </c>
      <c r="AB27" s="11">
        <v>36.619999999999997</v>
      </c>
      <c r="AC27" s="11">
        <v>18.39</v>
      </c>
      <c r="AD27" s="11">
        <v>16.309999999999999</v>
      </c>
      <c r="AE27" s="11">
        <v>19.920000000000002</v>
      </c>
      <c r="AF27" s="11">
        <v>23.08</v>
      </c>
      <c r="AG27" s="11">
        <v>9.69</v>
      </c>
    </row>
    <row r="28" spans="2:33" s="23" customFormat="1" x14ac:dyDescent="0.2">
      <c r="B28" s="22">
        <v>0.45833333333333331</v>
      </c>
      <c r="C28" s="11" t="s">
        <v>69</v>
      </c>
      <c r="D28" s="11" t="s">
        <v>69</v>
      </c>
      <c r="E28" s="11" t="s">
        <v>69</v>
      </c>
      <c r="F28" s="11" t="s">
        <v>69</v>
      </c>
      <c r="G28" s="11" t="s">
        <v>69</v>
      </c>
      <c r="H28" s="11" t="s">
        <v>69</v>
      </c>
      <c r="I28" s="11" t="s">
        <v>69</v>
      </c>
      <c r="J28" s="11" t="s">
        <v>69</v>
      </c>
      <c r="K28" s="11" t="s">
        <v>69</v>
      </c>
      <c r="L28" s="11" t="s">
        <v>69</v>
      </c>
      <c r="M28" s="11" t="s">
        <v>69</v>
      </c>
      <c r="N28" s="11">
        <v>26.34</v>
      </c>
      <c r="O28" s="11" t="s">
        <v>73</v>
      </c>
      <c r="P28" s="11" t="s">
        <v>73</v>
      </c>
      <c r="Q28" s="11" t="s">
        <v>73</v>
      </c>
      <c r="R28" s="11" t="s">
        <v>73</v>
      </c>
      <c r="S28" s="11" t="s">
        <v>73</v>
      </c>
      <c r="T28" s="11" t="s">
        <v>73</v>
      </c>
      <c r="U28" s="11" t="s">
        <v>73</v>
      </c>
      <c r="V28" s="11" t="s">
        <v>73</v>
      </c>
      <c r="W28" s="11">
        <v>14.63</v>
      </c>
      <c r="X28" s="11">
        <v>17.22</v>
      </c>
      <c r="Y28" s="11">
        <v>38.24</v>
      </c>
      <c r="Z28" s="11">
        <v>21.88</v>
      </c>
      <c r="AA28" s="11">
        <v>37.130000000000003</v>
      </c>
      <c r="AB28" s="11">
        <v>39.9</v>
      </c>
      <c r="AC28" s="11">
        <v>21.73</v>
      </c>
      <c r="AD28" s="11">
        <v>27.98</v>
      </c>
      <c r="AE28" s="11">
        <v>16.16</v>
      </c>
      <c r="AF28" s="11">
        <v>21.44</v>
      </c>
      <c r="AG28" s="11">
        <v>13.97</v>
      </c>
    </row>
    <row r="29" spans="2:33" s="23" customFormat="1" x14ac:dyDescent="0.2">
      <c r="B29" s="22">
        <v>0.5</v>
      </c>
      <c r="C29" s="11" t="s">
        <v>69</v>
      </c>
      <c r="D29" s="11" t="s">
        <v>69</v>
      </c>
      <c r="E29" s="11" t="s">
        <v>69</v>
      </c>
      <c r="F29" s="11" t="s">
        <v>69</v>
      </c>
      <c r="G29" s="11" t="s">
        <v>69</v>
      </c>
      <c r="H29" s="11" t="s">
        <v>69</v>
      </c>
      <c r="I29" s="11" t="s">
        <v>69</v>
      </c>
      <c r="J29" s="11" t="s">
        <v>69</v>
      </c>
      <c r="K29" s="11" t="s">
        <v>69</v>
      </c>
      <c r="L29" s="11" t="s">
        <v>69</v>
      </c>
      <c r="M29" s="11" t="s">
        <v>69</v>
      </c>
      <c r="N29" s="11">
        <v>26.48</v>
      </c>
      <c r="O29" s="11" t="s">
        <v>73</v>
      </c>
      <c r="P29" s="11" t="s">
        <v>73</v>
      </c>
      <c r="Q29" s="11" t="s">
        <v>73</v>
      </c>
      <c r="R29" s="11" t="s">
        <v>73</v>
      </c>
      <c r="S29" s="11" t="s">
        <v>73</v>
      </c>
      <c r="T29" s="11" t="s">
        <v>73</v>
      </c>
      <c r="U29" s="11" t="s">
        <v>73</v>
      </c>
      <c r="V29" s="11" t="s">
        <v>73</v>
      </c>
      <c r="W29" s="11">
        <v>14.25</v>
      </c>
      <c r="X29" s="11">
        <v>27.98</v>
      </c>
      <c r="Y29" s="11">
        <v>30.84</v>
      </c>
      <c r="Z29" s="11">
        <v>26.57</v>
      </c>
      <c r="AA29" s="11">
        <v>31.3</v>
      </c>
      <c r="AB29" s="11">
        <v>47.5</v>
      </c>
      <c r="AC29" s="11">
        <v>16.25</v>
      </c>
      <c r="AD29" s="11">
        <v>18.07</v>
      </c>
      <c r="AE29" s="11">
        <v>17.73</v>
      </c>
      <c r="AF29" s="11">
        <v>22.92</v>
      </c>
      <c r="AG29" s="11">
        <v>24.02</v>
      </c>
    </row>
    <row r="30" spans="2:33" s="23" customFormat="1" x14ac:dyDescent="0.2">
      <c r="B30" s="22">
        <v>0.54166666666666663</v>
      </c>
      <c r="C30" s="11" t="s">
        <v>69</v>
      </c>
      <c r="D30" s="11" t="s">
        <v>69</v>
      </c>
      <c r="E30" s="11" t="s">
        <v>69</v>
      </c>
      <c r="F30" s="11" t="s">
        <v>69</v>
      </c>
      <c r="G30" s="11" t="s">
        <v>69</v>
      </c>
      <c r="H30" s="11" t="s">
        <v>69</v>
      </c>
      <c r="I30" s="11" t="s">
        <v>69</v>
      </c>
      <c r="J30" s="11" t="s">
        <v>69</v>
      </c>
      <c r="K30" s="11" t="s">
        <v>69</v>
      </c>
      <c r="L30" s="11" t="s">
        <v>69</v>
      </c>
      <c r="M30" s="11" t="s">
        <v>69</v>
      </c>
      <c r="N30" s="11">
        <v>39</v>
      </c>
      <c r="O30" s="11" t="s">
        <v>73</v>
      </c>
      <c r="P30" s="11" t="s">
        <v>73</v>
      </c>
      <c r="Q30" s="11" t="s">
        <v>73</v>
      </c>
      <c r="R30" s="11" t="s">
        <v>73</v>
      </c>
      <c r="S30" s="11" t="s">
        <v>73</v>
      </c>
      <c r="T30" s="11" t="s">
        <v>73</v>
      </c>
      <c r="U30" s="11" t="s">
        <v>73</v>
      </c>
      <c r="V30" s="11" t="s">
        <v>73</v>
      </c>
      <c r="W30" s="11">
        <v>21.82</v>
      </c>
      <c r="X30" s="11">
        <v>46.15</v>
      </c>
      <c r="Y30" s="11">
        <v>37.619999999999997</v>
      </c>
      <c r="Z30" s="11">
        <v>32.99</v>
      </c>
      <c r="AA30" s="11">
        <v>40.26</v>
      </c>
      <c r="AB30" s="11" t="s">
        <v>73</v>
      </c>
      <c r="AC30" s="11">
        <v>15.12</v>
      </c>
      <c r="AD30" s="11">
        <v>27.67</v>
      </c>
      <c r="AE30" s="11">
        <v>21.68</v>
      </c>
      <c r="AF30" s="11">
        <v>26.98</v>
      </c>
      <c r="AG30" s="11">
        <v>31.82</v>
      </c>
    </row>
    <row r="31" spans="2:33" s="23" customFormat="1" x14ac:dyDescent="0.2">
      <c r="B31" s="22">
        <v>0.58333333333333337</v>
      </c>
      <c r="C31" s="11" t="s">
        <v>69</v>
      </c>
      <c r="D31" s="11" t="s">
        <v>69</v>
      </c>
      <c r="E31" s="11" t="s">
        <v>69</v>
      </c>
      <c r="F31" s="11" t="s">
        <v>69</v>
      </c>
      <c r="G31" s="11" t="s">
        <v>69</v>
      </c>
      <c r="H31" s="11" t="s">
        <v>69</v>
      </c>
      <c r="I31" s="11" t="s">
        <v>69</v>
      </c>
      <c r="J31" s="11" t="s">
        <v>69</v>
      </c>
      <c r="K31" s="11" t="s">
        <v>69</v>
      </c>
      <c r="L31" s="11" t="s">
        <v>69</v>
      </c>
      <c r="M31" s="11" t="s">
        <v>69</v>
      </c>
      <c r="N31" s="11">
        <v>47.03</v>
      </c>
      <c r="O31" s="11" t="s">
        <v>73</v>
      </c>
      <c r="P31" s="11" t="s">
        <v>73</v>
      </c>
      <c r="Q31" s="11" t="s">
        <v>73</v>
      </c>
      <c r="R31" s="11" t="s">
        <v>73</v>
      </c>
      <c r="S31" s="11" t="s">
        <v>73</v>
      </c>
      <c r="T31" s="11" t="s">
        <v>73</v>
      </c>
      <c r="U31" s="11" t="s">
        <v>73</v>
      </c>
      <c r="V31" s="11" t="s">
        <v>73</v>
      </c>
      <c r="W31" s="11">
        <v>36.32</v>
      </c>
      <c r="X31" s="11">
        <v>65.430000000000007</v>
      </c>
      <c r="Y31" s="11">
        <v>37.86</v>
      </c>
      <c r="Z31" s="11">
        <v>41.64</v>
      </c>
      <c r="AA31" s="11">
        <v>46.88</v>
      </c>
      <c r="AB31" s="11" t="s">
        <v>74</v>
      </c>
      <c r="AC31" s="11">
        <v>16.010000000000002</v>
      </c>
      <c r="AD31" s="11">
        <v>35.700000000000003</v>
      </c>
      <c r="AE31" s="11">
        <v>19.93</v>
      </c>
      <c r="AF31" s="11">
        <v>28.64</v>
      </c>
      <c r="AG31" s="11">
        <v>18.920000000000002</v>
      </c>
    </row>
    <row r="32" spans="2:33" s="23" customFormat="1" x14ac:dyDescent="0.2">
      <c r="B32" s="22">
        <v>0.625</v>
      </c>
      <c r="C32" s="11" t="s">
        <v>69</v>
      </c>
      <c r="D32" s="11" t="s">
        <v>69</v>
      </c>
      <c r="E32" s="11" t="s">
        <v>69</v>
      </c>
      <c r="F32" s="11" t="s">
        <v>69</v>
      </c>
      <c r="G32" s="11" t="s">
        <v>69</v>
      </c>
      <c r="H32" s="11" t="s">
        <v>69</v>
      </c>
      <c r="I32" s="11" t="s">
        <v>69</v>
      </c>
      <c r="J32" s="11" t="s">
        <v>69</v>
      </c>
      <c r="K32" s="11" t="s">
        <v>69</v>
      </c>
      <c r="L32" s="11" t="s">
        <v>69</v>
      </c>
      <c r="M32" s="11" t="s">
        <v>73</v>
      </c>
      <c r="N32" s="11">
        <v>37.72</v>
      </c>
      <c r="O32" s="11" t="s">
        <v>73</v>
      </c>
      <c r="P32" s="11" t="s">
        <v>73</v>
      </c>
      <c r="Q32" s="11" t="s">
        <v>73</v>
      </c>
      <c r="R32" s="11" t="s">
        <v>73</v>
      </c>
      <c r="S32" s="11" t="s">
        <v>73</v>
      </c>
      <c r="T32" s="11" t="s">
        <v>73</v>
      </c>
      <c r="U32" s="11" t="s">
        <v>73</v>
      </c>
      <c r="V32" s="11" t="s">
        <v>73</v>
      </c>
      <c r="W32" s="11">
        <v>36.57</v>
      </c>
      <c r="X32" s="11">
        <v>47.34</v>
      </c>
      <c r="Y32" s="11">
        <v>34.380000000000003</v>
      </c>
      <c r="Z32" s="11">
        <v>62.75</v>
      </c>
      <c r="AA32" s="11">
        <v>36.74</v>
      </c>
      <c r="AB32" s="11">
        <v>34.47</v>
      </c>
      <c r="AC32" s="11">
        <v>12.42</v>
      </c>
      <c r="AD32" s="11">
        <v>23.42</v>
      </c>
      <c r="AE32" s="11">
        <v>13.96</v>
      </c>
      <c r="AF32" s="11">
        <v>30.68</v>
      </c>
      <c r="AG32" s="11">
        <v>15.73</v>
      </c>
    </row>
    <row r="33" spans="2:35" s="23" customFormat="1" x14ac:dyDescent="0.2">
      <c r="B33" s="22">
        <v>0.66666666666666663</v>
      </c>
      <c r="C33" s="11" t="s">
        <v>69</v>
      </c>
      <c r="D33" s="11" t="s">
        <v>69</v>
      </c>
      <c r="E33" s="11" t="s">
        <v>69</v>
      </c>
      <c r="F33" s="11" t="s">
        <v>69</v>
      </c>
      <c r="G33" s="11" t="s">
        <v>69</v>
      </c>
      <c r="H33" s="11" t="s">
        <v>69</v>
      </c>
      <c r="I33" s="11" t="s">
        <v>69</v>
      </c>
      <c r="J33" s="11" t="s">
        <v>69</v>
      </c>
      <c r="K33" s="11" t="s">
        <v>69</v>
      </c>
      <c r="L33" s="11" t="s">
        <v>69</v>
      </c>
      <c r="M33" s="11" t="s">
        <v>74</v>
      </c>
      <c r="N33" s="11">
        <v>29.03</v>
      </c>
      <c r="O33" s="11" t="s">
        <v>73</v>
      </c>
      <c r="P33" s="11" t="s">
        <v>73</v>
      </c>
      <c r="Q33" s="11" t="s">
        <v>73</v>
      </c>
      <c r="R33" s="11" t="s">
        <v>73</v>
      </c>
      <c r="S33" s="11" t="s">
        <v>73</v>
      </c>
      <c r="T33" s="11" t="s">
        <v>73</v>
      </c>
      <c r="U33" s="11" t="s">
        <v>73</v>
      </c>
      <c r="V33" s="11" t="s">
        <v>73</v>
      </c>
      <c r="W33" s="11">
        <v>37.53</v>
      </c>
      <c r="X33" s="11">
        <v>28.6</v>
      </c>
      <c r="Y33" s="11">
        <v>37.770000000000003</v>
      </c>
      <c r="Z33" s="11">
        <v>53.06</v>
      </c>
      <c r="AA33" s="11">
        <v>41.59</v>
      </c>
      <c r="AB33" s="11">
        <v>28.84</v>
      </c>
      <c r="AC33" s="11">
        <v>15.78</v>
      </c>
      <c r="AD33" s="11">
        <v>23.42</v>
      </c>
      <c r="AE33" s="11">
        <v>20.48</v>
      </c>
      <c r="AF33" s="11">
        <v>27.46</v>
      </c>
      <c r="AG33" s="11">
        <v>22.72</v>
      </c>
    </row>
    <row r="34" spans="2:35" s="23" customFormat="1" x14ac:dyDescent="0.2">
      <c r="B34" s="22">
        <v>0.70833333333333337</v>
      </c>
      <c r="C34" s="11" t="s">
        <v>69</v>
      </c>
      <c r="D34" s="11" t="s">
        <v>69</v>
      </c>
      <c r="E34" s="11" t="s">
        <v>69</v>
      </c>
      <c r="F34" s="11" t="s">
        <v>69</v>
      </c>
      <c r="G34" s="11" t="s">
        <v>69</v>
      </c>
      <c r="H34" s="11" t="s">
        <v>69</v>
      </c>
      <c r="I34" s="11" t="s">
        <v>69</v>
      </c>
      <c r="J34" s="11" t="s">
        <v>69</v>
      </c>
      <c r="K34" s="11" t="s">
        <v>69</v>
      </c>
      <c r="L34" s="11" t="s">
        <v>69</v>
      </c>
      <c r="M34" s="11">
        <v>25.7</v>
      </c>
      <c r="N34" s="11">
        <v>22.26</v>
      </c>
      <c r="O34" s="11" t="s">
        <v>73</v>
      </c>
      <c r="P34" s="11" t="s">
        <v>73</v>
      </c>
      <c r="Q34" s="11" t="s">
        <v>73</v>
      </c>
      <c r="R34" s="11" t="s">
        <v>73</v>
      </c>
      <c r="S34" s="11" t="s">
        <v>73</v>
      </c>
      <c r="T34" s="11" t="s">
        <v>73</v>
      </c>
      <c r="U34" s="11" t="s">
        <v>73</v>
      </c>
      <c r="V34" s="11" t="s">
        <v>73</v>
      </c>
      <c r="W34" s="11">
        <v>21.2</v>
      </c>
      <c r="X34" s="11">
        <v>27.81</v>
      </c>
      <c r="Y34" s="11">
        <v>37.08</v>
      </c>
      <c r="Z34" s="11">
        <v>64.27</v>
      </c>
      <c r="AA34" s="11">
        <v>54.73</v>
      </c>
      <c r="AB34" s="11">
        <v>29.19</v>
      </c>
      <c r="AC34" s="11">
        <v>17.52</v>
      </c>
      <c r="AD34" s="11">
        <v>22.91</v>
      </c>
      <c r="AE34" s="11">
        <v>39.15</v>
      </c>
      <c r="AF34" s="11">
        <v>31.62</v>
      </c>
      <c r="AG34" s="11">
        <v>25.93</v>
      </c>
    </row>
    <row r="35" spans="2:35" s="23" customFormat="1" x14ac:dyDescent="0.2">
      <c r="B35" s="22">
        <v>0.75</v>
      </c>
      <c r="C35" s="61" t="s">
        <v>69</v>
      </c>
      <c r="D35" s="61" t="s">
        <v>69</v>
      </c>
      <c r="E35" s="61" t="s">
        <v>69</v>
      </c>
      <c r="F35" s="61" t="s">
        <v>69</v>
      </c>
      <c r="G35" s="61" t="s">
        <v>69</v>
      </c>
      <c r="H35" s="61" t="s">
        <v>69</v>
      </c>
      <c r="I35" s="61" t="s">
        <v>69</v>
      </c>
      <c r="J35" s="61" t="s">
        <v>69</v>
      </c>
      <c r="K35" s="61" t="s">
        <v>69</v>
      </c>
      <c r="L35" s="61" t="s">
        <v>69</v>
      </c>
      <c r="M35" s="61">
        <v>33.950000000000003</v>
      </c>
      <c r="N35" s="61">
        <v>80.34</v>
      </c>
      <c r="O35" s="61" t="s">
        <v>73</v>
      </c>
      <c r="P35" s="61" t="s">
        <v>73</v>
      </c>
      <c r="Q35" s="61" t="s">
        <v>73</v>
      </c>
      <c r="R35" s="61" t="s">
        <v>73</v>
      </c>
      <c r="S35" s="61" t="s">
        <v>73</v>
      </c>
      <c r="T35" s="61" t="s">
        <v>73</v>
      </c>
      <c r="U35" s="61" t="s">
        <v>73</v>
      </c>
      <c r="V35" s="61" t="s">
        <v>73</v>
      </c>
      <c r="W35" s="61">
        <v>12.13</v>
      </c>
      <c r="X35" s="61">
        <v>94.01</v>
      </c>
      <c r="Y35" s="61">
        <v>59.23</v>
      </c>
      <c r="Z35" s="61">
        <v>62.14</v>
      </c>
      <c r="AA35" s="61">
        <v>22.06</v>
      </c>
      <c r="AB35" s="61">
        <v>43.33</v>
      </c>
      <c r="AC35" s="61">
        <v>20.92</v>
      </c>
      <c r="AD35" s="61">
        <v>48.52</v>
      </c>
      <c r="AE35" s="61">
        <v>30.93</v>
      </c>
      <c r="AF35" s="61">
        <v>11.25</v>
      </c>
      <c r="AG35" s="61">
        <v>14.94</v>
      </c>
    </row>
    <row r="36" spans="2:35" s="23" customFormat="1" x14ac:dyDescent="0.2">
      <c r="B36" s="64">
        <v>0.79166666666666663</v>
      </c>
      <c r="C36" s="63" t="s">
        <v>69</v>
      </c>
      <c r="D36" s="63" t="s">
        <v>69</v>
      </c>
      <c r="E36" s="63" t="s">
        <v>69</v>
      </c>
      <c r="F36" s="63" t="s">
        <v>69</v>
      </c>
      <c r="G36" s="63" t="s">
        <v>69</v>
      </c>
      <c r="H36" s="63" t="s">
        <v>69</v>
      </c>
      <c r="I36" s="63" t="s">
        <v>69</v>
      </c>
      <c r="J36" s="63" t="s">
        <v>69</v>
      </c>
      <c r="K36" s="63" t="s">
        <v>69</v>
      </c>
      <c r="L36" s="63" t="s">
        <v>69</v>
      </c>
      <c r="M36" s="63">
        <v>59.17</v>
      </c>
      <c r="N36" s="63">
        <v>95.39</v>
      </c>
      <c r="O36" s="63" t="s">
        <v>73</v>
      </c>
      <c r="P36" s="63" t="s">
        <v>73</v>
      </c>
      <c r="Q36" s="63" t="s">
        <v>73</v>
      </c>
      <c r="R36" s="63" t="s">
        <v>73</v>
      </c>
      <c r="S36" s="63" t="s">
        <v>73</v>
      </c>
      <c r="T36" s="63" t="s">
        <v>73</v>
      </c>
      <c r="U36" s="63" t="s">
        <v>73</v>
      </c>
      <c r="V36" s="63" t="s">
        <v>73</v>
      </c>
      <c r="W36" s="63">
        <v>82.82</v>
      </c>
      <c r="X36" s="63">
        <v>190.02</v>
      </c>
      <c r="Y36" s="63">
        <v>122.31</v>
      </c>
      <c r="Z36" s="63">
        <v>66.62</v>
      </c>
      <c r="AA36" s="63">
        <v>48.98</v>
      </c>
      <c r="AB36" s="63">
        <v>73.8</v>
      </c>
      <c r="AC36" s="63">
        <v>50.71</v>
      </c>
      <c r="AD36" s="63">
        <v>101.97</v>
      </c>
      <c r="AE36" s="63">
        <v>42.39</v>
      </c>
      <c r="AF36" s="63">
        <v>9.4600000000000009</v>
      </c>
      <c r="AG36" s="63">
        <v>11.34</v>
      </c>
    </row>
    <row r="37" spans="2:35" s="23" customFormat="1" x14ac:dyDescent="0.2">
      <c r="B37" s="64">
        <v>0.83333333333333337</v>
      </c>
      <c r="C37" s="63" t="s">
        <v>69</v>
      </c>
      <c r="D37" s="63" t="s">
        <v>69</v>
      </c>
      <c r="E37" s="63" t="s">
        <v>69</v>
      </c>
      <c r="F37" s="63" t="s">
        <v>69</v>
      </c>
      <c r="G37" s="63" t="s">
        <v>69</v>
      </c>
      <c r="H37" s="63" t="s">
        <v>69</v>
      </c>
      <c r="I37" s="63" t="s">
        <v>69</v>
      </c>
      <c r="J37" s="63" t="s">
        <v>69</v>
      </c>
      <c r="K37" s="63" t="s">
        <v>69</v>
      </c>
      <c r="L37" s="63" t="s">
        <v>69</v>
      </c>
      <c r="M37" s="63">
        <v>134.72</v>
      </c>
      <c r="N37" s="63">
        <v>60.76</v>
      </c>
      <c r="O37" s="63" t="s">
        <v>73</v>
      </c>
      <c r="P37" s="63" t="s">
        <v>73</v>
      </c>
      <c r="Q37" s="63" t="s">
        <v>73</v>
      </c>
      <c r="R37" s="63" t="s">
        <v>73</v>
      </c>
      <c r="S37" s="63" t="s">
        <v>73</v>
      </c>
      <c r="T37" s="63" t="s">
        <v>73</v>
      </c>
      <c r="U37" s="63" t="s">
        <v>73</v>
      </c>
      <c r="V37" s="63" t="s">
        <v>73</v>
      </c>
      <c r="W37" s="63">
        <v>69.62</v>
      </c>
      <c r="X37" s="63">
        <v>103.91</v>
      </c>
      <c r="Y37" s="63">
        <v>70.36</v>
      </c>
      <c r="Z37" s="63">
        <v>91.66</v>
      </c>
      <c r="AA37" s="63">
        <v>40.770000000000003</v>
      </c>
      <c r="AB37" s="63">
        <v>18.11</v>
      </c>
      <c r="AC37" s="63">
        <v>50.38</v>
      </c>
      <c r="AD37" s="63">
        <v>71.19</v>
      </c>
      <c r="AE37" s="63">
        <v>66.58</v>
      </c>
      <c r="AF37" s="63">
        <v>31.59</v>
      </c>
      <c r="AG37" s="63">
        <v>6.92</v>
      </c>
    </row>
    <row r="38" spans="2:35" s="23" customFormat="1" x14ac:dyDescent="0.2">
      <c r="B38" s="64">
        <v>0.875</v>
      </c>
      <c r="C38" s="63" t="s">
        <v>69</v>
      </c>
      <c r="D38" s="63" t="s">
        <v>69</v>
      </c>
      <c r="E38" s="63" t="s">
        <v>69</v>
      </c>
      <c r="F38" s="63" t="s">
        <v>69</v>
      </c>
      <c r="G38" s="63" t="s">
        <v>69</v>
      </c>
      <c r="H38" s="63" t="s">
        <v>69</v>
      </c>
      <c r="I38" s="63" t="s">
        <v>69</v>
      </c>
      <c r="J38" s="63" t="s">
        <v>69</v>
      </c>
      <c r="K38" s="63" t="s">
        <v>69</v>
      </c>
      <c r="L38" s="63" t="s">
        <v>69</v>
      </c>
      <c r="M38" s="63">
        <v>78.790000000000006</v>
      </c>
      <c r="N38" s="63">
        <v>106.92</v>
      </c>
      <c r="O38" s="63" t="s">
        <v>73</v>
      </c>
      <c r="P38" s="63" t="s">
        <v>73</v>
      </c>
      <c r="Q38" s="63" t="s">
        <v>73</v>
      </c>
      <c r="R38" s="63" t="s">
        <v>73</v>
      </c>
      <c r="S38" s="63" t="s">
        <v>73</v>
      </c>
      <c r="T38" s="63" t="s">
        <v>73</v>
      </c>
      <c r="U38" s="63" t="s">
        <v>73</v>
      </c>
      <c r="V38" s="63" t="s">
        <v>73</v>
      </c>
      <c r="W38" s="63">
        <v>58.94</v>
      </c>
      <c r="X38" s="63">
        <v>112.75</v>
      </c>
      <c r="Y38" s="63">
        <v>51.32</v>
      </c>
      <c r="Z38" s="63">
        <v>69.17</v>
      </c>
      <c r="AA38" s="63">
        <v>46.45</v>
      </c>
      <c r="AB38" s="63">
        <v>6.92</v>
      </c>
      <c r="AC38" s="63">
        <v>58.45</v>
      </c>
      <c r="AD38" s="63">
        <v>48.92</v>
      </c>
      <c r="AE38" s="63">
        <v>82.75</v>
      </c>
      <c r="AF38" s="63">
        <v>36.71</v>
      </c>
      <c r="AG38" s="63">
        <v>20.16</v>
      </c>
    </row>
    <row r="39" spans="2:35" s="23" customFormat="1" x14ac:dyDescent="0.2">
      <c r="B39" s="64">
        <v>0.91666666666666663</v>
      </c>
      <c r="C39" s="63" t="s">
        <v>69</v>
      </c>
      <c r="D39" s="63" t="s">
        <v>69</v>
      </c>
      <c r="E39" s="63" t="s">
        <v>69</v>
      </c>
      <c r="F39" s="63" t="s">
        <v>69</v>
      </c>
      <c r="G39" s="63" t="s">
        <v>69</v>
      </c>
      <c r="H39" s="63" t="s">
        <v>69</v>
      </c>
      <c r="I39" s="63" t="s">
        <v>69</v>
      </c>
      <c r="J39" s="63" t="s">
        <v>69</v>
      </c>
      <c r="K39" s="63" t="s">
        <v>69</v>
      </c>
      <c r="L39" s="63" t="s">
        <v>69</v>
      </c>
      <c r="M39" s="63">
        <v>90.62</v>
      </c>
      <c r="N39" s="63">
        <v>77.08</v>
      </c>
      <c r="O39" s="63" t="s">
        <v>73</v>
      </c>
      <c r="P39" s="63" t="s">
        <v>73</v>
      </c>
      <c r="Q39" s="63" t="s">
        <v>73</v>
      </c>
      <c r="R39" s="63" t="s">
        <v>73</v>
      </c>
      <c r="S39" s="63" t="s">
        <v>73</v>
      </c>
      <c r="T39" s="63" t="s">
        <v>73</v>
      </c>
      <c r="U39" s="63" t="s">
        <v>73</v>
      </c>
      <c r="V39" s="63" t="s">
        <v>73</v>
      </c>
      <c r="W39" s="63">
        <v>51.99</v>
      </c>
      <c r="X39" s="63">
        <v>78.11</v>
      </c>
      <c r="Y39" s="63">
        <v>83.44</v>
      </c>
      <c r="Z39" s="63">
        <v>51.31</v>
      </c>
      <c r="AA39" s="63">
        <v>40.98</v>
      </c>
      <c r="AB39" s="63">
        <v>18.12</v>
      </c>
      <c r="AC39" s="63">
        <v>36.909999999999997</v>
      </c>
      <c r="AD39" s="63">
        <v>89.76</v>
      </c>
      <c r="AE39" s="63">
        <v>35.659999999999997</v>
      </c>
      <c r="AF39" s="63">
        <v>26.52</v>
      </c>
      <c r="AG39" s="63">
        <v>21.08</v>
      </c>
    </row>
    <row r="40" spans="2:35" s="23" customFormat="1" x14ac:dyDescent="0.2">
      <c r="B40" s="64">
        <v>0.95833333333333337</v>
      </c>
      <c r="C40" s="63" t="s">
        <v>69</v>
      </c>
      <c r="D40" s="63" t="s">
        <v>69</v>
      </c>
      <c r="E40" s="63" t="s">
        <v>69</v>
      </c>
      <c r="F40" s="63" t="s">
        <v>69</v>
      </c>
      <c r="G40" s="63" t="s">
        <v>69</v>
      </c>
      <c r="H40" s="63" t="s">
        <v>69</v>
      </c>
      <c r="I40" s="63" t="s">
        <v>69</v>
      </c>
      <c r="J40" s="63" t="s">
        <v>69</v>
      </c>
      <c r="K40" s="63" t="s">
        <v>69</v>
      </c>
      <c r="L40" s="63" t="s">
        <v>69</v>
      </c>
      <c r="M40" s="63">
        <v>100.88</v>
      </c>
      <c r="N40" s="63">
        <v>62.52</v>
      </c>
      <c r="O40" s="63" t="s">
        <v>73</v>
      </c>
      <c r="P40" s="63" t="s">
        <v>73</v>
      </c>
      <c r="Q40" s="63" t="s">
        <v>73</v>
      </c>
      <c r="R40" s="63" t="s">
        <v>73</v>
      </c>
      <c r="S40" s="63" t="s">
        <v>73</v>
      </c>
      <c r="T40" s="63" t="s">
        <v>73</v>
      </c>
      <c r="U40" s="63" t="s">
        <v>73</v>
      </c>
      <c r="V40" s="63" t="s">
        <v>73</v>
      </c>
      <c r="W40" s="63">
        <v>69.540000000000006</v>
      </c>
      <c r="X40" s="63">
        <v>46.87</v>
      </c>
      <c r="Y40" s="63">
        <v>83.03</v>
      </c>
      <c r="Z40" s="63">
        <v>45.45</v>
      </c>
      <c r="AA40" s="63">
        <v>32.880000000000003</v>
      </c>
      <c r="AB40" s="63">
        <v>11.43</v>
      </c>
      <c r="AC40" s="63">
        <v>67.14</v>
      </c>
      <c r="AD40" s="63">
        <v>75.31</v>
      </c>
      <c r="AE40" s="63">
        <v>50.32</v>
      </c>
      <c r="AF40" s="63">
        <v>27.76</v>
      </c>
      <c r="AG40" s="63">
        <v>27.06</v>
      </c>
    </row>
    <row r="41" spans="2:35" s="24" customFormat="1" ht="33" customHeight="1" x14ac:dyDescent="0.2">
      <c r="B41" s="60" t="s">
        <v>37</v>
      </c>
      <c r="C41" s="52" t="s">
        <v>69</v>
      </c>
      <c r="D41" s="52" t="s">
        <v>69</v>
      </c>
      <c r="E41" s="52" t="s">
        <v>69</v>
      </c>
      <c r="F41" s="52" t="s">
        <v>69</v>
      </c>
      <c r="G41" s="52" t="s">
        <v>69</v>
      </c>
      <c r="H41" s="52" t="s">
        <v>69</v>
      </c>
      <c r="I41" s="65" t="s">
        <v>69</v>
      </c>
      <c r="J41" s="52" t="s">
        <v>69</v>
      </c>
      <c r="K41" s="63" t="s">
        <v>69</v>
      </c>
      <c r="L41" s="63" t="s">
        <v>69</v>
      </c>
      <c r="M41" s="63" t="s">
        <v>66</v>
      </c>
      <c r="N41" s="63">
        <v>67.5</v>
      </c>
      <c r="O41" s="63" t="s">
        <v>66</v>
      </c>
      <c r="P41" s="63" t="s">
        <v>73</v>
      </c>
      <c r="Q41" s="63" t="s">
        <v>73</v>
      </c>
      <c r="R41" s="63" t="s">
        <v>73</v>
      </c>
      <c r="S41" s="63" t="s">
        <v>73</v>
      </c>
      <c r="T41" s="63" t="s">
        <v>73</v>
      </c>
      <c r="U41" s="63" t="s">
        <v>73</v>
      </c>
      <c r="V41" s="63" t="s">
        <v>73</v>
      </c>
      <c r="W41" s="63" t="s">
        <v>66</v>
      </c>
      <c r="X41" s="63">
        <v>54.8</v>
      </c>
      <c r="Y41" s="63">
        <v>62.5</v>
      </c>
      <c r="Z41" s="63">
        <v>50.4</v>
      </c>
      <c r="AA41" s="52">
        <v>38.299999999999997</v>
      </c>
      <c r="AB41" s="52">
        <v>29.5</v>
      </c>
      <c r="AC41" s="52">
        <v>24</v>
      </c>
      <c r="AD41" s="52">
        <v>42</v>
      </c>
      <c r="AE41" s="52">
        <v>33.5</v>
      </c>
      <c r="AF41" s="52">
        <v>27.6</v>
      </c>
      <c r="AG41" s="52">
        <v>21</v>
      </c>
      <c r="AH41" s="25"/>
      <c r="AI41" s="25"/>
    </row>
    <row r="42" spans="2:35" s="24" customFormat="1" ht="27" customHeight="1" x14ac:dyDescent="0.2">
      <c r="B42" s="20" t="s">
        <v>59</v>
      </c>
      <c r="C42" s="148" t="s">
        <v>38</v>
      </c>
      <c r="D42" s="148"/>
      <c r="E42" s="148"/>
      <c r="F42" s="148"/>
      <c r="G42" s="148"/>
      <c r="H42" s="148"/>
      <c r="I42" s="148"/>
      <c r="J42" s="148"/>
      <c r="K42" s="148"/>
      <c r="L42" s="148"/>
      <c r="M42" s="148"/>
      <c r="N42" s="148"/>
      <c r="O42" s="148"/>
      <c r="P42" s="148"/>
      <c r="Q42" s="148"/>
      <c r="R42" s="148"/>
      <c r="S42" s="148"/>
      <c r="T42" s="148"/>
      <c r="U42" s="148"/>
      <c r="V42" s="148"/>
      <c r="W42" s="148"/>
      <c r="X42" s="148"/>
      <c r="Y42" s="148"/>
      <c r="Z42" s="148"/>
      <c r="AA42" s="148"/>
      <c r="AB42" s="148"/>
      <c r="AC42" s="148"/>
      <c r="AD42" s="148"/>
      <c r="AE42" s="148"/>
      <c r="AF42" s="148"/>
      <c r="AG42" s="148"/>
    </row>
    <row r="43" spans="2:35" ht="2.4500000000000002" customHeight="1" x14ac:dyDescent="0.2">
      <c r="B43" s="26"/>
      <c r="C43" s="27"/>
    </row>
    <row r="44" spans="2:35" ht="10.5" customHeight="1" x14ac:dyDescent="0.2">
      <c r="C44" s="54" t="s">
        <v>70</v>
      </c>
      <c r="D44" s="27" t="s">
        <v>71</v>
      </c>
      <c r="F44" s="57" t="s">
        <v>76</v>
      </c>
      <c r="G44" s="14" t="s">
        <v>77</v>
      </c>
      <c r="H44" s="57"/>
      <c r="K44" s="57" t="s">
        <v>80</v>
      </c>
      <c r="L44" s="14" t="s">
        <v>81</v>
      </c>
      <c r="M44" s="57"/>
      <c r="O44" s="57" t="s">
        <v>82</v>
      </c>
      <c r="P44" s="14" t="s">
        <v>83</v>
      </c>
      <c r="R44" s="57"/>
      <c r="S44" s="67" t="s">
        <v>78</v>
      </c>
      <c r="T44" s="66" t="s">
        <v>79</v>
      </c>
      <c r="U44" s="57"/>
    </row>
    <row r="45" spans="2:35" x14ac:dyDescent="0.2">
      <c r="C45" s="56"/>
      <c r="D45" s="27"/>
      <c r="E45" s="31"/>
      <c r="F45" s="31"/>
      <c r="G45" s="31"/>
    </row>
    <row r="46" spans="2:35" x14ac:dyDescent="0.2">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row>
    <row r="47" spans="2:35" ht="16.149999999999999" customHeight="1" x14ac:dyDescent="0.25">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row>
  </sheetData>
  <mergeCells count="7">
    <mergeCell ref="C42:AG42"/>
    <mergeCell ref="B2:E4"/>
    <mergeCell ref="F2:AG4"/>
    <mergeCell ref="B6:C6"/>
    <mergeCell ref="F6:AG6"/>
    <mergeCell ref="B10:AG10"/>
    <mergeCell ref="V14:W14"/>
  </mergeCells>
  <phoneticPr fontId="14" type="noConversion"/>
  <pageMargins left="0.70866141732283472" right="0.70866141732283472" top="0.74803149606299213" bottom="0.74803149606299213" header="0.31496062992125984" footer="0.31496062992125984"/>
  <pageSetup paperSize="9" scale="58"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AG47"/>
  <sheetViews>
    <sheetView view="pageBreakPreview" zoomScale="85" zoomScaleNormal="85" zoomScaleSheetLayoutView="85" workbookViewId="0">
      <selection activeCell="T47" sqref="T47"/>
    </sheetView>
  </sheetViews>
  <sheetFormatPr baseColWidth="10" defaultColWidth="11.42578125" defaultRowHeight="12.75" x14ac:dyDescent="0.2"/>
  <cols>
    <col min="1" max="1" width="2.7109375" style="14" customWidth="1"/>
    <col min="2" max="2" width="17.5703125" style="14" customWidth="1"/>
    <col min="3" max="33" width="6.28515625" style="14" customWidth="1"/>
    <col min="34" max="16384" width="11.42578125" style="14"/>
  </cols>
  <sheetData>
    <row r="1" spans="2:33" ht="15.75" customHeight="1" x14ac:dyDescent="0.2"/>
    <row r="2" spans="2:33" ht="15.75" customHeight="1" x14ac:dyDescent="0.2">
      <c r="B2" s="149"/>
      <c r="C2" s="149"/>
      <c r="D2" s="149"/>
      <c r="E2" s="149"/>
      <c r="F2" s="150" t="s">
        <v>60</v>
      </c>
      <c r="G2" s="150"/>
      <c r="H2" s="150"/>
      <c r="I2" s="150"/>
      <c r="J2" s="150"/>
      <c r="K2" s="150"/>
      <c r="L2" s="150"/>
      <c r="M2" s="150"/>
      <c r="N2" s="150"/>
      <c r="O2" s="150"/>
      <c r="P2" s="150"/>
      <c r="Q2" s="150"/>
      <c r="R2" s="150"/>
      <c r="S2" s="150"/>
      <c r="T2" s="150"/>
      <c r="U2" s="150"/>
      <c r="V2" s="150"/>
      <c r="W2" s="150"/>
      <c r="X2" s="150"/>
      <c r="Y2" s="150"/>
      <c r="Z2" s="150"/>
      <c r="AA2" s="150"/>
      <c r="AB2" s="150"/>
      <c r="AC2" s="150"/>
      <c r="AD2" s="150"/>
      <c r="AE2" s="150"/>
      <c r="AF2" s="150"/>
      <c r="AG2" s="150"/>
    </row>
    <row r="3" spans="2:33" ht="15.75" customHeight="1" x14ac:dyDescent="0.2">
      <c r="B3" s="149"/>
      <c r="C3" s="149"/>
      <c r="D3" s="149"/>
      <c r="E3" s="149"/>
      <c r="F3" s="150"/>
      <c r="G3" s="150"/>
      <c r="H3" s="150"/>
      <c r="I3" s="150"/>
      <c r="J3" s="150"/>
      <c r="K3" s="150"/>
      <c r="L3" s="150"/>
      <c r="M3" s="150"/>
      <c r="N3" s="150"/>
      <c r="O3" s="150"/>
      <c r="P3" s="150"/>
      <c r="Q3" s="150"/>
      <c r="R3" s="150"/>
      <c r="S3" s="150"/>
      <c r="T3" s="150"/>
      <c r="U3" s="150"/>
      <c r="V3" s="150"/>
      <c r="W3" s="150"/>
      <c r="X3" s="150"/>
      <c r="Y3" s="150"/>
      <c r="Z3" s="150"/>
      <c r="AA3" s="150"/>
      <c r="AB3" s="150"/>
      <c r="AC3" s="150"/>
      <c r="AD3" s="150"/>
      <c r="AE3" s="150"/>
      <c r="AF3" s="150"/>
      <c r="AG3" s="150"/>
    </row>
    <row r="4" spans="2:33" ht="15.75" customHeight="1" x14ac:dyDescent="0.2">
      <c r="B4" s="149"/>
      <c r="C4" s="149"/>
      <c r="D4" s="149"/>
      <c r="E4" s="149"/>
      <c r="F4" s="150"/>
      <c r="G4" s="150"/>
      <c r="H4" s="150"/>
      <c r="I4" s="150"/>
      <c r="J4" s="150"/>
      <c r="K4" s="150"/>
      <c r="L4" s="150"/>
      <c r="M4" s="150"/>
      <c r="N4" s="150"/>
      <c r="O4" s="150"/>
      <c r="P4" s="150"/>
      <c r="Q4" s="150"/>
      <c r="R4" s="150"/>
      <c r="S4" s="150"/>
      <c r="T4" s="150"/>
      <c r="U4" s="150"/>
      <c r="V4" s="150"/>
      <c r="W4" s="150"/>
      <c r="X4" s="150"/>
      <c r="Y4" s="150"/>
      <c r="Z4" s="150"/>
      <c r="AA4" s="150"/>
      <c r="AB4" s="150"/>
      <c r="AC4" s="150"/>
      <c r="AD4" s="150"/>
      <c r="AE4" s="150"/>
      <c r="AF4" s="150"/>
      <c r="AG4" s="150"/>
    </row>
    <row r="5" spans="2:33" ht="11.25" customHeight="1" x14ac:dyDescent="0.2">
      <c r="B5" s="15"/>
      <c r="C5" s="15"/>
      <c r="D5" s="15"/>
      <c r="E5" s="15"/>
      <c r="F5" s="3"/>
      <c r="G5" s="3"/>
      <c r="H5" s="3"/>
      <c r="I5" s="3"/>
      <c r="J5" s="3"/>
      <c r="K5" s="3"/>
      <c r="L5" s="3"/>
      <c r="M5" s="3"/>
      <c r="N5" s="3"/>
      <c r="O5" s="3"/>
      <c r="P5" s="3"/>
      <c r="Q5" s="3"/>
      <c r="R5" s="3"/>
      <c r="S5" s="3"/>
      <c r="T5" s="3"/>
      <c r="U5" s="3"/>
      <c r="V5" s="3"/>
      <c r="W5" s="3"/>
      <c r="X5" s="3"/>
      <c r="Y5" s="3"/>
      <c r="Z5" s="3"/>
      <c r="AA5" s="3"/>
      <c r="AB5" s="3"/>
      <c r="AC5" s="3"/>
      <c r="AD5" s="3"/>
      <c r="AE5" s="3"/>
      <c r="AF5" s="3"/>
      <c r="AG5" s="3"/>
    </row>
    <row r="6" spans="2:33" ht="26.25" customHeight="1" x14ac:dyDescent="0.2">
      <c r="B6" s="151" t="s">
        <v>31</v>
      </c>
      <c r="C6" s="151"/>
      <c r="D6" s="16"/>
      <c r="E6" s="16"/>
      <c r="F6" s="152" t="str">
        <f>+'3.1 PM10_CA_TAL_01'!F6</f>
        <v>Evaluación ambiental de seguimiento de la calidad del aire en el ámbito de influencia de la unidad fiscalizable Quellaveco de la empresa Anglo American Quellaveco S.A., distrito Torata, provincia Mariscal Nieto, departamento Moquegua, en julio 2025</v>
      </c>
      <c r="G6" s="152"/>
      <c r="H6" s="152"/>
      <c r="I6" s="152"/>
      <c r="J6" s="152"/>
      <c r="K6" s="152"/>
      <c r="L6" s="152"/>
      <c r="M6" s="152"/>
      <c r="N6" s="152"/>
      <c r="O6" s="152"/>
      <c r="P6" s="152"/>
      <c r="Q6" s="152"/>
      <c r="R6" s="152"/>
      <c r="S6" s="152"/>
      <c r="T6" s="152"/>
      <c r="U6" s="152"/>
      <c r="V6" s="152"/>
      <c r="W6" s="152"/>
      <c r="X6" s="152"/>
      <c r="Y6" s="152"/>
      <c r="Z6" s="152"/>
      <c r="AA6" s="152"/>
      <c r="AB6" s="152"/>
      <c r="AC6" s="152"/>
      <c r="AD6" s="152"/>
      <c r="AE6" s="152"/>
      <c r="AF6" s="152"/>
      <c r="AG6" s="152"/>
    </row>
    <row r="7" spans="2:33" ht="8.25" customHeight="1" x14ac:dyDescent="0.2">
      <c r="B7" s="17"/>
      <c r="C7" s="17"/>
      <c r="D7" s="17"/>
      <c r="E7" s="17"/>
      <c r="F7" s="5"/>
      <c r="G7" s="5"/>
      <c r="H7" s="5"/>
      <c r="I7" s="5"/>
      <c r="J7" s="5"/>
      <c r="K7" s="5"/>
      <c r="L7" s="5"/>
      <c r="M7" s="5"/>
      <c r="N7" s="5"/>
      <c r="O7" s="5"/>
      <c r="P7" s="5"/>
      <c r="Q7" s="5"/>
      <c r="R7" s="5"/>
      <c r="S7" s="5"/>
      <c r="T7" s="5"/>
      <c r="U7" s="5"/>
      <c r="V7" s="5"/>
      <c r="W7" s="5"/>
      <c r="X7" s="5"/>
      <c r="Y7" s="5"/>
      <c r="Z7" s="5"/>
      <c r="AA7" s="5"/>
      <c r="AB7" s="5"/>
      <c r="AC7" s="5"/>
      <c r="AD7" s="5"/>
      <c r="AE7" s="5"/>
      <c r="AF7" s="5"/>
      <c r="AG7" s="5"/>
    </row>
    <row r="8" spans="2:33" ht="15.75" customHeight="1" x14ac:dyDescent="0.2">
      <c r="B8" s="16" t="s">
        <v>34</v>
      </c>
      <c r="C8" s="16"/>
      <c r="D8" s="16"/>
      <c r="E8" s="16"/>
      <c r="F8" s="4" t="s">
        <v>72</v>
      </c>
      <c r="G8" s="4"/>
      <c r="H8" s="4"/>
      <c r="I8" s="4"/>
      <c r="J8" s="4"/>
      <c r="K8" s="4"/>
      <c r="L8" s="4"/>
      <c r="M8" s="4"/>
      <c r="N8" s="4"/>
      <c r="O8" s="4"/>
      <c r="P8" s="4"/>
      <c r="Q8" s="18" t="s">
        <v>35</v>
      </c>
      <c r="R8" s="16"/>
      <c r="S8" s="16"/>
      <c r="T8" s="16"/>
      <c r="U8" s="16"/>
      <c r="V8" s="55" t="s">
        <v>68</v>
      </c>
      <c r="W8" s="4"/>
      <c r="X8" s="4"/>
      <c r="Y8" s="4"/>
      <c r="Z8" s="4"/>
      <c r="AA8" s="4"/>
      <c r="AB8" s="4"/>
      <c r="AC8" s="4"/>
      <c r="AD8" s="4"/>
      <c r="AE8" s="4"/>
      <c r="AF8" s="4"/>
      <c r="AG8" s="4"/>
    </row>
    <row r="9" spans="2:33" ht="7.5" customHeight="1" x14ac:dyDescent="0.2">
      <c r="B9" s="17"/>
      <c r="C9" s="17"/>
      <c r="D9" s="17"/>
      <c r="E9" s="17"/>
      <c r="F9" s="5"/>
      <c r="G9" s="5"/>
      <c r="H9" s="5"/>
      <c r="I9" s="5"/>
      <c r="J9" s="5"/>
      <c r="K9" s="5"/>
      <c r="L9" s="5"/>
      <c r="M9" s="5"/>
      <c r="N9" s="5"/>
      <c r="O9" s="5"/>
      <c r="P9" s="5"/>
      <c r="Q9" s="5"/>
      <c r="R9" s="5"/>
      <c r="S9" s="5"/>
      <c r="T9" s="5"/>
      <c r="U9" s="5"/>
      <c r="V9" s="5"/>
      <c r="W9" s="5"/>
      <c r="X9" s="5"/>
      <c r="Y9" s="5"/>
      <c r="Z9" s="5"/>
      <c r="AA9" s="5"/>
      <c r="AB9" s="5"/>
      <c r="AC9" s="5"/>
      <c r="AD9" s="5"/>
      <c r="AE9" s="5"/>
      <c r="AF9" s="5"/>
      <c r="AG9" s="5"/>
    </row>
    <row r="10" spans="2:33" ht="15.75" customHeight="1" x14ac:dyDescent="0.2">
      <c r="B10" s="153" t="s">
        <v>32</v>
      </c>
      <c r="C10" s="153"/>
      <c r="D10" s="153"/>
      <c r="E10" s="153"/>
      <c r="F10" s="153"/>
      <c r="G10" s="153"/>
      <c r="H10" s="153"/>
      <c r="I10" s="153"/>
      <c r="J10" s="153"/>
      <c r="K10" s="153"/>
      <c r="L10" s="153"/>
      <c r="M10" s="153"/>
      <c r="N10" s="153"/>
      <c r="O10" s="153"/>
      <c r="P10" s="153"/>
      <c r="Q10" s="153"/>
      <c r="R10" s="153"/>
      <c r="S10" s="153"/>
      <c r="T10" s="153"/>
      <c r="U10" s="153"/>
      <c r="V10" s="153"/>
      <c r="W10" s="153"/>
      <c r="X10" s="153"/>
      <c r="Y10" s="153"/>
      <c r="Z10" s="153"/>
      <c r="AA10" s="153"/>
      <c r="AB10" s="153"/>
      <c r="AC10" s="153"/>
      <c r="AD10" s="153"/>
      <c r="AE10" s="153"/>
      <c r="AF10" s="153"/>
      <c r="AG10" s="153"/>
    </row>
    <row r="11" spans="2:33" ht="7.5" customHeight="1" x14ac:dyDescent="0.2">
      <c r="B11" s="17"/>
      <c r="C11" s="17"/>
      <c r="D11" s="17"/>
      <c r="E11" s="17"/>
      <c r="F11" s="5"/>
      <c r="G11" s="5"/>
      <c r="H11" s="5"/>
      <c r="I11" s="5"/>
      <c r="J11" s="5"/>
      <c r="K11" s="5"/>
      <c r="L11" s="5"/>
      <c r="M11" s="5"/>
      <c r="N11" s="5"/>
      <c r="O11" s="5"/>
      <c r="P11" s="5"/>
      <c r="Q11" s="5"/>
      <c r="R11" s="5"/>
      <c r="S11" s="5"/>
      <c r="T11" s="5"/>
      <c r="U11" s="5"/>
      <c r="V11" s="5"/>
      <c r="W11" s="5"/>
      <c r="X11" s="5"/>
      <c r="Y11" s="5"/>
      <c r="Z11" s="5"/>
      <c r="AA11" s="5"/>
      <c r="AB11" s="5"/>
      <c r="AC11" s="5"/>
      <c r="AD11" s="5"/>
      <c r="AE11" s="5"/>
      <c r="AF11" s="5"/>
      <c r="AG11" s="5"/>
    </row>
    <row r="12" spans="2:33" ht="15.75" customHeight="1" x14ac:dyDescent="0.2">
      <c r="B12" s="16" t="s">
        <v>3</v>
      </c>
      <c r="C12" s="16"/>
      <c r="D12" s="16"/>
      <c r="E12" s="16"/>
      <c r="F12" s="4" t="s">
        <v>36</v>
      </c>
      <c r="G12" s="4"/>
      <c r="H12" s="4"/>
      <c r="I12" s="4"/>
      <c r="J12" s="4"/>
      <c r="K12" s="4"/>
      <c r="L12" s="4"/>
      <c r="M12" s="4"/>
      <c r="N12" s="4"/>
      <c r="O12" s="4"/>
      <c r="P12" s="4"/>
      <c r="Q12" s="16" t="s">
        <v>0</v>
      </c>
      <c r="R12" s="16"/>
      <c r="S12" s="16"/>
      <c r="T12" s="16"/>
      <c r="U12" s="16"/>
      <c r="V12" s="19" t="s">
        <v>40</v>
      </c>
      <c r="W12" s="4"/>
      <c r="X12" s="4"/>
      <c r="Y12" s="4"/>
      <c r="Z12" s="4"/>
      <c r="AA12" s="4"/>
      <c r="AB12" s="4"/>
      <c r="AC12" s="4"/>
      <c r="AD12" s="4"/>
      <c r="AE12" s="4"/>
      <c r="AF12" s="4"/>
      <c r="AG12" s="4"/>
    </row>
    <row r="13" spans="2:33" ht="7.5" customHeight="1" x14ac:dyDescent="0.2">
      <c r="B13" s="17"/>
      <c r="C13" s="17"/>
      <c r="D13" s="17"/>
      <c r="E13" s="17"/>
      <c r="F13" s="5"/>
      <c r="G13" s="5"/>
      <c r="H13" s="5"/>
      <c r="I13" s="5"/>
      <c r="J13" s="5"/>
      <c r="K13" s="5"/>
      <c r="L13" s="5"/>
      <c r="M13" s="5"/>
      <c r="N13" s="5"/>
      <c r="O13" s="5"/>
      <c r="P13" s="5"/>
      <c r="Q13" s="5"/>
      <c r="R13" s="5"/>
      <c r="S13" s="5"/>
      <c r="T13" s="5"/>
      <c r="U13" s="5"/>
      <c r="V13" s="5"/>
      <c r="W13" s="5"/>
      <c r="X13" s="5"/>
      <c r="Y13" s="5"/>
      <c r="Z13" s="5"/>
      <c r="AA13" s="5"/>
      <c r="AB13" s="5"/>
      <c r="AC13" s="5"/>
      <c r="AD13" s="5"/>
      <c r="AE13" s="5"/>
      <c r="AF13" s="5"/>
      <c r="AG13" s="5"/>
    </row>
    <row r="14" spans="2:33" ht="15.75" customHeight="1" x14ac:dyDescent="0.2">
      <c r="B14" s="16" t="s">
        <v>1</v>
      </c>
      <c r="C14" s="16"/>
      <c r="D14" s="16"/>
      <c r="E14" s="16"/>
      <c r="F14" s="4" t="s">
        <v>39</v>
      </c>
      <c r="G14" s="4"/>
      <c r="H14" s="4"/>
      <c r="I14" s="4"/>
      <c r="J14" s="4"/>
      <c r="K14" s="4"/>
      <c r="L14" s="4"/>
      <c r="M14" s="4"/>
      <c r="N14" s="4"/>
      <c r="O14" s="4"/>
      <c r="P14" s="4"/>
      <c r="Q14" s="16" t="s">
        <v>2</v>
      </c>
      <c r="R14" s="16"/>
      <c r="S14" s="16"/>
      <c r="T14" s="16"/>
      <c r="U14" s="16"/>
      <c r="V14" s="154" t="s">
        <v>42</v>
      </c>
      <c r="W14" s="154"/>
      <c r="X14" s="4"/>
      <c r="Y14" s="4"/>
      <c r="Z14" s="4"/>
      <c r="AA14" s="4"/>
      <c r="AB14" s="4"/>
      <c r="AC14" s="4"/>
      <c r="AD14" s="4"/>
      <c r="AE14" s="4"/>
      <c r="AF14" s="4"/>
      <c r="AG14" s="4"/>
    </row>
    <row r="15" spans="2:33" ht="11.25" customHeight="1" x14ac:dyDescent="0.2">
      <c r="B15" s="15"/>
      <c r="C15" s="15"/>
      <c r="D15" s="15"/>
      <c r="E15" s="15"/>
      <c r="F15" s="3"/>
      <c r="G15" s="3"/>
      <c r="H15" s="3"/>
      <c r="I15" s="3"/>
      <c r="J15" s="3"/>
      <c r="K15" s="3"/>
      <c r="L15" s="3"/>
      <c r="M15" s="3"/>
      <c r="N15" s="3"/>
      <c r="O15" s="3"/>
      <c r="P15" s="3"/>
      <c r="Q15" s="3"/>
      <c r="R15" s="3"/>
      <c r="S15" s="3"/>
      <c r="T15" s="3"/>
      <c r="U15" s="3"/>
      <c r="V15" s="3"/>
      <c r="W15" s="3"/>
      <c r="X15" s="3"/>
      <c r="Y15" s="3"/>
      <c r="Z15" s="3"/>
      <c r="AA15" s="3"/>
      <c r="AB15" s="3"/>
      <c r="AC15" s="3"/>
      <c r="AD15" s="3"/>
      <c r="AE15" s="3"/>
      <c r="AF15" s="3"/>
      <c r="AG15" s="3"/>
    </row>
    <row r="16" spans="2:33" ht="29.45" customHeight="1" x14ac:dyDescent="0.2">
      <c r="B16" s="20" t="s">
        <v>33</v>
      </c>
      <c r="C16" s="21">
        <v>1</v>
      </c>
      <c r="D16" s="21">
        <v>2</v>
      </c>
      <c r="E16" s="21">
        <v>3</v>
      </c>
      <c r="F16" s="21">
        <v>4</v>
      </c>
      <c r="G16" s="21">
        <v>5</v>
      </c>
      <c r="H16" s="21">
        <v>6</v>
      </c>
      <c r="I16" s="21">
        <v>7</v>
      </c>
      <c r="J16" s="21">
        <v>8</v>
      </c>
      <c r="K16" s="21">
        <v>9</v>
      </c>
      <c r="L16" s="21">
        <v>10</v>
      </c>
      <c r="M16" s="21">
        <v>11</v>
      </c>
      <c r="N16" s="21">
        <v>12</v>
      </c>
      <c r="O16" s="21">
        <v>13</v>
      </c>
      <c r="P16" s="21">
        <v>14</v>
      </c>
      <c r="Q16" s="21">
        <v>15</v>
      </c>
      <c r="R16" s="21">
        <v>16</v>
      </c>
      <c r="S16" s="21">
        <v>17</v>
      </c>
      <c r="T16" s="21">
        <v>18</v>
      </c>
      <c r="U16" s="21">
        <v>19</v>
      </c>
      <c r="V16" s="21">
        <v>20</v>
      </c>
      <c r="W16" s="21">
        <v>21</v>
      </c>
      <c r="X16" s="21">
        <v>22</v>
      </c>
      <c r="Y16" s="21">
        <v>23</v>
      </c>
      <c r="Z16" s="21">
        <v>24</v>
      </c>
      <c r="AA16" s="21">
        <v>25</v>
      </c>
      <c r="AB16" s="21">
        <v>26</v>
      </c>
      <c r="AC16" s="21">
        <v>27</v>
      </c>
      <c r="AD16" s="58">
        <v>28</v>
      </c>
      <c r="AE16" s="21">
        <v>29</v>
      </c>
      <c r="AF16" s="21">
        <v>30</v>
      </c>
      <c r="AG16" s="21">
        <v>31</v>
      </c>
    </row>
    <row r="17" spans="2:33" s="23" customFormat="1" x14ac:dyDescent="0.2">
      <c r="B17" s="22">
        <v>0</v>
      </c>
      <c r="C17" s="11" t="s">
        <v>69</v>
      </c>
      <c r="D17" s="11" t="s">
        <v>69</v>
      </c>
      <c r="E17" s="11" t="s">
        <v>69</v>
      </c>
      <c r="F17" s="11" t="s">
        <v>69</v>
      </c>
      <c r="G17" s="11" t="s">
        <v>69</v>
      </c>
      <c r="H17" s="11" t="s">
        <v>69</v>
      </c>
      <c r="I17" s="11" t="s">
        <v>69</v>
      </c>
      <c r="J17" s="11" t="s">
        <v>69</v>
      </c>
      <c r="K17" s="11" t="s">
        <v>69</v>
      </c>
      <c r="L17" s="11" t="s">
        <v>69</v>
      </c>
      <c r="M17" s="11" t="s">
        <v>69</v>
      </c>
      <c r="N17" s="11">
        <v>9.3000000000000007</v>
      </c>
      <c r="O17" s="11">
        <v>8.5399999999999991</v>
      </c>
      <c r="P17" s="11" t="s">
        <v>73</v>
      </c>
      <c r="Q17" s="11" t="s">
        <v>73</v>
      </c>
      <c r="R17" s="11" t="s">
        <v>73</v>
      </c>
      <c r="S17" s="11" t="s">
        <v>73</v>
      </c>
      <c r="T17" s="11" t="s">
        <v>73</v>
      </c>
      <c r="U17" s="11" t="s">
        <v>73</v>
      </c>
      <c r="V17" s="11" t="s">
        <v>73</v>
      </c>
      <c r="W17" s="11" t="s">
        <v>73</v>
      </c>
      <c r="X17" s="11">
        <v>4.53</v>
      </c>
      <c r="Y17" s="11">
        <v>8.57</v>
      </c>
      <c r="Z17" s="11">
        <v>8.2100000000000009</v>
      </c>
      <c r="AA17" s="11">
        <v>5.88</v>
      </c>
      <c r="AB17" s="11">
        <v>6.7</v>
      </c>
      <c r="AC17" s="11">
        <v>4.76</v>
      </c>
      <c r="AD17" s="59">
        <v>7.63</v>
      </c>
      <c r="AE17" s="11">
        <v>6.31</v>
      </c>
      <c r="AF17" s="11">
        <v>7.15</v>
      </c>
      <c r="AG17" s="11">
        <v>4.53</v>
      </c>
    </row>
    <row r="18" spans="2:33" s="23" customFormat="1" x14ac:dyDescent="0.2">
      <c r="B18" s="22">
        <v>4.1666666666666664E-2</v>
      </c>
      <c r="C18" s="11" t="s">
        <v>69</v>
      </c>
      <c r="D18" s="11" t="s">
        <v>69</v>
      </c>
      <c r="E18" s="11" t="s">
        <v>69</v>
      </c>
      <c r="F18" s="11" t="s">
        <v>69</v>
      </c>
      <c r="G18" s="11" t="s">
        <v>69</v>
      </c>
      <c r="H18" s="11" t="s">
        <v>69</v>
      </c>
      <c r="I18" s="11" t="s">
        <v>69</v>
      </c>
      <c r="J18" s="11" t="s">
        <v>69</v>
      </c>
      <c r="K18" s="11" t="s">
        <v>69</v>
      </c>
      <c r="L18" s="11" t="s">
        <v>69</v>
      </c>
      <c r="M18" s="11" t="s">
        <v>69</v>
      </c>
      <c r="N18" s="11">
        <v>7.92</v>
      </c>
      <c r="O18" s="11">
        <v>6.53</v>
      </c>
      <c r="P18" s="11" t="s">
        <v>73</v>
      </c>
      <c r="Q18" s="11" t="s">
        <v>73</v>
      </c>
      <c r="R18" s="11" t="s">
        <v>73</v>
      </c>
      <c r="S18" s="11" t="s">
        <v>73</v>
      </c>
      <c r="T18" s="11" t="s">
        <v>73</v>
      </c>
      <c r="U18" s="11" t="s">
        <v>73</v>
      </c>
      <c r="V18" s="11" t="s">
        <v>73</v>
      </c>
      <c r="W18" s="11" t="s">
        <v>73</v>
      </c>
      <c r="X18" s="11">
        <v>4.13</v>
      </c>
      <c r="Y18" s="11">
        <v>8</v>
      </c>
      <c r="Z18" s="11">
        <v>7.33</v>
      </c>
      <c r="AA18" s="11">
        <v>6.01</v>
      </c>
      <c r="AB18" s="11">
        <v>6.13</v>
      </c>
      <c r="AC18" s="11">
        <v>4.7699999999999996</v>
      </c>
      <c r="AD18" s="59">
        <v>5.58</v>
      </c>
      <c r="AE18" s="11">
        <v>6.74</v>
      </c>
      <c r="AF18" s="11">
        <v>7.89</v>
      </c>
      <c r="AG18" s="11">
        <v>3.38</v>
      </c>
    </row>
    <row r="19" spans="2:33" s="23" customFormat="1" x14ac:dyDescent="0.2">
      <c r="B19" s="22">
        <v>8.3333333333333329E-2</v>
      </c>
      <c r="C19" s="11" t="s">
        <v>69</v>
      </c>
      <c r="D19" s="11" t="s">
        <v>69</v>
      </c>
      <c r="E19" s="11" t="s">
        <v>69</v>
      </c>
      <c r="F19" s="11" t="s">
        <v>69</v>
      </c>
      <c r="G19" s="11" t="s">
        <v>69</v>
      </c>
      <c r="H19" s="11" t="s">
        <v>69</v>
      </c>
      <c r="I19" s="11" t="s">
        <v>69</v>
      </c>
      <c r="J19" s="11" t="s">
        <v>69</v>
      </c>
      <c r="K19" s="11" t="s">
        <v>69</v>
      </c>
      <c r="L19" s="11" t="s">
        <v>69</v>
      </c>
      <c r="M19" s="11" t="s">
        <v>69</v>
      </c>
      <c r="N19" s="11">
        <v>8.98</v>
      </c>
      <c r="O19" s="11">
        <v>9</v>
      </c>
      <c r="P19" s="11" t="s">
        <v>73</v>
      </c>
      <c r="Q19" s="11" t="s">
        <v>73</v>
      </c>
      <c r="R19" s="11" t="s">
        <v>73</v>
      </c>
      <c r="S19" s="11" t="s">
        <v>73</v>
      </c>
      <c r="T19" s="11" t="s">
        <v>73</v>
      </c>
      <c r="U19" s="11" t="s">
        <v>73</v>
      </c>
      <c r="V19" s="11" t="s">
        <v>73</v>
      </c>
      <c r="W19" s="11" t="s">
        <v>73</v>
      </c>
      <c r="X19" s="11">
        <v>3.3</v>
      </c>
      <c r="Y19" s="11">
        <v>6.87</v>
      </c>
      <c r="Z19" s="11">
        <v>5.8</v>
      </c>
      <c r="AA19" s="11">
        <v>5.91</v>
      </c>
      <c r="AB19" s="11">
        <v>5.61</v>
      </c>
      <c r="AC19" s="11">
        <v>3.56</v>
      </c>
      <c r="AD19" s="59">
        <v>4.38</v>
      </c>
      <c r="AE19" s="11">
        <v>6.84</v>
      </c>
      <c r="AF19" s="11">
        <v>5.88</v>
      </c>
      <c r="AG19" s="11">
        <v>3.5</v>
      </c>
    </row>
    <row r="20" spans="2:33" s="23" customFormat="1" x14ac:dyDescent="0.2">
      <c r="B20" s="22">
        <v>0.125</v>
      </c>
      <c r="C20" s="11" t="s">
        <v>69</v>
      </c>
      <c r="D20" s="11" t="s">
        <v>69</v>
      </c>
      <c r="E20" s="11" t="s">
        <v>69</v>
      </c>
      <c r="F20" s="11" t="s">
        <v>69</v>
      </c>
      <c r="G20" s="11" t="s">
        <v>69</v>
      </c>
      <c r="H20" s="11" t="s">
        <v>69</v>
      </c>
      <c r="I20" s="11" t="s">
        <v>69</v>
      </c>
      <c r="J20" s="11" t="s">
        <v>69</v>
      </c>
      <c r="K20" s="11" t="s">
        <v>69</v>
      </c>
      <c r="L20" s="11" t="s">
        <v>69</v>
      </c>
      <c r="M20" s="11" t="s">
        <v>69</v>
      </c>
      <c r="N20" s="11">
        <v>9.49</v>
      </c>
      <c r="O20" s="11">
        <v>6.51</v>
      </c>
      <c r="P20" s="11" t="s">
        <v>73</v>
      </c>
      <c r="Q20" s="11" t="s">
        <v>73</v>
      </c>
      <c r="R20" s="11" t="s">
        <v>73</v>
      </c>
      <c r="S20" s="11" t="s">
        <v>73</v>
      </c>
      <c r="T20" s="11" t="s">
        <v>73</v>
      </c>
      <c r="U20" s="11" t="s">
        <v>73</v>
      </c>
      <c r="V20" s="11" t="s">
        <v>73</v>
      </c>
      <c r="W20" s="11" t="s">
        <v>73</v>
      </c>
      <c r="X20" s="11">
        <v>3.08</v>
      </c>
      <c r="Y20" s="11">
        <v>7.48</v>
      </c>
      <c r="Z20" s="11">
        <v>5.28</v>
      </c>
      <c r="AA20" s="11">
        <v>6.42</v>
      </c>
      <c r="AB20" s="11">
        <v>4.22</v>
      </c>
      <c r="AC20" s="11">
        <v>3.19</v>
      </c>
      <c r="AD20" s="59">
        <v>7.98</v>
      </c>
      <c r="AE20" s="11">
        <v>6.84</v>
      </c>
      <c r="AF20" s="11">
        <v>6.28</v>
      </c>
      <c r="AG20" s="11">
        <v>3.93</v>
      </c>
    </row>
    <row r="21" spans="2:33" s="23" customFormat="1" x14ac:dyDescent="0.2">
      <c r="B21" s="22">
        <v>0.16666666666666666</v>
      </c>
      <c r="C21" s="11" t="s">
        <v>69</v>
      </c>
      <c r="D21" s="11" t="s">
        <v>69</v>
      </c>
      <c r="E21" s="11" t="s">
        <v>69</v>
      </c>
      <c r="F21" s="11" t="s">
        <v>69</v>
      </c>
      <c r="G21" s="11" t="s">
        <v>69</v>
      </c>
      <c r="H21" s="11" t="s">
        <v>69</v>
      </c>
      <c r="I21" s="11" t="s">
        <v>69</v>
      </c>
      <c r="J21" s="11" t="s">
        <v>69</v>
      </c>
      <c r="K21" s="11" t="s">
        <v>69</v>
      </c>
      <c r="L21" s="11" t="s">
        <v>69</v>
      </c>
      <c r="M21" s="11" t="s">
        <v>69</v>
      </c>
      <c r="N21" s="11">
        <v>10.37</v>
      </c>
      <c r="O21" s="11">
        <v>8.75</v>
      </c>
      <c r="P21" s="11" t="s">
        <v>73</v>
      </c>
      <c r="Q21" s="11" t="s">
        <v>73</v>
      </c>
      <c r="R21" s="11" t="s">
        <v>73</v>
      </c>
      <c r="S21" s="11" t="s">
        <v>73</v>
      </c>
      <c r="T21" s="11" t="s">
        <v>73</v>
      </c>
      <c r="U21" s="11" t="s">
        <v>73</v>
      </c>
      <c r="V21" s="11" t="s">
        <v>73</v>
      </c>
      <c r="W21" s="11" t="s">
        <v>73</v>
      </c>
      <c r="X21" s="11">
        <v>4.0199999999999996</v>
      </c>
      <c r="Y21" s="11">
        <v>8.16</v>
      </c>
      <c r="Z21" s="11">
        <v>7.8</v>
      </c>
      <c r="AA21" s="11">
        <v>5.95</v>
      </c>
      <c r="AB21" s="11">
        <v>6.32</v>
      </c>
      <c r="AC21" s="11">
        <v>2.8</v>
      </c>
      <c r="AD21" s="59">
        <v>5.71</v>
      </c>
      <c r="AE21" s="11">
        <v>6.97</v>
      </c>
      <c r="AF21" s="11">
        <v>6.38</v>
      </c>
      <c r="AG21" s="11">
        <v>3.75</v>
      </c>
    </row>
    <row r="22" spans="2:33" s="23" customFormat="1" x14ac:dyDescent="0.2">
      <c r="B22" s="22">
        <v>0.20833333333333334</v>
      </c>
      <c r="C22" s="11" t="s">
        <v>69</v>
      </c>
      <c r="D22" s="11" t="s">
        <v>69</v>
      </c>
      <c r="E22" s="11" t="s">
        <v>69</v>
      </c>
      <c r="F22" s="11" t="s">
        <v>69</v>
      </c>
      <c r="G22" s="11" t="s">
        <v>69</v>
      </c>
      <c r="H22" s="11" t="s">
        <v>69</v>
      </c>
      <c r="I22" s="11" t="s">
        <v>69</v>
      </c>
      <c r="J22" s="11" t="s">
        <v>69</v>
      </c>
      <c r="K22" s="11" t="s">
        <v>69</v>
      </c>
      <c r="L22" s="11" t="s">
        <v>69</v>
      </c>
      <c r="M22" s="11" t="s">
        <v>69</v>
      </c>
      <c r="N22" s="11">
        <v>12.83</v>
      </c>
      <c r="O22" s="11">
        <v>8.15</v>
      </c>
      <c r="P22" s="11" t="s">
        <v>73</v>
      </c>
      <c r="Q22" s="11" t="s">
        <v>73</v>
      </c>
      <c r="R22" s="11" t="s">
        <v>73</v>
      </c>
      <c r="S22" s="11" t="s">
        <v>73</v>
      </c>
      <c r="T22" s="11" t="s">
        <v>73</v>
      </c>
      <c r="U22" s="11" t="s">
        <v>73</v>
      </c>
      <c r="V22" s="11" t="s">
        <v>73</v>
      </c>
      <c r="W22" s="11" t="s">
        <v>73</v>
      </c>
      <c r="X22" s="11">
        <v>4.9000000000000004</v>
      </c>
      <c r="Y22" s="11">
        <v>7.8</v>
      </c>
      <c r="Z22" s="11">
        <v>7.37</v>
      </c>
      <c r="AA22" s="11">
        <v>6.2</v>
      </c>
      <c r="AB22" s="11">
        <v>4.5</v>
      </c>
      <c r="AC22" s="11">
        <v>5.39</v>
      </c>
      <c r="AD22" s="59">
        <v>6.83</v>
      </c>
      <c r="AE22" s="11">
        <v>4.32</v>
      </c>
      <c r="AF22" s="11">
        <v>5.38</v>
      </c>
      <c r="AG22" s="11">
        <v>4.2300000000000004</v>
      </c>
    </row>
    <row r="23" spans="2:33" s="23" customFormat="1" x14ac:dyDescent="0.2">
      <c r="B23" s="22">
        <v>0.25</v>
      </c>
      <c r="C23" s="11" t="s">
        <v>69</v>
      </c>
      <c r="D23" s="11" t="s">
        <v>69</v>
      </c>
      <c r="E23" s="11" t="s">
        <v>69</v>
      </c>
      <c r="F23" s="11" t="s">
        <v>69</v>
      </c>
      <c r="G23" s="11" t="s">
        <v>69</v>
      </c>
      <c r="H23" s="11" t="s">
        <v>69</v>
      </c>
      <c r="I23" s="11" t="s">
        <v>69</v>
      </c>
      <c r="J23" s="11" t="s">
        <v>69</v>
      </c>
      <c r="K23" s="11" t="s">
        <v>69</v>
      </c>
      <c r="L23" s="11" t="s">
        <v>69</v>
      </c>
      <c r="M23" s="11" t="s">
        <v>69</v>
      </c>
      <c r="N23" s="11">
        <v>11.38</v>
      </c>
      <c r="O23" s="11">
        <v>12.4</v>
      </c>
      <c r="P23" s="11" t="s">
        <v>73</v>
      </c>
      <c r="Q23" s="11" t="s">
        <v>73</v>
      </c>
      <c r="R23" s="11" t="s">
        <v>73</v>
      </c>
      <c r="S23" s="11" t="s">
        <v>73</v>
      </c>
      <c r="T23" s="11" t="s">
        <v>73</v>
      </c>
      <c r="U23" s="11" t="s">
        <v>73</v>
      </c>
      <c r="V23" s="11" t="s">
        <v>73</v>
      </c>
      <c r="W23" s="11" t="s">
        <v>73</v>
      </c>
      <c r="X23" s="11">
        <v>2.73</v>
      </c>
      <c r="Y23" s="11">
        <v>7.47</v>
      </c>
      <c r="Z23" s="11">
        <v>6.61</v>
      </c>
      <c r="AA23" s="11">
        <v>4.5199999999999996</v>
      </c>
      <c r="AB23" s="11">
        <v>5.36</v>
      </c>
      <c r="AC23" s="11">
        <v>4.8099999999999996</v>
      </c>
      <c r="AD23" s="59">
        <v>5.64</v>
      </c>
      <c r="AE23" s="11">
        <v>5.12</v>
      </c>
      <c r="AF23" s="11">
        <v>5.6</v>
      </c>
      <c r="AG23" s="11">
        <v>3.95</v>
      </c>
    </row>
    <row r="24" spans="2:33" s="23" customFormat="1" x14ac:dyDescent="0.2">
      <c r="B24" s="22">
        <v>0.29166666666666669</v>
      </c>
      <c r="C24" s="11" t="s">
        <v>69</v>
      </c>
      <c r="D24" s="11" t="s">
        <v>69</v>
      </c>
      <c r="E24" s="11" t="s">
        <v>69</v>
      </c>
      <c r="F24" s="11" t="s">
        <v>69</v>
      </c>
      <c r="G24" s="11" t="s">
        <v>69</v>
      </c>
      <c r="H24" s="11" t="s">
        <v>69</v>
      </c>
      <c r="I24" s="11" t="s">
        <v>69</v>
      </c>
      <c r="J24" s="11" t="s">
        <v>69</v>
      </c>
      <c r="K24" s="11" t="s">
        <v>69</v>
      </c>
      <c r="L24" s="11" t="s">
        <v>69</v>
      </c>
      <c r="M24" s="11" t="s">
        <v>69</v>
      </c>
      <c r="N24" s="11">
        <v>5.49</v>
      </c>
      <c r="O24" s="11">
        <v>3.64</v>
      </c>
      <c r="P24" s="11" t="s">
        <v>73</v>
      </c>
      <c r="Q24" s="11" t="s">
        <v>73</v>
      </c>
      <c r="R24" s="11" t="s">
        <v>73</v>
      </c>
      <c r="S24" s="11" t="s">
        <v>73</v>
      </c>
      <c r="T24" s="11" t="s">
        <v>73</v>
      </c>
      <c r="U24" s="11" t="s">
        <v>73</v>
      </c>
      <c r="V24" s="11" t="s">
        <v>73</v>
      </c>
      <c r="W24" s="11" t="s">
        <v>73</v>
      </c>
      <c r="X24" s="11">
        <v>5.03</v>
      </c>
      <c r="Y24" s="11">
        <v>7.12</v>
      </c>
      <c r="Z24" s="11">
        <v>4.82</v>
      </c>
      <c r="AA24" s="11">
        <v>5.04</v>
      </c>
      <c r="AB24" s="11">
        <v>4.33</v>
      </c>
      <c r="AC24" s="11">
        <v>4.78</v>
      </c>
      <c r="AD24" s="59">
        <v>5.07</v>
      </c>
      <c r="AE24" s="11">
        <v>5.84</v>
      </c>
      <c r="AF24" s="11">
        <v>3.95</v>
      </c>
      <c r="AG24" s="11">
        <v>2.82</v>
      </c>
    </row>
    <row r="25" spans="2:33" s="23" customFormat="1" x14ac:dyDescent="0.2">
      <c r="B25" s="22">
        <v>0.33333333333333331</v>
      </c>
      <c r="C25" s="11" t="s">
        <v>69</v>
      </c>
      <c r="D25" s="11" t="s">
        <v>69</v>
      </c>
      <c r="E25" s="11" t="s">
        <v>69</v>
      </c>
      <c r="F25" s="11" t="s">
        <v>69</v>
      </c>
      <c r="G25" s="11" t="s">
        <v>69</v>
      </c>
      <c r="H25" s="11" t="s">
        <v>69</v>
      </c>
      <c r="I25" s="11" t="s">
        <v>69</v>
      </c>
      <c r="J25" s="11" t="s">
        <v>69</v>
      </c>
      <c r="K25" s="11" t="s">
        <v>69</v>
      </c>
      <c r="L25" s="11" t="s">
        <v>69</v>
      </c>
      <c r="M25" s="11" t="s">
        <v>69</v>
      </c>
      <c r="N25" s="11">
        <v>3.41</v>
      </c>
      <c r="O25" s="11">
        <v>2.54</v>
      </c>
      <c r="P25" s="11" t="s">
        <v>73</v>
      </c>
      <c r="Q25" s="11" t="s">
        <v>73</v>
      </c>
      <c r="R25" s="11" t="s">
        <v>73</v>
      </c>
      <c r="S25" s="11" t="s">
        <v>73</v>
      </c>
      <c r="T25" s="11" t="s">
        <v>73</v>
      </c>
      <c r="U25" s="11" t="s">
        <v>73</v>
      </c>
      <c r="V25" s="11" t="s">
        <v>73</v>
      </c>
      <c r="W25" s="11" t="s">
        <v>73</v>
      </c>
      <c r="X25" s="11">
        <v>2.25</v>
      </c>
      <c r="Y25" s="11">
        <v>4.9000000000000004</v>
      </c>
      <c r="Z25" s="11">
        <v>4.88</v>
      </c>
      <c r="AA25" s="11">
        <v>3.54</v>
      </c>
      <c r="AB25" s="11">
        <v>5.27</v>
      </c>
      <c r="AC25" s="11">
        <v>2.9</v>
      </c>
      <c r="AD25" s="59">
        <v>3.99</v>
      </c>
      <c r="AE25" s="11">
        <v>5.63</v>
      </c>
      <c r="AF25" s="11">
        <v>3.86</v>
      </c>
      <c r="AG25" s="11">
        <v>2.23</v>
      </c>
    </row>
    <row r="26" spans="2:33" s="23" customFormat="1" x14ac:dyDescent="0.2">
      <c r="B26" s="22">
        <v>0.375</v>
      </c>
      <c r="C26" s="11" t="s">
        <v>69</v>
      </c>
      <c r="D26" s="11" t="s">
        <v>69</v>
      </c>
      <c r="E26" s="11" t="s">
        <v>69</v>
      </c>
      <c r="F26" s="11" t="s">
        <v>69</v>
      </c>
      <c r="G26" s="11" t="s">
        <v>69</v>
      </c>
      <c r="H26" s="11" t="s">
        <v>69</v>
      </c>
      <c r="I26" s="11" t="s">
        <v>69</v>
      </c>
      <c r="J26" s="11" t="s">
        <v>69</v>
      </c>
      <c r="K26" s="11" t="s">
        <v>69</v>
      </c>
      <c r="L26" s="11" t="s">
        <v>69</v>
      </c>
      <c r="M26" s="11" t="s">
        <v>69</v>
      </c>
      <c r="N26" s="11">
        <v>3.66</v>
      </c>
      <c r="O26" s="11" t="s">
        <v>75</v>
      </c>
      <c r="P26" s="11" t="s">
        <v>73</v>
      </c>
      <c r="Q26" s="11" t="s">
        <v>73</v>
      </c>
      <c r="R26" s="11" t="s">
        <v>73</v>
      </c>
      <c r="S26" s="11" t="s">
        <v>73</v>
      </c>
      <c r="T26" s="11" t="s">
        <v>73</v>
      </c>
      <c r="U26" s="11" t="s">
        <v>73</v>
      </c>
      <c r="V26" s="11" t="s">
        <v>73</v>
      </c>
      <c r="W26" s="11" t="s">
        <v>73</v>
      </c>
      <c r="X26" s="11">
        <v>2.2200000000000002</v>
      </c>
      <c r="Y26" s="11">
        <v>3.05</v>
      </c>
      <c r="Z26" s="11">
        <v>5.16</v>
      </c>
      <c r="AA26" s="11">
        <v>4.17</v>
      </c>
      <c r="AB26" s="11">
        <v>4.79</v>
      </c>
      <c r="AC26" s="11">
        <v>2.46</v>
      </c>
      <c r="AD26" s="59">
        <v>3.31</v>
      </c>
      <c r="AE26" s="11">
        <v>5.32</v>
      </c>
      <c r="AF26" s="11">
        <v>3.35</v>
      </c>
      <c r="AG26" s="11">
        <v>1.61</v>
      </c>
    </row>
    <row r="27" spans="2:33" s="23" customFormat="1" x14ac:dyDescent="0.2">
      <c r="B27" s="22">
        <v>0.41666666666666669</v>
      </c>
      <c r="C27" s="11" t="s">
        <v>69</v>
      </c>
      <c r="D27" s="11" t="s">
        <v>69</v>
      </c>
      <c r="E27" s="11" t="s">
        <v>69</v>
      </c>
      <c r="F27" s="11" t="s">
        <v>69</v>
      </c>
      <c r="G27" s="11" t="s">
        <v>69</v>
      </c>
      <c r="H27" s="11" t="s">
        <v>69</v>
      </c>
      <c r="I27" s="11" t="s">
        <v>69</v>
      </c>
      <c r="J27" s="11" t="s">
        <v>69</v>
      </c>
      <c r="K27" s="11" t="s">
        <v>69</v>
      </c>
      <c r="L27" s="11" t="s">
        <v>69</v>
      </c>
      <c r="M27" s="11" t="s">
        <v>69</v>
      </c>
      <c r="N27" s="11">
        <v>3.96</v>
      </c>
      <c r="O27" s="11" t="s">
        <v>73</v>
      </c>
      <c r="P27" s="11" t="s">
        <v>73</v>
      </c>
      <c r="Q27" s="11" t="s">
        <v>73</v>
      </c>
      <c r="R27" s="11" t="s">
        <v>73</v>
      </c>
      <c r="S27" s="11" t="s">
        <v>73</v>
      </c>
      <c r="T27" s="11" t="s">
        <v>73</v>
      </c>
      <c r="U27" s="11" t="s">
        <v>73</v>
      </c>
      <c r="V27" s="11" t="s">
        <v>73</v>
      </c>
      <c r="W27" s="11" t="s">
        <v>73</v>
      </c>
      <c r="X27" s="11">
        <v>4.33</v>
      </c>
      <c r="Y27" s="11">
        <v>5.03</v>
      </c>
      <c r="Z27" s="11">
        <v>4.1500000000000004</v>
      </c>
      <c r="AA27" s="11">
        <v>4.71</v>
      </c>
      <c r="AB27" s="11">
        <v>5.27</v>
      </c>
      <c r="AC27" s="11">
        <v>3.04</v>
      </c>
      <c r="AD27" s="59">
        <v>2.94</v>
      </c>
      <c r="AE27" s="11">
        <v>4.1900000000000004</v>
      </c>
      <c r="AF27" s="11">
        <v>3.62</v>
      </c>
      <c r="AG27" s="11">
        <v>2.2400000000000002</v>
      </c>
    </row>
    <row r="28" spans="2:33" s="23" customFormat="1" x14ac:dyDescent="0.2">
      <c r="B28" s="22">
        <v>0.45833333333333331</v>
      </c>
      <c r="C28" s="11" t="s">
        <v>69</v>
      </c>
      <c r="D28" s="11" t="s">
        <v>69</v>
      </c>
      <c r="E28" s="11" t="s">
        <v>69</v>
      </c>
      <c r="F28" s="11" t="s">
        <v>69</v>
      </c>
      <c r="G28" s="11" t="s">
        <v>69</v>
      </c>
      <c r="H28" s="11" t="s">
        <v>69</v>
      </c>
      <c r="I28" s="11" t="s">
        <v>69</v>
      </c>
      <c r="J28" s="11" t="s">
        <v>69</v>
      </c>
      <c r="K28" s="11" t="s">
        <v>69</v>
      </c>
      <c r="L28" s="11" t="s">
        <v>69</v>
      </c>
      <c r="M28" s="11" t="s">
        <v>69</v>
      </c>
      <c r="N28" s="11">
        <v>4.6500000000000004</v>
      </c>
      <c r="O28" s="11" t="s">
        <v>73</v>
      </c>
      <c r="P28" s="11" t="s">
        <v>73</v>
      </c>
      <c r="Q28" s="11" t="s">
        <v>73</v>
      </c>
      <c r="R28" s="11" t="s">
        <v>73</v>
      </c>
      <c r="S28" s="11" t="s">
        <v>73</v>
      </c>
      <c r="T28" s="11" t="s">
        <v>73</v>
      </c>
      <c r="U28" s="11" t="s">
        <v>73</v>
      </c>
      <c r="V28" s="11" t="s">
        <v>73</v>
      </c>
      <c r="W28" s="11">
        <v>4.68</v>
      </c>
      <c r="X28" s="11">
        <v>2.04</v>
      </c>
      <c r="Y28" s="11">
        <v>4.38</v>
      </c>
      <c r="Z28" s="11">
        <v>3.93</v>
      </c>
      <c r="AA28" s="11">
        <v>5.32</v>
      </c>
      <c r="AB28" s="11">
        <v>5.93</v>
      </c>
      <c r="AC28" s="11">
        <v>3.48</v>
      </c>
      <c r="AD28" s="59">
        <v>4.28</v>
      </c>
      <c r="AE28" s="11">
        <v>3.75</v>
      </c>
      <c r="AF28" s="11">
        <v>4.1900000000000004</v>
      </c>
      <c r="AG28" s="11">
        <v>3.01</v>
      </c>
    </row>
    <row r="29" spans="2:33" s="23" customFormat="1" x14ac:dyDescent="0.2">
      <c r="B29" s="22">
        <v>0.5</v>
      </c>
      <c r="C29" s="11" t="s">
        <v>69</v>
      </c>
      <c r="D29" s="11" t="s">
        <v>69</v>
      </c>
      <c r="E29" s="11" t="s">
        <v>69</v>
      </c>
      <c r="F29" s="11" t="s">
        <v>69</v>
      </c>
      <c r="G29" s="11" t="s">
        <v>69</v>
      </c>
      <c r="H29" s="11" t="s">
        <v>69</v>
      </c>
      <c r="I29" s="11" t="s">
        <v>69</v>
      </c>
      <c r="J29" s="11" t="s">
        <v>69</v>
      </c>
      <c r="K29" s="11" t="s">
        <v>69</v>
      </c>
      <c r="L29" s="11" t="s">
        <v>69</v>
      </c>
      <c r="M29" s="11" t="s">
        <v>69</v>
      </c>
      <c r="N29" s="11">
        <v>4.47</v>
      </c>
      <c r="O29" s="11" t="s">
        <v>73</v>
      </c>
      <c r="P29" s="11" t="s">
        <v>73</v>
      </c>
      <c r="Q29" s="11" t="s">
        <v>73</v>
      </c>
      <c r="R29" s="11" t="s">
        <v>73</v>
      </c>
      <c r="S29" s="11" t="s">
        <v>73</v>
      </c>
      <c r="T29" s="11" t="s">
        <v>73</v>
      </c>
      <c r="U29" s="11" t="s">
        <v>73</v>
      </c>
      <c r="V29" s="11" t="s">
        <v>73</v>
      </c>
      <c r="W29" s="11">
        <v>2.12</v>
      </c>
      <c r="X29" s="11">
        <v>4.22</v>
      </c>
      <c r="Y29" s="11">
        <v>3.98</v>
      </c>
      <c r="Z29" s="11">
        <v>5.08</v>
      </c>
      <c r="AA29" s="11">
        <v>5.23</v>
      </c>
      <c r="AB29" s="11">
        <v>6.73</v>
      </c>
      <c r="AC29" s="11">
        <v>3.3</v>
      </c>
      <c r="AD29" s="59">
        <v>3.96</v>
      </c>
      <c r="AE29" s="11">
        <v>3.8</v>
      </c>
      <c r="AF29" s="11">
        <v>4.88</v>
      </c>
      <c r="AG29" s="11">
        <v>3.08</v>
      </c>
    </row>
    <row r="30" spans="2:33" s="23" customFormat="1" x14ac:dyDescent="0.2">
      <c r="B30" s="22">
        <v>0.54166666666666663</v>
      </c>
      <c r="C30" s="11" t="s">
        <v>69</v>
      </c>
      <c r="D30" s="11" t="s">
        <v>69</v>
      </c>
      <c r="E30" s="11" t="s">
        <v>69</v>
      </c>
      <c r="F30" s="11" t="s">
        <v>69</v>
      </c>
      <c r="G30" s="11" t="s">
        <v>69</v>
      </c>
      <c r="H30" s="11" t="s">
        <v>69</v>
      </c>
      <c r="I30" s="11" t="s">
        <v>69</v>
      </c>
      <c r="J30" s="11" t="s">
        <v>69</v>
      </c>
      <c r="K30" s="11" t="s">
        <v>69</v>
      </c>
      <c r="L30" s="11" t="s">
        <v>69</v>
      </c>
      <c r="M30" s="11" t="s">
        <v>69</v>
      </c>
      <c r="N30" s="11">
        <v>6.26</v>
      </c>
      <c r="O30" s="11" t="s">
        <v>73</v>
      </c>
      <c r="P30" s="11" t="s">
        <v>73</v>
      </c>
      <c r="Q30" s="11" t="s">
        <v>73</v>
      </c>
      <c r="R30" s="11" t="s">
        <v>73</v>
      </c>
      <c r="S30" s="11" t="s">
        <v>73</v>
      </c>
      <c r="T30" s="11" t="s">
        <v>73</v>
      </c>
      <c r="U30" s="11" t="s">
        <v>73</v>
      </c>
      <c r="V30" s="11" t="s">
        <v>73</v>
      </c>
      <c r="W30" s="11">
        <v>2.76</v>
      </c>
      <c r="X30" s="11">
        <v>6.14</v>
      </c>
      <c r="Y30" s="11">
        <v>6.33</v>
      </c>
      <c r="Z30" s="11">
        <v>5.26</v>
      </c>
      <c r="AA30" s="11">
        <v>6.61</v>
      </c>
      <c r="AB30" s="11" t="s">
        <v>73</v>
      </c>
      <c r="AC30" s="11">
        <v>3.08</v>
      </c>
      <c r="AD30" s="59">
        <v>4.79</v>
      </c>
      <c r="AE30" s="11">
        <v>4.24</v>
      </c>
      <c r="AF30" s="11">
        <v>5.15</v>
      </c>
      <c r="AG30" s="11">
        <v>3.55</v>
      </c>
    </row>
    <row r="31" spans="2:33" s="23" customFormat="1" x14ac:dyDescent="0.2">
      <c r="B31" s="22">
        <v>0.58333333333333337</v>
      </c>
      <c r="C31" s="11" t="s">
        <v>69</v>
      </c>
      <c r="D31" s="11" t="s">
        <v>69</v>
      </c>
      <c r="E31" s="11" t="s">
        <v>69</v>
      </c>
      <c r="F31" s="11" t="s">
        <v>69</v>
      </c>
      <c r="G31" s="11" t="s">
        <v>69</v>
      </c>
      <c r="H31" s="11" t="s">
        <v>69</v>
      </c>
      <c r="I31" s="11" t="s">
        <v>69</v>
      </c>
      <c r="J31" s="11" t="s">
        <v>69</v>
      </c>
      <c r="K31" s="11" t="s">
        <v>69</v>
      </c>
      <c r="L31" s="11" t="s">
        <v>69</v>
      </c>
      <c r="M31" s="11" t="s">
        <v>69</v>
      </c>
      <c r="N31" s="11">
        <v>6.65</v>
      </c>
      <c r="O31" s="11" t="s">
        <v>73</v>
      </c>
      <c r="P31" s="11" t="s">
        <v>73</v>
      </c>
      <c r="Q31" s="11" t="s">
        <v>73</v>
      </c>
      <c r="R31" s="11" t="s">
        <v>73</v>
      </c>
      <c r="S31" s="11" t="s">
        <v>73</v>
      </c>
      <c r="T31" s="11" t="s">
        <v>73</v>
      </c>
      <c r="U31" s="11" t="s">
        <v>73</v>
      </c>
      <c r="V31" s="11" t="s">
        <v>73</v>
      </c>
      <c r="W31" s="11">
        <v>4.42</v>
      </c>
      <c r="X31" s="11">
        <v>8.0299999999999994</v>
      </c>
      <c r="Y31" s="11">
        <v>6</v>
      </c>
      <c r="Z31" s="11">
        <v>6.24</v>
      </c>
      <c r="AA31" s="11">
        <v>7.18</v>
      </c>
      <c r="AB31" s="11" t="s">
        <v>74</v>
      </c>
      <c r="AC31" s="11">
        <v>3.31</v>
      </c>
      <c r="AD31" s="59">
        <v>5.28</v>
      </c>
      <c r="AE31" s="11">
        <v>4.68</v>
      </c>
      <c r="AF31" s="11">
        <v>8.64</v>
      </c>
      <c r="AG31" s="11">
        <v>2.58</v>
      </c>
    </row>
    <row r="32" spans="2:33" s="23" customFormat="1" x14ac:dyDescent="0.2">
      <c r="B32" s="22">
        <v>0.625</v>
      </c>
      <c r="C32" s="11" t="s">
        <v>69</v>
      </c>
      <c r="D32" s="11" t="s">
        <v>69</v>
      </c>
      <c r="E32" s="11" t="s">
        <v>69</v>
      </c>
      <c r="F32" s="11" t="s">
        <v>69</v>
      </c>
      <c r="G32" s="11" t="s">
        <v>69</v>
      </c>
      <c r="H32" s="11" t="s">
        <v>69</v>
      </c>
      <c r="I32" s="11" t="s">
        <v>69</v>
      </c>
      <c r="J32" s="11" t="s">
        <v>69</v>
      </c>
      <c r="K32" s="11" t="s">
        <v>69</v>
      </c>
      <c r="L32" s="11" t="s">
        <v>69</v>
      </c>
      <c r="M32" s="11" t="s">
        <v>73</v>
      </c>
      <c r="N32" s="11">
        <v>6</v>
      </c>
      <c r="O32" s="11" t="s">
        <v>73</v>
      </c>
      <c r="P32" s="11" t="s">
        <v>73</v>
      </c>
      <c r="Q32" s="11" t="s">
        <v>73</v>
      </c>
      <c r="R32" s="11" t="s">
        <v>73</v>
      </c>
      <c r="S32" s="11" t="s">
        <v>73</v>
      </c>
      <c r="T32" s="11" t="s">
        <v>73</v>
      </c>
      <c r="U32" s="11" t="s">
        <v>73</v>
      </c>
      <c r="V32" s="11" t="s">
        <v>73</v>
      </c>
      <c r="W32" s="11">
        <v>4.12</v>
      </c>
      <c r="X32" s="11">
        <v>5.82</v>
      </c>
      <c r="Y32" s="11">
        <v>5.78</v>
      </c>
      <c r="Z32" s="11">
        <v>7.82</v>
      </c>
      <c r="AA32" s="11">
        <v>5.63</v>
      </c>
      <c r="AB32" s="11">
        <v>4.3600000000000003</v>
      </c>
      <c r="AC32" s="11">
        <v>2.75</v>
      </c>
      <c r="AD32" s="59">
        <v>4.34</v>
      </c>
      <c r="AE32" s="11">
        <v>3.12</v>
      </c>
      <c r="AF32" s="11">
        <v>4.9800000000000004</v>
      </c>
      <c r="AG32" s="11">
        <v>2.42</v>
      </c>
    </row>
    <row r="33" spans="2:33" s="23" customFormat="1" x14ac:dyDescent="0.2">
      <c r="B33" s="22">
        <v>0.66666666666666663</v>
      </c>
      <c r="C33" s="11" t="s">
        <v>69</v>
      </c>
      <c r="D33" s="11" t="s">
        <v>69</v>
      </c>
      <c r="E33" s="11" t="s">
        <v>69</v>
      </c>
      <c r="F33" s="11" t="s">
        <v>69</v>
      </c>
      <c r="G33" s="11" t="s">
        <v>69</v>
      </c>
      <c r="H33" s="11" t="s">
        <v>69</v>
      </c>
      <c r="I33" s="11" t="s">
        <v>69</v>
      </c>
      <c r="J33" s="11" t="s">
        <v>69</v>
      </c>
      <c r="K33" s="11" t="s">
        <v>69</v>
      </c>
      <c r="L33" s="11" t="s">
        <v>69</v>
      </c>
      <c r="M33" s="11" t="s">
        <v>74</v>
      </c>
      <c r="N33" s="11">
        <v>5.3</v>
      </c>
      <c r="O33" s="11" t="s">
        <v>73</v>
      </c>
      <c r="P33" s="11" t="s">
        <v>73</v>
      </c>
      <c r="Q33" s="11" t="s">
        <v>73</v>
      </c>
      <c r="R33" s="11" t="s">
        <v>73</v>
      </c>
      <c r="S33" s="11" t="s">
        <v>73</v>
      </c>
      <c r="T33" s="11" t="s">
        <v>73</v>
      </c>
      <c r="U33" s="11" t="s">
        <v>73</v>
      </c>
      <c r="V33" s="11" t="s">
        <v>73</v>
      </c>
      <c r="W33" s="11">
        <v>3.45</v>
      </c>
      <c r="X33" s="11">
        <v>3.61</v>
      </c>
      <c r="Y33" s="11">
        <v>6.05</v>
      </c>
      <c r="Z33" s="11">
        <v>7.47</v>
      </c>
      <c r="AA33" s="11">
        <v>5.96</v>
      </c>
      <c r="AB33" s="11">
        <v>4.07</v>
      </c>
      <c r="AC33" s="11">
        <v>3.17</v>
      </c>
      <c r="AD33" s="59">
        <v>3.88</v>
      </c>
      <c r="AE33" s="11">
        <v>3.88</v>
      </c>
      <c r="AF33" s="11">
        <v>5.05</v>
      </c>
      <c r="AG33" s="11">
        <v>4.0999999999999996</v>
      </c>
    </row>
    <row r="34" spans="2:33" s="23" customFormat="1" x14ac:dyDescent="0.2">
      <c r="B34" s="22">
        <v>0.70833333333333337</v>
      </c>
      <c r="C34" s="11" t="s">
        <v>69</v>
      </c>
      <c r="D34" s="11" t="s">
        <v>69</v>
      </c>
      <c r="E34" s="11" t="s">
        <v>69</v>
      </c>
      <c r="F34" s="11" t="s">
        <v>69</v>
      </c>
      <c r="G34" s="11" t="s">
        <v>69</v>
      </c>
      <c r="H34" s="11" t="s">
        <v>69</v>
      </c>
      <c r="I34" s="11" t="s">
        <v>69</v>
      </c>
      <c r="J34" s="11" t="s">
        <v>69</v>
      </c>
      <c r="K34" s="11" t="s">
        <v>69</v>
      </c>
      <c r="L34" s="11" t="s">
        <v>69</v>
      </c>
      <c r="M34" s="11">
        <v>5.22</v>
      </c>
      <c r="N34" s="11">
        <v>4.92</v>
      </c>
      <c r="O34" s="11" t="s">
        <v>73</v>
      </c>
      <c r="P34" s="11" t="s">
        <v>73</v>
      </c>
      <c r="Q34" s="11" t="s">
        <v>73</v>
      </c>
      <c r="R34" s="11" t="s">
        <v>73</v>
      </c>
      <c r="S34" s="11" t="s">
        <v>73</v>
      </c>
      <c r="T34" s="11" t="s">
        <v>73</v>
      </c>
      <c r="U34" s="11" t="s">
        <v>73</v>
      </c>
      <c r="V34" s="11" t="s">
        <v>73</v>
      </c>
      <c r="W34" s="11">
        <v>2.65</v>
      </c>
      <c r="X34" s="11">
        <v>3.75</v>
      </c>
      <c r="Y34" s="11">
        <v>5.71</v>
      </c>
      <c r="Z34" s="11">
        <v>8.1199999999999992</v>
      </c>
      <c r="AA34" s="11">
        <v>6.94</v>
      </c>
      <c r="AB34" s="11">
        <v>3.62</v>
      </c>
      <c r="AC34" s="11">
        <v>3.28</v>
      </c>
      <c r="AD34" s="59">
        <v>4.1500000000000004</v>
      </c>
      <c r="AE34" s="11">
        <v>5.56</v>
      </c>
      <c r="AF34" s="11">
        <v>5.88</v>
      </c>
      <c r="AG34" s="11">
        <v>3.82</v>
      </c>
    </row>
    <row r="35" spans="2:33" s="23" customFormat="1" x14ac:dyDescent="0.2">
      <c r="B35" s="22">
        <v>0.75</v>
      </c>
      <c r="C35" s="11" t="s">
        <v>69</v>
      </c>
      <c r="D35" s="11" t="s">
        <v>69</v>
      </c>
      <c r="E35" s="11" t="s">
        <v>69</v>
      </c>
      <c r="F35" s="11" t="s">
        <v>69</v>
      </c>
      <c r="G35" s="11" t="s">
        <v>69</v>
      </c>
      <c r="H35" s="11" t="s">
        <v>69</v>
      </c>
      <c r="I35" s="11" t="s">
        <v>69</v>
      </c>
      <c r="J35" s="11" t="s">
        <v>69</v>
      </c>
      <c r="K35" s="11" t="s">
        <v>69</v>
      </c>
      <c r="L35" s="11" t="s">
        <v>69</v>
      </c>
      <c r="M35" s="11">
        <v>6.05</v>
      </c>
      <c r="N35" s="11">
        <v>10.19</v>
      </c>
      <c r="O35" s="11" t="s">
        <v>73</v>
      </c>
      <c r="P35" s="11" t="s">
        <v>73</v>
      </c>
      <c r="Q35" s="11" t="s">
        <v>73</v>
      </c>
      <c r="R35" s="11" t="s">
        <v>73</v>
      </c>
      <c r="S35" s="11" t="s">
        <v>73</v>
      </c>
      <c r="T35" s="11" t="s">
        <v>73</v>
      </c>
      <c r="U35" s="11" t="s">
        <v>73</v>
      </c>
      <c r="V35" s="11" t="s">
        <v>73</v>
      </c>
      <c r="W35" s="11">
        <v>1.87</v>
      </c>
      <c r="X35" s="11">
        <v>20.82</v>
      </c>
      <c r="Y35" s="11">
        <v>7.98</v>
      </c>
      <c r="Z35" s="11">
        <v>8.25</v>
      </c>
      <c r="AA35" s="11">
        <v>4.53</v>
      </c>
      <c r="AB35" s="11">
        <v>6.13</v>
      </c>
      <c r="AC35" s="11">
        <v>3.62</v>
      </c>
      <c r="AD35" s="59">
        <v>7.39</v>
      </c>
      <c r="AE35" s="11">
        <v>5</v>
      </c>
      <c r="AF35" s="11">
        <v>3.02</v>
      </c>
      <c r="AG35" s="11">
        <v>2.81</v>
      </c>
    </row>
    <row r="36" spans="2:33" s="23" customFormat="1" x14ac:dyDescent="0.2">
      <c r="B36" s="22">
        <v>0.79166666666666663</v>
      </c>
      <c r="C36" s="11" t="s">
        <v>69</v>
      </c>
      <c r="D36" s="11" t="s">
        <v>69</v>
      </c>
      <c r="E36" s="11" t="s">
        <v>69</v>
      </c>
      <c r="F36" s="11" t="s">
        <v>69</v>
      </c>
      <c r="G36" s="11" t="s">
        <v>69</v>
      </c>
      <c r="H36" s="11" t="s">
        <v>69</v>
      </c>
      <c r="I36" s="11" t="s">
        <v>69</v>
      </c>
      <c r="J36" s="11" t="s">
        <v>69</v>
      </c>
      <c r="K36" s="11" t="s">
        <v>69</v>
      </c>
      <c r="L36" s="11" t="s">
        <v>69</v>
      </c>
      <c r="M36" s="11">
        <v>9.16</v>
      </c>
      <c r="N36" s="11">
        <v>11.92</v>
      </c>
      <c r="O36" s="11" t="s">
        <v>73</v>
      </c>
      <c r="P36" s="11" t="s">
        <v>73</v>
      </c>
      <c r="Q36" s="11" t="s">
        <v>73</v>
      </c>
      <c r="R36" s="11" t="s">
        <v>73</v>
      </c>
      <c r="S36" s="11" t="s">
        <v>73</v>
      </c>
      <c r="T36" s="11" t="s">
        <v>73</v>
      </c>
      <c r="U36" s="11" t="s">
        <v>73</v>
      </c>
      <c r="V36" s="11" t="s">
        <v>73</v>
      </c>
      <c r="W36" s="11">
        <v>9.51</v>
      </c>
      <c r="X36" s="11">
        <v>40.630000000000003</v>
      </c>
      <c r="Y36" s="11">
        <v>14.47</v>
      </c>
      <c r="Z36" s="11">
        <v>8.32</v>
      </c>
      <c r="AA36" s="11">
        <v>7.23</v>
      </c>
      <c r="AB36" s="11">
        <v>9.5500000000000007</v>
      </c>
      <c r="AC36" s="11">
        <v>7.78</v>
      </c>
      <c r="AD36" s="59">
        <v>13.44</v>
      </c>
      <c r="AE36" s="11">
        <v>6.3</v>
      </c>
      <c r="AF36" s="11">
        <v>2.35</v>
      </c>
      <c r="AG36" s="11">
        <v>2.25</v>
      </c>
    </row>
    <row r="37" spans="2:33" s="23" customFormat="1" x14ac:dyDescent="0.2">
      <c r="B37" s="22">
        <v>0.83333333333333337</v>
      </c>
      <c r="C37" s="11" t="s">
        <v>69</v>
      </c>
      <c r="D37" s="11" t="s">
        <v>69</v>
      </c>
      <c r="E37" s="11" t="s">
        <v>69</v>
      </c>
      <c r="F37" s="11" t="s">
        <v>69</v>
      </c>
      <c r="G37" s="11" t="s">
        <v>69</v>
      </c>
      <c r="H37" s="11" t="s">
        <v>69</v>
      </c>
      <c r="I37" s="11" t="s">
        <v>69</v>
      </c>
      <c r="J37" s="11" t="s">
        <v>69</v>
      </c>
      <c r="K37" s="11" t="s">
        <v>69</v>
      </c>
      <c r="L37" s="11" t="s">
        <v>69</v>
      </c>
      <c r="M37" s="11">
        <v>15.79</v>
      </c>
      <c r="N37" s="11">
        <v>8.51</v>
      </c>
      <c r="O37" s="11" t="s">
        <v>73</v>
      </c>
      <c r="P37" s="11" t="s">
        <v>73</v>
      </c>
      <c r="Q37" s="11" t="s">
        <v>73</v>
      </c>
      <c r="R37" s="11" t="s">
        <v>73</v>
      </c>
      <c r="S37" s="11" t="s">
        <v>73</v>
      </c>
      <c r="T37" s="11" t="s">
        <v>73</v>
      </c>
      <c r="U37" s="11" t="s">
        <v>73</v>
      </c>
      <c r="V37" s="11" t="s">
        <v>73</v>
      </c>
      <c r="W37" s="11">
        <v>7.33</v>
      </c>
      <c r="X37" s="11">
        <v>16.88</v>
      </c>
      <c r="Y37" s="11">
        <v>8.49</v>
      </c>
      <c r="Z37" s="11">
        <v>11.05</v>
      </c>
      <c r="AA37" s="11">
        <v>6.36</v>
      </c>
      <c r="AB37" s="11">
        <v>3.72</v>
      </c>
      <c r="AC37" s="11">
        <v>6.93</v>
      </c>
      <c r="AD37" s="59">
        <v>10.72</v>
      </c>
      <c r="AE37" s="11">
        <v>9.2200000000000006</v>
      </c>
      <c r="AF37" s="11">
        <v>5.35</v>
      </c>
      <c r="AG37" s="11">
        <v>1.73</v>
      </c>
    </row>
    <row r="38" spans="2:33" s="23" customFormat="1" x14ac:dyDescent="0.2">
      <c r="B38" s="22">
        <v>0.875</v>
      </c>
      <c r="C38" s="11" t="s">
        <v>69</v>
      </c>
      <c r="D38" s="11" t="s">
        <v>69</v>
      </c>
      <c r="E38" s="11" t="s">
        <v>69</v>
      </c>
      <c r="F38" s="11" t="s">
        <v>69</v>
      </c>
      <c r="G38" s="11" t="s">
        <v>69</v>
      </c>
      <c r="H38" s="11" t="s">
        <v>69</v>
      </c>
      <c r="I38" s="11" t="s">
        <v>69</v>
      </c>
      <c r="J38" s="11" t="s">
        <v>69</v>
      </c>
      <c r="K38" s="11" t="s">
        <v>69</v>
      </c>
      <c r="L38" s="11" t="s">
        <v>69</v>
      </c>
      <c r="M38" s="11">
        <v>9.65</v>
      </c>
      <c r="N38" s="11">
        <v>10.76</v>
      </c>
      <c r="O38" s="11" t="s">
        <v>73</v>
      </c>
      <c r="P38" s="11" t="s">
        <v>73</v>
      </c>
      <c r="Q38" s="11" t="s">
        <v>73</v>
      </c>
      <c r="R38" s="11" t="s">
        <v>73</v>
      </c>
      <c r="S38" s="11" t="s">
        <v>73</v>
      </c>
      <c r="T38" s="11" t="s">
        <v>73</v>
      </c>
      <c r="U38" s="11" t="s">
        <v>73</v>
      </c>
      <c r="V38" s="11" t="s">
        <v>73</v>
      </c>
      <c r="W38" s="11">
        <v>5.98</v>
      </c>
      <c r="X38" s="11">
        <v>15.09</v>
      </c>
      <c r="Y38" s="11">
        <v>6.72</v>
      </c>
      <c r="Z38" s="11">
        <v>9.93</v>
      </c>
      <c r="AA38" s="11">
        <v>7.26</v>
      </c>
      <c r="AB38" s="11">
        <v>2.42</v>
      </c>
      <c r="AC38" s="11">
        <v>9.0500000000000007</v>
      </c>
      <c r="AD38" s="59">
        <v>7.28</v>
      </c>
      <c r="AE38" s="11">
        <v>9.08</v>
      </c>
      <c r="AF38" s="11">
        <v>5.81</v>
      </c>
      <c r="AG38" s="11">
        <v>3.58</v>
      </c>
    </row>
    <row r="39" spans="2:33" s="23" customFormat="1" x14ac:dyDescent="0.2">
      <c r="B39" s="22">
        <v>0.91666666666666663</v>
      </c>
      <c r="C39" s="11" t="s">
        <v>69</v>
      </c>
      <c r="D39" s="11" t="s">
        <v>69</v>
      </c>
      <c r="E39" s="11" t="s">
        <v>69</v>
      </c>
      <c r="F39" s="11" t="s">
        <v>69</v>
      </c>
      <c r="G39" s="11" t="s">
        <v>69</v>
      </c>
      <c r="H39" s="11" t="s">
        <v>69</v>
      </c>
      <c r="I39" s="11" t="s">
        <v>69</v>
      </c>
      <c r="J39" s="11" t="s">
        <v>69</v>
      </c>
      <c r="K39" s="11" t="s">
        <v>69</v>
      </c>
      <c r="L39" s="11" t="s">
        <v>69</v>
      </c>
      <c r="M39" s="11">
        <v>10.08</v>
      </c>
      <c r="N39" s="11">
        <v>8.7899999999999991</v>
      </c>
      <c r="O39" s="11" t="s">
        <v>73</v>
      </c>
      <c r="P39" s="11" t="s">
        <v>73</v>
      </c>
      <c r="Q39" s="11" t="s">
        <v>73</v>
      </c>
      <c r="R39" s="11" t="s">
        <v>73</v>
      </c>
      <c r="S39" s="11" t="s">
        <v>73</v>
      </c>
      <c r="T39" s="11" t="s">
        <v>73</v>
      </c>
      <c r="U39" s="11" t="s">
        <v>73</v>
      </c>
      <c r="V39" s="11" t="s">
        <v>73</v>
      </c>
      <c r="W39" s="11">
        <v>4.9000000000000004</v>
      </c>
      <c r="X39" s="11">
        <v>8.84</v>
      </c>
      <c r="Y39" s="11">
        <v>9.7799999999999994</v>
      </c>
      <c r="Z39" s="11">
        <v>7.84</v>
      </c>
      <c r="AA39" s="11">
        <v>6.58</v>
      </c>
      <c r="AB39" s="11">
        <v>3.34</v>
      </c>
      <c r="AC39" s="11">
        <v>6.6</v>
      </c>
      <c r="AD39" s="59">
        <v>13.26</v>
      </c>
      <c r="AE39" s="11">
        <v>5.15</v>
      </c>
      <c r="AF39" s="11">
        <v>4.5</v>
      </c>
      <c r="AG39" s="11">
        <v>4.2699999999999996</v>
      </c>
    </row>
    <row r="40" spans="2:33" s="23" customFormat="1" x14ac:dyDescent="0.2">
      <c r="B40" s="22">
        <v>0.95833333333333337</v>
      </c>
      <c r="C40" s="61" t="s">
        <v>69</v>
      </c>
      <c r="D40" s="61" t="s">
        <v>69</v>
      </c>
      <c r="E40" s="61" t="s">
        <v>69</v>
      </c>
      <c r="F40" s="61" t="s">
        <v>69</v>
      </c>
      <c r="G40" s="61" t="s">
        <v>69</v>
      </c>
      <c r="H40" s="61" t="s">
        <v>69</v>
      </c>
      <c r="I40" s="61" t="s">
        <v>69</v>
      </c>
      <c r="J40" s="61" t="s">
        <v>69</v>
      </c>
      <c r="K40" s="61" t="s">
        <v>69</v>
      </c>
      <c r="L40" s="61" t="s">
        <v>69</v>
      </c>
      <c r="M40" s="61">
        <v>12.38</v>
      </c>
      <c r="N40" s="61">
        <v>7.53</v>
      </c>
      <c r="O40" s="61" t="s">
        <v>73</v>
      </c>
      <c r="P40" s="61" t="s">
        <v>73</v>
      </c>
      <c r="Q40" s="61" t="s">
        <v>73</v>
      </c>
      <c r="R40" s="61" t="s">
        <v>73</v>
      </c>
      <c r="S40" s="61" t="s">
        <v>73</v>
      </c>
      <c r="T40" s="61" t="s">
        <v>73</v>
      </c>
      <c r="U40" s="61" t="s">
        <v>73</v>
      </c>
      <c r="V40" s="61" t="s">
        <v>73</v>
      </c>
      <c r="W40" s="61">
        <v>6.13</v>
      </c>
      <c r="X40" s="61">
        <v>6.01</v>
      </c>
      <c r="Y40" s="61">
        <v>9.7200000000000006</v>
      </c>
      <c r="Z40" s="61">
        <v>7.04</v>
      </c>
      <c r="AA40" s="61">
        <v>6.06</v>
      </c>
      <c r="AB40" s="61">
        <v>2.8</v>
      </c>
      <c r="AC40" s="61">
        <v>10.7</v>
      </c>
      <c r="AD40" s="62">
        <v>10.47</v>
      </c>
      <c r="AE40" s="61">
        <v>8.44</v>
      </c>
      <c r="AF40" s="61">
        <v>4.68</v>
      </c>
      <c r="AG40" s="61">
        <v>4.28</v>
      </c>
    </row>
    <row r="41" spans="2:33" s="24" customFormat="1" ht="33" customHeight="1" x14ac:dyDescent="0.2">
      <c r="B41" s="60" t="s">
        <v>61</v>
      </c>
      <c r="C41" s="52" t="s">
        <v>69</v>
      </c>
      <c r="D41" s="52" t="s">
        <v>69</v>
      </c>
      <c r="E41" s="52" t="s">
        <v>69</v>
      </c>
      <c r="F41" s="52" t="s">
        <v>69</v>
      </c>
      <c r="G41" s="52" t="s">
        <v>69</v>
      </c>
      <c r="H41" s="52" t="s">
        <v>69</v>
      </c>
      <c r="I41" s="65" t="s">
        <v>69</v>
      </c>
      <c r="J41" s="52" t="s">
        <v>69</v>
      </c>
      <c r="K41" s="63" t="s">
        <v>69</v>
      </c>
      <c r="L41" s="63" t="s">
        <v>69</v>
      </c>
      <c r="M41" s="63" t="s">
        <v>66</v>
      </c>
      <c r="N41" s="61">
        <v>7.6</v>
      </c>
      <c r="O41" s="61" t="s">
        <v>66</v>
      </c>
      <c r="P41" s="61" t="s">
        <v>73</v>
      </c>
      <c r="Q41" s="61" t="s">
        <v>73</v>
      </c>
      <c r="R41" s="61" t="s">
        <v>73</v>
      </c>
      <c r="S41" s="61" t="s">
        <v>73</v>
      </c>
      <c r="T41" s="61" t="s">
        <v>73</v>
      </c>
      <c r="U41" s="61" t="s">
        <v>73</v>
      </c>
      <c r="V41" s="61" t="s">
        <v>73</v>
      </c>
      <c r="W41" s="61" t="s">
        <v>66</v>
      </c>
      <c r="X41" s="61">
        <v>7.6</v>
      </c>
      <c r="Y41" s="61">
        <v>7.1</v>
      </c>
      <c r="Z41" s="61">
        <v>6.8</v>
      </c>
      <c r="AA41" s="61">
        <v>5.8</v>
      </c>
      <c r="AB41" s="61">
        <v>5.0999999999999996</v>
      </c>
      <c r="AC41" s="61">
        <v>4.5999999999999996</v>
      </c>
      <c r="AD41" s="62">
        <v>6.3</v>
      </c>
      <c r="AE41" s="61">
        <v>5.7</v>
      </c>
      <c r="AF41" s="61">
        <v>5.2</v>
      </c>
      <c r="AG41" s="61">
        <v>3.2</v>
      </c>
    </row>
    <row r="42" spans="2:33" s="24" customFormat="1" ht="27" customHeight="1" x14ac:dyDescent="0.2">
      <c r="B42" s="20" t="s">
        <v>62</v>
      </c>
      <c r="C42" s="155" t="s">
        <v>41</v>
      </c>
      <c r="D42" s="156"/>
      <c r="E42" s="156"/>
      <c r="F42" s="156"/>
      <c r="G42" s="156"/>
      <c r="H42" s="156"/>
      <c r="I42" s="156"/>
      <c r="J42" s="156"/>
      <c r="K42" s="156"/>
      <c r="L42" s="156"/>
      <c r="M42" s="156"/>
      <c r="N42" s="156"/>
      <c r="O42" s="156"/>
      <c r="P42" s="156"/>
      <c r="Q42" s="156"/>
      <c r="R42" s="156"/>
      <c r="S42" s="156"/>
      <c r="T42" s="156"/>
      <c r="U42" s="156"/>
      <c r="V42" s="156"/>
      <c r="W42" s="156"/>
      <c r="X42" s="156"/>
      <c r="Y42" s="156"/>
      <c r="Z42" s="156"/>
      <c r="AA42" s="156"/>
      <c r="AB42" s="156"/>
      <c r="AC42" s="156"/>
      <c r="AD42" s="156"/>
      <c r="AE42" s="156"/>
      <c r="AF42" s="156"/>
      <c r="AG42" s="157"/>
    </row>
    <row r="43" spans="2:33" ht="3.6" customHeight="1" x14ac:dyDescent="0.2">
      <c r="B43" s="29"/>
    </row>
    <row r="44" spans="2:33" ht="12.6" customHeight="1" x14ac:dyDescent="0.2">
      <c r="B44" s="26"/>
      <c r="C44" s="54" t="s">
        <v>70</v>
      </c>
      <c r="D44" s="27" t="s">
        <v>71</v>
      </c>
      <c r="F44" s="57" t="s">
        <v>76</v>
      </c>
      <c r="G44" s="14" t="s">
        <v>77</v>
      </c>
      <c r="H44" s="57"/>
      <c r="K44" s="57" t="s">
        <v>80</v>
      </c>
      <c r="L44" s="14" t="s">
        <v>81</v>
      </c>
      <c r="M44" s="57"/>
      <c r="O44" s="57" t="s">
        <v>82</v>
      </c>
      <c r="P44" s="14" t="s">
        <v>83</v>
      </c>
      <c r="S44" s="67" t="s">
        <v>78</v>
      </c>
      <c r="T44" s="66" t="s">
        <v>79</v>
      </c>
      <c r="U44" s="57"/>
    </row>
    <row r="45" spans="2:33" x14ac:dyDescent="0.2">
      <c r="B45" s="26"/>
      <c r="C45" s="56"/>
      <c r="D45" s="27"/>
      <c r="E45" s="31"/>
      <c r="F45" s="31"/>
      <c r="G45" s="31"/>
    </row>
    <row r="46" spans="2:33" x14ac:dyDescent="0.2">
      <c r="B46" s="26"/>
      <c r="D46" s="27"/>
      <c r="E46" s="27"/>
      <c r="F46" s="27"/>
      <c r="G46" s="27"/>
      <c r="H46" s="27"/>
      <c r="I46" s="27"/>
      <c r="J46" s="27"/>
      <c r="K46" s="27"/>
      <c r="L46" s="27"/>
      <c r="M46" s="27"/>
      <c r="N46" s="27"/>
      <c r="O46" s="27"/>
      <c r="P46" s="27"/>
      <c r="Q46" s="27"/>
      <c r="R46" s="27"/>
      <c r="S46" s="27"/>
      <c r="T46" s="27"/>
      <c r="U46" s="27"/>
      <c r="V46" s="27"/>
      <c r="W46" s="27"/>
      <c r="X46" s="27"/>
      <c r="Y46" s="27"/>
      <c r="Z46" s="27"/>
      <c r="AA46" s="27"/>
      <c r="AB46" s="27"/>
      <c r="AC46" s="27"/>
      <c r="AD46" s="27"/>
      <c r="AE46" s="27"/>
      <c r="AF46" s="27"/>
      <c r="AG46" s="27"/>
    </row>
    <row r="47" spans="2:33" ht="15" x14ac:dyDescent="0.25">
      <c r="C47" s="28"/>
      <c r="D47" s="28"/>
      <c r="E47" s="28"/>
      <c r="F47" s="28"/>
      <c r="G47" s="28"/>
      <c r="H47" s="28"/>
      <c r="I47" s="28"/>
      <c r="J47" s="28"/>
      <c r="K47" s="28"/>
      <c r="L47" s="28"/>
      <c r="M47" s="28"/>
      <c r="N47" s="28"/>
      <c r="O47" s="28"/>
      <c r="P47" s="28"/>
      <c r="Q47" s="28"/>
      <c r="R47" s="28"/>
      <c r="S47" s="28"/>
      <c r="T47" s="28"/>
      <c r="U47" s="28"/>
      <c r="V47" s="28"/>
      <c r="W47" s="28"/>
      <c r="X47" s="28"/>
      <c r="Y47" s="28"/>
      <c r="Z47" s="28"/>
      <c r="AA47" s="28"/>
      <c r="AB47" s="28"/>
      <c r="AC47" s="28"/>
      <c r="AD47" s="28"/>
      <c r="AE47" s="28"/>
      <c r="AF47" s="28"/>
      <c r="AG47" s="28"/>
    </row>
  </sheetData>
  <mergeCells count="7">
    <mergeCell ref="C42:AG42"/>
    <mergeCell ref="F6:AG6"/>
    <mergeCell ref="B2:E4"/>
    <mergeCell ref="F2:AG4"/>
    <mergeCell ref="B6:C6"/>
    <mergeCell ref="B10:AG10"/>
    <mergeCell ref="V14:W14"/>
  </mergeCells>
  <pageMargins left="0.70866141732283472" right="0.70866141732283472" top="0.74803149606299213" bottom="0.74803149606299213" header="0.31496062992125984" footer="0.31496062992125984"/>
  <pageSetup paperSize="9" scale="58"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L525"/>
  <sheetViews>
    <sheetView showGridLines="0" zoomScale="115" zoomScaleNormal="115" zoomScaleSheetLayoutView="100" workbookViewId="0">
      <selection activeCell="L524" sqref="L524"/>
    </sheetView>
  </sheetViews>
  <sheetFormatPr baseColWidth="10" defaultColWidth="11.5703125" defaultRowHeight="12" x14ac:dyDescent="0.2"/>
  <cols>
    <col min="1" max="1" width="4.140625" style="50" bestFit="1" customWidth="1"/>
    <col min="2" max="2" width="2.140625" style="50" customWidth="1"/>
    <col min="3" max="3" width="23.5703125" style="30" customWidth="1"/>
    <col min="4" max="4" width="14.28515625" style="31" customWidth="1"/>
    <col min="5" max="5" width="13.5703125" style="31" bestFit="1" customWidth="1"/>
    <col min="6" max="6" width="13.5703125" style="31" customWidth="1"/>
    <col min="7" max="7" width="10.7109375" style="31" customWidth="1"/>
    <col min="8" max="8" width="13.28515625" style="32" customWidth="1"/>
    <col min="9" max="9" width="12.140625" style="32" customWidth="1"/>
    <col min="10" max="10" width="3.140625" style="31" customWidth="1"/>
    <col min="11" max="11" width="11.5703125" style="33"/>
    <col min="12" max="12" width="6.5703125" style="33" customWidth="1"/>
    <col min="13" max="16384" width="11.5703125" style="33"/>
  </cols>
  <sheetData>
    <row r="1" spans="1:12" ht="19.7" customHeight="1" x14ac:dyDescent="0.2"/>
    <row r="2" spans="1:12" ht="16.5" customHeight="1" x14ac:dyDescent="0.2">
      <c r="C2" s="159"/>
      <c r="D2" s="162" t="s">
        <v>43</v>
      </c>
      <c r="E2" s="163"/>
      <c r="F2" s="163"/>
      <c r="G2" s="163"/>
      <c r="H2" s="163"/>
      <c r="I2" s="164"/>
      <c r="J2" s="34"/>
    </row>
    <row r="3" spans="1:12" ht="15" customHeight="1" x14ac:dyDescent="0.2">
      <c r="C3" s="160"/>
      <c r="D3" s="165"/>
      <c r="E3" s="166"/>
      <c r="F3" s="166"/>
      <c r="G3" s="166"/>
      <c r="H3" s="166"/>
      <c r="I3" s="167"/>
      <c r="J3" s="34"/>
    </row>
    <row r="4" spans="1:12" ht="15" customHeight="1" x14ac:dyDescent="0.2">
      <c r="C4" s="161"/>
      <c r="D4" s="168"/>
      <c r="E4" s="169"/>
      <c r="F4" s="169"/>
      <c r="G4" s="169"/>
      <c r="H4" s="169"/>
      <c r="I4" s="170"/>
      <c r="J4" s="34"/>
    </row>
    <row r="5" spans="1:12" ht="11.25" customHeight="1" x14ac:dyDescent="0.25">
      <c r="C5" s="13"/>
      <c r="D5" s="13"/>
      <c r="E5" s="13"/>
      <c r="F5" s="13"/>
      <c r="G5" s="13"/>
      <c r="H5" s="13"/>
      <c r="I5" s="13"/>
      <c r="J5" s="35"/>
    </row>
    <row r="6" spans="1:12" s="38" customFormat="1" ht="36" customHeight="1" x14ac:dyDescent="0.2">
      <c r="A6" s="36"/>
      <c r="B6" s="36"/>
      <c r="C6" s="12" t="s">
        <v>31</v>
      </c>
      <c r="D6" s="171" t="str">
        <f>+'3.1 PM10_CA_TAL_01'!F6</f>
        <v>Evaluación ambiental de seguimiento de la calidad del aire en el ámbito de influencia de la unidad fiscalizable Quellaveco de la empresa Anglo American Quellaveco S.A., distrito Torata, provincia Mariscal Nieto, departamento Moquegua, en julio 2025</v>
      </c>
      <c r="E6" s="171"/>
      <c r="F6" s="171"/>
      <c r="G6" s="171"/>
      <c r="H6" s="171"/>
      <c r="I6" s="171"/>
      <c r="J6" s="37"/>
      <c r="L6" s="33"/>
    </row>
    <row r="7" spans="1:12" s="38" customFormat="1" ht="11.45" customHeight="1" x14ac:dyDescent="0.25">
      <c r="A7" s="36"/>
      <c r="B7" s="36"/>
      <c r="C7" s="13"/>
      <c r="D7" s="13"/>
      <c r="E7" s="13"/>
      <c r="F7" s="13"/>
      <c r="G7" s="13"/>
      <c r="H7" s="13"/>
      <c r="I7" s="13"/>
      <c r="J7" s="35"/>
      <c r="L7" s="33"/>
    </row>
    <row r="8" spans="1:12" s="38" customFormat="1" ht="15.75" customHeight="1" x14ac:dyDescent="0.2">
      <c r="A8" s="36"/>
      <c r="B8" s="36"/>
      <c r="C8" s="18" t="s">
        <v>34</v>
      </c>
      <c r="D8" s="6" t="s">
        <v>72</v>
      </c>
      <c r="E8" s="6"/>
      <c r="F8" s="12" t="s">
        <v>35</v>
      </c>
      <c r="G8" s="39"/>
      <c r="H8" s="6" t="s">
        <v>68</v>
      </c>
      <c r="I8" s="6"/>
      <c r="J8" s="40"/>
      <c r="L8" s="33"/>
    </row>
    <row r="9" spans="1:12" s="38" customFormat="1" ht="8.25" customHeight="1" x14ac:dyDescent="0.25">
      <c r="A9" s="36"/>
      <c r="B9" s="36"/>
      <c r="C9" s="13"/>
      <c r="D9" s="13"/>
      <c r="E9" s="13"/>
      <c r="F9" s="13"/>
      <c r="G9" s="13"/>
      <c r="H9" s="13"/>
      <c r="I9" s="13"/>
      <c r="J9" s="35"/>
      <c r="L9" s="33"/>
    </row>
    <row r="10" spans="1:12" s="38" customFormat="1" ht="15.75" customHeight="1" x14ac:dyDescent="0.2">
      <c r="A10" s="36"/>
      <c r="B10" s="36"/>
      <c r="C10" s="172" t="s">
        <v>32</v>
      </c>
      <c r="D10" s="172"/>
      <c r="E10" s="172"/>
      <c r="F10" s="172"/>
      <c r="G10" s="172"/>
      <c r="H10" s="172"/>
      <c r="I10" s="172"/>
      <c r="J10" s="41"/>
      <c r="L10" s="33"/>
    </row>
    <row r="11" spans="1:12" s="38" customFormat="1" ht="8.25" customHeight="1" x14ac:dyDescent="0.25">
      <c r="A11" s="36"/>
      <c r="B11" s="36"/>
      <c r="C11" s="13"/>
      <c r="D11" s="13"/>
      <c r="E11" s="13"/>
      <c r="F11" s="13"/>
      <c r="G11" s="13"/>
      <c r="H11" s="13"/>
      <c r="I11" s="13"/>
      <c r="J11" s="35"/>
      <c r="L11" s="33"/>
    </row>
    <row r="12" spans="1:12" ht="24" customHeight="1" x14ac:dyDescent="0.2">
      <c r="C12" s="18" t="s">
        <v>3</v>
      </c>
      <c r="D12" s="173" t="s">
        <v>44</v>
      </c>
      <c r="E12" s="173"/>
      <c r="F12" s="173"/>
      <c r="G12" s="12" t="s">
        <v>0</v>
      </c>
      <c r="H12" s="174" t="s">
        <v>45</v>
      </c>
      <c r="I12" s="174"/>
      <c r="J12" s="42"/>
    </row>
    <row r="13" spans="1:12" ht="7.5" customHeight="1" x14ac:dyDescent="0.25">
      <c r="C13" s="13"/>
      <c r="D13" s="13"/>
      <c r="E13" s="13"/>
      <c r="F13" s="13"/>
      <c r="G13" s="13"/>
      <c r="H13" s="13"/>
      <c r="I13" s="13"/>
      <c r="J13" s="35"/>
    </row>
    <row r="14" spans="1:12" ht="32.1" customHeight="1" x14ac:dyDescent="0.2">
      <c r="C14" s="12" t="s">
        <v>1</v>
      </c>
      <c r="D14" s="174" t="s">
        <v>46</v>
      </c>
      <c r="E14" s="174"/>
      <c r="F14" s="174"/>
      <c r="G14" s="12" t="s">
        <v>2</v>
      </c>
      <c r="H14" s="173" t="s">
        <v>58</v>
      </c>
      <c r="I14" s="173"/>
      <c r="J14" s="40"/>
    </row>
    <row r="15" spans="1:12" ht="6" customHeight="1" x14ac:dyDescent="0.25">
      <c r="C15" s="13"/>
      <c r="D15" s="13"/>
      <c r="E15" s="13"/>
      <c r="F15" s="13"/>
      <c r="G15" s="13"/>
      <c r="H15" s="13"/>
      <c r="I15" s="13"/>
      <c r="J15" s="35"/>
    </row>
    <row r="16" spans="1:12" ht="33.75" x14ac:dyDescent="0.2">
      <c r="C16" s="8" t="s">
        <v>47</v>
      </c>
      <c r="D16" s="7" t="s">
        <v>57</v>
      </c>
      <c r="E16" s="7" t="s">
        <v>48</v>
      </c>
      <c r="F16" s="7" t="s">
        <v>49</v>
      </c>
      <c r="G16" s="7" t="s">
        <v>50</v>
      </c>
      <c r="H16" s="7" t="s">
        <v>51</v>
      </c>
      <c r="I16" s="7" t="s">
        <v>52</v>
      </c>
      <c r="J16" s="43"/>
    </row>
    <row r="17" spans="1:9" ht="12" customHeight="1" x14ac:dyDescent="0.2">
      <c r="A17" s="158"/>
      <c r="C17" s="48">
        <v>45849</v>
      </c>
      <c r="D17" s="49" t="s">
        <v>69</v>
      </c>
      <c r="E17" s="49" t="s">
        <v>69</v>
      </c>
      <c r="F17" s="49" t="s">
        <v>69</v>
      </c>
      <c r="G17" s="49" t="s">
        <v>69</v>
      </c>
      <c r="H17" s="49" t="s">
        <v>69</v>
      </c>
      <c r="I17" s="49" t="s">
        <v>69</v>
      </c>
    </row>
    <row r="18" spans="1:9" ht="12" customHeight="1" x14ac:dyDescent="0.2">
      <c r="A18" s="158"/>
      <c r="C18" s="48">
        <v>45849.041666666664</v>
      </c>
      <c r="D18" s="49" t="s">
        <v>69</v>
      </c>
      <c r="E18" s="49" t="s">
        <v>69</v>
      </c>
      <c r="F18" s="49" t="s">
        <v>69</v>
      </c>
      <c r="G18" s="49" t="s">
        <v>69</v>
      </c>
      <c r="H18" s="49" t="s">
        <v>69</v>
      </c>
      <c r="I18" s="49" t="s">
        <v>69</v>
      </c>
    </row>
    <row r="19" spans="1:9" ht="12" customHeight="1" x14ac:dyDescent="0.2">
      <c r="A19" s="158"/>
      <c r="C19" s="48">
        <v>45849.083333333336</v>
      </c>
      <c r="D19" s="49" t="s">
        <v>69</v>
      </c>
      <c r="E19" s="49" t="s">
        <v>69</v>
      </c>
      <c r="F19" s="49" t="s">
        <v>69</v>
      </c>
      <c r="G19" s="49" t="s">
        <v>69</v>
      </c>
      <c r="H19" s="49" t="s">
        <v>69</v>
      </c>
      <c r="I19" s="49" t="s">
        <v>69</v>
      </c>
    </row>
    <row r="20" spans="1:9" ht="12" customHeight="1" x14ac:dyDescent="0.2">
      <c r="A20" s="158"/>
      <c r="C20" s="48">
        <v>45849.125</v>
      </c>
      <c r="D20" s="49" t="s">
        <v>69</v>
      </c>
      <c r="E20" s="49" t="s">
        <v>69</v>
      </c>
      <c r="F20" s="49" t="s">
        <v>69</v>
      </c>
      <c r="G20" s="49" t="s">
        <v>69</v>
      </c>
      <c r="H20" s="49" t="s">
        <v>69</v>
      </c>
      <c r="I20" s="49" t="s">
        <v>69</v>
      </c>
    </row>
    <row r="21" spans="1:9" ht="12" customHeight="1" x14ac:dyDescent="0.2">
      <c r="A21" s="158"/>
      <c r="C21" s="48">
        <v>45849.166666666664</v>
      </c>
      <c r="D21" s="49" t="s">
        <v>69</v>
      </c>
      <c r="E21" s="49" t="s">
        <v>69</v>
      </c>
      <c r="F21" s="49" t="s">
        <v>69</v>
      </c>
      <c r="G21" s="49" t="s">
        <v>69</v>
      </c>
      <c r="H21" s="49" t="s">
        <v>69</v>
      </c>
      <c r="I21" s="49" t="s">
        <v>69</v>
      </c>
    </row>
    <row r="22" spans="1:9" ht="12" customHeight="1" x14ac:dyDescent="0.2">
      <c r="A22" s="158"/>
      <c r="C22" s="48">
        <v>45849.208333333336</v>
      </c>
      <c r="D22" s="49" t="s">
        <v>69</v>
      </c>
      <c r="E22" s="49" t="s">
        <v>69</v>
      </c>
      <c r="F22" s="49" t="s">
        <v>69</v>
      </c>
      <c r="G22" s="49" t="s">
        <v>69</v>
      </c>
      <c r="H22" s="49" t="s">
        <v>69</v>
      </c>
      <c r="I22" s="49" t="s">
        <v>69</v>
      </c>
    </row>
    <row r="23" spans="1:9" ht="12" customHeight="1" x14ac:dyDescent="0.2">
      <c r="A23" s="158"/>
      <c r="C23" s="48">
        <v>45849.25</v>
      </c>
      <c r="D23" s="49" t="s">
        <v>69</v>
      </c>
      <c r="E23" s="49" t="s">
        <v>69</v>
      </c>
      <c r="F23" s="49" t="s">
        <v>69</v>
      </c>
      <c r="G23" s="49" t="s">
        <v>69</v>
      </c>
      <c r="H23" s="49" t="s">
        <v>69</v>
      </c>
      <c r="I23" s="49" t="s">
        <v>69</v>
      </c>
    </row>
    <row r="24" spans="1:9" ht="12" customHeight="1" x14ac:dyDescent="0.2">
      <c r="A24" s="158"/>
      <c r="C24" s="48">
        <v>45849.291666666664</v>
      </c>
      <c r="D24" s="49" t="s">
        <v>69</v>
      </c>
      <c r="E24" s="49" t="s">
        <v>69</v>
      </c>
      <c r="F24" s="49" t="s">
        <v>69</v>
      </c>
      <c r="G24" s="49" t="s">
        <v>69</v>
      </c>
      <c r="H24" s="49" t="s">
        <v>69</v>
      </c>
      <c r="I24" s="49" t="s">
        <v>69</v>
      </c>
    </row>
    <row r="25" spans="1:9" ht="12" customHeight="1" x14ac:dyDescent="0.2">
      <c r="A25" s="158"/>
      <c r="C25" s="48">
        <v>45849.333333333336</v>
      </c>
      <c r="D25" s="49" t="s">
        <v>69</v>
      </c>
      <c r="E25" s="49" t="s">
        <v>69</v>
      </c>
      <c r="F25" s="49" t="s">
        <v>69</v>
      </c>
      <c r="G25" s="49" t="s">
        <v>69</v>
      </c>
      <c r="H25" s="49" t="s">
        <v>69</v>
      </c>
      <c r="I25" s="49" t="s">
        <v>69</v>
      </c>
    </row>
    <row r="26" spans="1:9" ht="12" customHeight="1" x14ac:dyDescent="0.2">
      <c r="A26" s="158"/>
      <c r="C26" s="48">
        <v>45849.375</v>
      </c>
      <c r="D26" s="49" t="s">
        <v>69</v>
      </c>
      <c r="E26" s="49" t="s">
        <v>69</v>
      </c>
      <c r="F26" s="49" t="s">
        <v>69</v>
      </c>
      <c r="G26" s="49" t="s">
        <v>69</v>
      </c>
      <c r="H26" s="49" t="s">
        <v>69</v>
      </c>
      <c r="I26" s="49" t="s">
        <v>69</v>
      </c>
    </row>
    <row r="27" spans="1:9" ht="12" customHeight="1" x14ac:dyDescent="0.2">
      <c r="A27" s="158"/>
      <c r="C27" s="48">
        <v>45849.416666666664</v>
      </c>
      <c r="D27" s="49" t="s">
        <v>69</v>
      </c>
      <c r="E27" s="49" t="s">
        <v>69</v>
      </c>
      <c r="F27" s="49" t="s">
        <v>69</v>
      </c>
      <c r="G27" s="49" t="s">
        <v>69</v>
      </c>
      <c r="H27" s="49" t="s">
        <v>69</v>
      </c>
      <c r="I27" s="49" t="s">
        <v>69</v>
      </c>
    </row>
    <row r="28" spans="1:9" ht="12" customHeight="1" x14ac:dyDescent="0.2">
      <c r="A28" s="158"/>
      <c r="C28" s="48">
        <v>45849.458333333336</v>
      </c>
      <c r="D28" s="49" t="s">
        <v>69</v>
      </c>
      <c r="E28" s="49" t="s">
        <v>69</v>
      </c>
      <c r="F28" s="49" t="s">
        <v>69</v>
      </c>
      <c r="G28" s="49" t="s">
        <v>69</v>
      </c>
      <c r="H28" s="49" t="s">
        <v>69</v>
      </c>
      <c r="I28" s="49" t="s">
        <v>69</v>
      </c>
    </row>
    <row r="29" spans="1:9" ht="12" customHeight="1" x14ac:dyDescent="0.2">
      <c r="A29" s="158"/>
      <c r="C29" s="48">
        <v>45849.5</v>
      </c>
      <c r="D29" s="49" t="s">
        <v>69</v>
      </c>
      <c r="E29" s="49" t="s">
        <v>69</v>
      </c>
      <c r="F29" s="49" t="s">
        <v>69</v>
      </c>
      <c r="G29" s="49" t="s">
        <v>69</v>
      </c>
      <c r="H29" s="49" t="s">
        <v>69</v>
      </c>
      <c r="I29" s="49" t="s">
        <v>69</v>
      </c>
    </row>
    <row r="30" spans="1:9" ht="12" customHeight="1" x14ac:dyDescent="0.2">
      <c r="A30" s="158"/>
      <c r="C30" s="48">
        <v>45849.541666666664</v>
      </c>
      <c r="D30" s="49" t="s">
        <v>69</v>
      </c>
      <c r="E30" s="49" t="s">
        <v>69</v>
      </c>
      <c r="F30" s="49" t="s">
        <v>69</v>
      </c>
      <c r="G30" s="49" t="s">
        <v>69</v>
      </c>
      <c r="H30" s="49" t="s">
        <v>69</v>
      </c>
      <c r="I30" s="49" t="s">
        <v>69</v>
      </c>
    </row>
    <row r="31" spans="1:9" ht="12" customHeight="1" x14ac:dyDescent="0.2">
      <c r="A31" s="158"/>
      <c r="C31" s="48">
        <v>45849.583333333336</v>
      </c>
      <c r="D31" s="49" t="s">
        <v>69</v>
      </c>
      <c r="E31" s="49" t="s">
        <v>69</v>
      </c>
      <c r="F31" s="49" t="s">
        <v>69</v>
      </c>
      <c r="G31" s="49" t="s">
        <v>69</v>
      </c>
      <c r="H31" s="49" t="s">
        <v>69</v>
      </c>
      <c r="I31" s="49" t="s">
        <v>69</v>
      </c>
    </row>
    <row r="32" spans="1:9" ht="12" customHeight="1" x14ac:dyDescent="0.2">
      <c r="A32" s="158"/>
      <c r="C32" s="48">
        <v>45849.625</v>
      </c>
      <c r="D32" s="49" t="s">
        <v>69</v>
      </c>
      <c r="E32" s="49" t="s">
        <v>69</v>
      </c>
      <c r="F32" s="49" t="s">
        <v>69</v>
      </c>
      <c r="G32" s="49" t="s">
        <v>69</v>
      </c>
      <c r="H32" s="49" t="s">
        <v>69</v>
      </c>
      <c r="I32" s="49" t="s">
        <v>69</v>
      </c>
    </row>
    <row r="33" spans="1:9" ht="12" customHeight="1" x14ac:dyDescent="0.2">
      <c r="A33" s="158"/>
      <c r="C33" s="48">
        <v>45849.666666666664</v>
      </c>
      <c r="D33" s="49" t="s">
        <v>69</v>
      </c>
      <c r="E33" s="49" t="s">
        <v>69</v>
      </c>
      <c r="F33" s="49" t="s">
        <v>69</v>
      </c>
      <c r="G33" s="49" t="s">
        <v>69</v>
      </c>
      <c r="H33" s="49" t="s">
        <v>69</v>
      </c>
      <c r="I33" s="49" t="s">
        <v>69</v>
      </c>
    </row>
    <row r="34" spans="1:9" ht="12" customHeight="1" x14ac:dyDescent="0.2">
      <c r="A34" s="158"/>
      <c r="C34" s="48">
        <v>45849.708333333336</v>
      </c>
      <c r="D34" s="49" t="s">
        <v>69</v>
      </c>
      <c r="E34" s="49" t="s">
        <v>69</v>
      </c>
      <c r="F34" s="49" t="s">
        <v>69</v>
      </c>
      <c r="G34" s="49" t="s">
        <v>69</v>
      </c>
      <c r="H34" s="49" t="s">
        <v>69</v>
      </c>
      <c r="I34" s="49" t="s">
        <v>69</v>
      </c>
    </row>
    <row r="35" spans="1:9" ht="12" customHeight="1" x14ac:dyDescent="0.2">
      <c r="A35" s="158"/>
      <c r="C35" s="48">
        <v>45849.75</v>
      </c>
      <c r="D35" s="49">
        <v>507.6</v>
      </c>
      <c r="E35" s="49">
        <v>0</v>
      </c>
      <c r="F35" s="49">
        <v>8.9</v>
      </c>
      <c r="G35" s="49">
        <v>17.899999999999999</v>
      </c>
      <c r="H35" s="49">
        <v>0.9</v>
      </c>
      <c r="I35" s="49">
        <v>17.7</v>
      </c>
    </row>
    <row r="36" spans="1:9" ht="12" customHeight="1" x14ac:dyDescent="0.2">
      <c r="A36" s="158"/>
      <c r="C36" s="48">
        <v>45849.791666666664</v>
      </c>
      <c r="D36" s="49">
        <v>507.8</v>
      </c>
      <c r="E36" s="49">
        <v>0</v>
      </c>
      <c r="F36" s="49">
        <v>9.1</v>
      </c>
      <c r="G36" s="49">
        <v>17.2</v>
      </c>
      <c r="H36" s="49">
        <v>1.8</v>
      </c>
      <c r="I36" s="49">
        <v>43.6</v>
      </c>
    </row>
    <row r="37" spans="1:9" ht="12" customHeight="1" x14ac:dyDescent="0.2">
      <c r="A37" s="158"/>
      <c r="C37" s="48">
        <v>45849.833333333336</v>
      </c>
      <c r="D37" s="49">
        <v>507.9</v>
      </c>
      <c r="E37" s="49">
        <v>0</v>
      </c>
      <c r="F37" s="49">
        <v>8.6999999999999993</v>
      </c>
      <c r="G37" s="49">
        <v>13.9</v>
      </c>
      <c r="H37" s="49">
        <v>2.6</v>
      </c>
      <c r="I37" s="49">
        <v>98.8</v>
      </c>
    </row>
    <row r="38" spans="1:9" ht="12" customHeight="1" x14ac:dyDescent="0.2">
      <c r="A38" s="158"/>
      <c r="C38" s="48">
        <v>45849.875</v>
      </c>
      <c r="D38" s="49">
        <v>508</v>
      </c>
      <c r="E38" s="49">
        <v>0</v>
      </c>
      <c r="F38" s="49">
        <v>8.6</v>
      </c>
      <c r="G38" s="49">
        <v>10.7</v>
      </c>
      <c r="H38" s="49">
        <v>1</v>
      </c>
      <c r="I38" s="49">
        <v>145.19999999999999</v>
      </c>
    </row>
    <row r="39" spans="1:9" ht="12" customHeight="1" x14ac:dyDescent="0.2">
      <c r="A39" s="158"/>
      <c r="C39" s="48">
        <v>45849.916666666664</v>
      </c>
      <c r="D39" s="49">
        <v>507.9</v>
      </c>
      <c r="E39" s="49">
        <v>0</v>
      </c>
      <c r="F39" s="49">
        <v>8.1</v>
      </c>
      <c r="G39" s="49">
        <v>12</v>
      </c>
      <c r="H39" s="49">
        <v>0.5</v>
      </c>
      <c r="I39" s="49">
        <v>166.4</v>
      </c>
    </row>
    <row r="40" spans="1:9" ht="12" customHeight="1" x14ac:dyDescent="0.2">
      <c r="A40" s="158"/>
      <c r="C40" s="48">
        <v>45849.958333333336</v>
      </c>
      <c r="D40" s="49">
        <v>507.8</v>
      </c>
      <c r="E40" s="49">
        <v>0</v>
      </c>
      <c r="F40" s="49">
        <v>7.9</v>
      </c>
      <c r="G40" s="49">
        <v>10.5</v>
      </c>
      <c r="H40" s="49">
        <v>1.4</v>
      </c>
      <c r="I40" s="49">
        <v>116.7</v>
      </c>
    </row>
    <row r="41" spans="1:9" ht="12" customHeight="1" x14ac:dyDescent="0.2">
      <c r="A41" s="158"/>
      <c r="C41" s="48">
        <v>45850</v>
      </c>
      <c r="D41" s="49">
        <v>507.6</v>
      </c>
      <c r="E41" s="49">
        <v>0</v>
      </c>
      <c r="F41" s="49">
        <v>8.1999999999999993</v>
      </c>
      <c r="G41" s="49">
        <v>9.5</v>
      </c>
      <c r="H41" s="49">
        <v>2.2000000000000002</v>
      </c>
      <c r="I41" s="49">
        <v>104.3</v>
      </c>
    </row>
    <row r="42" spans="1:9" ht="12" customHeight="1" x14ac:dyDescent="0.2">
      <c r="A42" s="158"/>
      <c r="C42" s="48">
        <v>45850.041666666664</v>
      </c>
      <c r="D42" s="49">
        <v>507.2</v>
      </c>
      <c r="E42" s="49">
        <v>0</v>
      </c>
      <c r="F42" s="49">
        <v>8.5</v>
      </c>
      <c r="G42" s="49">
        <v>9.9</v>
      </c>
      <c r="H42" s="49">
        <v>2.1</v>
      </c>
      <c r="I42" s="49">
        <v>115.5</v>
      </c>
    </row>
    <row r="43" spans="1:9" ht="12" customHeight="1" x14ac:dyDescent="0.2">
      <c r="A43" s="158"/>
      <c r="C43" s="48">
        <v>45850.083333333336</v>
      </c>
      <c r="D43" s="49">
        <v>507.1</v>
      </c>
      <c r="E43" s="49">
        <v>0</v>
      </c>
      <c r="F43" s="49">
        <v>8</v>
      </c>
      <c r="G43" s="49">
        <v>9.3000000000000007</v>
      </c>
      <c r="H43" s="49">
        <v>2.9</v>
      </c>
      <c r="I43" s="49">
        <v>96.9</v>
      </c>
    </row>
    <row r="44" spans="1:9" ht="12" customHeight="1" x14ac:dyDescent="0.2">
      <c r="A44" s="158"/>
      <c r="C44" s="48">
        <v>45850.125</v>
      </c>
      <c r="D44" s="49">
        <v>507.1</v>
      </c>
      <c r="E44" s="49">
        <v>0</v>
      </c>
      <c r="F44" s="49">
        <v>8.3000000000000007</v>
      </c>
      <c r="G44" s="49">
        <v>8.1</v>
      </c>
      <c r="H44" s="49">
        <v>3.2</v>
      </c>
      <c r="I44" s="49">
        <v>112.6</v>
      </c>
    </row>
    <row r="45" spans="1:9" ht="12" customHeight="1" x14ac:dyDescent="0.2">
      <c r="A45" s="158"/>
      <c r="C45" s="48">
        <v>45850.166666666664</v>
      </c>
      <c r="D45" s="49">
        <v>507</v>
      </c>
      <c r="E45" s="49">
        <v>0</v>
      </c>
      <c r="F45" s="49">
        <v>8.4</v>
      </c>
      <c r="G45" s="49">
        <v>7.7</v>
      </c>
      <c r="H45" s="49">
        <v>3.5</v>
      </c>
      <c r="I45" s="49">
        <v>105.3</v>
      </c>
    </row>
    <row r="46" spans="1:9" ht="12" customHeight="1" x14ac:dyDescent="0.2">
      <c r="A46" s="158"/>
      <c r="C46" s="48">
        <v>45850.208333333336</v>
      </c>
      <c r="D46" s="49">
        <v>507</v>
      </c>
      <c r="E46" s="49">
        <v>0</v>
      </c>
      <c r="F46" s="49">
        <v>8.3000000000000007</v>
      </c>
      <c r="G46" s="49">
        <v>7.7</v>
      </c>
      <c r="H46" s="49">
        <v>3.8</v>
      </c>
      <c r="I46" s="49">
        <v>108.8</v>
      </c>
    </row>
    <row r="47" spans="1:9" ht="12" customHeight="1" x14ac:dyDescent="0.2">
      <c r="A47" s="158"/>
      <c r="C47" s="48">
        <v>45850.25</v>
      </c>
      <c r="D47" s="49">
        <v>507.4</v>
      </c>
      <c r="E47" s="49">
        <v>0</v>
      </c>
      <c r="F47" s="49">
        <v>8.6999999999999993</v>
      </c>
      <c r="G47" s="49">
        <v>7.1</v>
      </c>
      <c r="H47" s="49">
        <v>3.8</v>
      </c>
      <c r="I47" s="49">
        <v>105.2</v>
      </c>
    </row>
    <row r="48" spans="1:9" ht="12" customHeight="1" x14ac:dyDescent="0.2">
      <c r="A48" s="158"/>
      <c r="C48" s="48">
        <v>45850.291666666664</v>
      </c>
      <c r="D48" s="49">
        <v>507.7</v>
      </c>
      <c r="E48" s="49">
        <v>0</v>
      </c>
      <c r="F48" s="49">
        <v>10.8</v>
      </c>
      <c r="G48" s="49">
        <v>5.9</v>
      </c>
      <c r="H48" s="49">
        <v>4.0999999999999996</v>
      </c>
      <c r="I48" s="49">
        <v>99.8</v>
      </c>
    </row>
    <row r="49" spans="1:9" ht="12" customHeight="1" x14ac:dyDescent="0.2">
      <c r="A49" s="158"/>
      <c r="C49" s="48">
        <v>45850.333333333336</v>
      </c>
      <c r="D49" s="49">
        <v>508.3</v>
      </c>
      <c r="E49" s="49">
        <v>0</v>
      </c>
      <c r="F49" s="49">
        <v>14.3</v>
      </c>
      <c r="G49" s="49">
        <v>5.4</v>
      </c>
      <c r="H49" s="49">
        <v>2.4</v>
      </c>
      <c r="I49" s="49">
        <v>46.3</v>
      </c>
    </row>
    <row r="50" spans="1:9" ht="12" customHeight="1" x14ac:dyDescent="0.2">
      <c r="A50" s="158"/>
      <c r="C50" s="48">
        <v>45850.375</v>
      </c>
      <c r="D50" s="49">
        <v>508.2</v>
      </c>
      <c r="E50" s="49">
        <v>0</v>
      </c>
      <c r="F50" s="49">
        <v>14.7</v>
      </c>
      <c r="G50" s="49">
        <v>7.8</v>
      </c>
      <c r="H50" s="49">
        <v>2</v>
      </c>
      <c r="I50" s="49">
        <v>306.39999999999998</v>
      </c>
    </row>
    <row r="51" spans="1:9" ht="12" customHeight="1" x14ac:dyDescent="0.2">
      <c r="A51" s="158"/>
      <c r="C51" s="48">
        <v>45850.416666666664</v>
      </c>
      <c r="D51" s="49">
        <v>508.1</v>
      </c>
      <c r="E51" s="49">
        <v>0</v>
      </c>
      <c r="F51" s="49">
        <v>15.6</v>
      </c>
      <c r="G51" s="49">
        <v>8.8000000000000007</v>
      </c>
      <c r="H51" s="49">
        <v>2.1</v>
      </c>
      <c r="I51" s="49">
        <v>283.8</v>
      </c>
    </row>
    <row r="52" spans="1:9" ht="12" customHeight="1" x14ac:dyDescent="0.2">
      <c r="A52" s="158"/>
      <c r="C52" s="48">
        <v>45850.458333333336</v>
      </c>
      <c r="D52" s="49">
        <v>507.8</v>
      </c>
      <c r="E52" s="49">
        <v>0</v>
      </c>
      <c r="F52" s="49">
        <v>16.600000000000001</v>
      </c>
      <c r="G52" s="49">
        <v>10.9</v>
      </c>
      <c r="H52" s="49">
        <v>2.1</v>
      </c>
      <c r="I52" s="49">
        <v>287.8</v>
      </c>
    </row>
    <row r="53" spans="1:9" ht="12" customHeight="1" x14ac:dyDescent="0.2">
      <c r="A53" s="158"/>
      <c r="C53" s="48">
        <v>45850.5</v>
      </c>
      <c r="D53" s="49">
        <v>507.5</v>
      </c>
      <c r="E53" s="49">
        <v>0</v>
      </c>
      <c r="F53" s="49">
        <v>17.100000000000001</v>
      </c>
      <c r="G53" s="49">
        <v>12.4</v>
      </c>
      <c r="H53" s="49">
        <v>2.7</v>
      </c>
      <c r="I53" s="49">
        <v>281.89999999999998</v>
      </c>
    </row>
    <row r="54" spans="1:9" ht="12" customHeight="1" x14ac:dyDescent="0.2">
      <c r="A54" s="158"/>
      <c r="C54" s="48">
        <v>45850.541666666664</v>
      </c>
      <c r="D54" s="49">
        <v>507.3</v>
      </c>
      <c r="E54" s="49">
        <v>0</v>
      </c>
      <c r="F54" s="49">
        <v>15.7</v>
      </c>
      <c r="G54" s="49">
        <v>16</v>
      </c>
      <c r="H54" s="49">
        <v>5.4</v>
      </c>
      <c r="I54" s="49">
        <v>295.5</v>
      </c>
    </row>
    <row r="55" spans="1:9" ht="12" customHeight="1" x14ac:dyDescent="0.2">
      <c r="A55" s="158"/>
      <c r="C55" s="48">
        <v>45850.583333333336</v>
      </c>
      <c r="D55" s="49">
        <v>507.4</v>
      </c>
      <c r="E55" s="49">
        <v>0</v>
      </c>
      <c r="F55" s="49">
        <v>15.1</v>
      </c>
      <c r="G55" s="49">
        <v>16.8</v>
      </c>
      <c r="H55" s="49">
        <v>4.3</v>
      </c>
      <c r="I55" s="49">
        <v>293.5</v>
      </c>
    </row>
    <row r="56" spans="1:9" ht="12" customHeight="1" x14ac:dyDescent="0.2">
      <c r="A56" s="158"/>
      <c r="C56" s="48">
        <v>45850.625</v>
      </c>
      <c r="D56" s="49">
        <v>507.4</v>
      </c>
      <c r="E56" s="49">
        <v>0</v>
      </c>
      <c r="F56" s="49">
        <v>14.1</v>
      </c>
      <c r="G56" s="49">
        <v>18.100000000000001</v>
      </c>
      <c r="H56" s="49">
        <v>3.6</v>
      </c>
      <c r="I56" s="49">
        <v>296.2</v>
      </c>
    </row>
    <row r="57" spans="1:9" ht="12" customHeight="1" x14ac:dyDescent="0.2">
      <c r="A57" s="158"/>
      <c r="C57" s="48">
        <v>45850.666666666664</v>
      </c>
      <c r="D57" s="49">
        <v>507.7</v>
      </c>
      <c r="E57" s="49">
        <v>0</v>
      </c>
      <c r="F57" s="49">
        <v>12.4</v>
      </c>
      <c r="G57" s="49">
        <v>20.100000000000001</v>
      </c>
      <c r="H57" s="49">
        <v>2.6</v>
      </c>
      <c r="I57" s="49">
        <v>326.3</v>
      </c>
    </row>
    <row r="58" spans="1:9" ht="12" customHeight="1" x14ac:dyDescent="0.2">
      <c r="A58" s="158"/>
      <c r="C58" s="48">
        <v>45850.708333333336</v>
      </c>
      <c r="D58" s="49">
        <v>508.2</v>
      </c>
      <c r="E58" s="49">
        <v>0</v>
      </c>
      <c r="F58" s="49">
        <v>10.1</v>
      </c>
      <c r="G58" s="49">
        <v>18.100000000000001</v>
      </c>
      <c r="H58" s="49">
        <v>1.6</v>
      </c>
      <c r="I58" s="49">
        <v>35.200000000000003</v>
      </c>
    </row>
    <row r="59" spans="1:9" ht="12" customHeight="1" x14ac:dyDescent="0.2">
      <c r="A59" s="158"/>
      <c r="C59" s="48">
        <v>45850.75</v>
      </c>
      <c r="D59" s="49">
        <v>508.2</v>
      </c>
      <c r="E59" s="49">
        <v>0</v>
      </c>
      <c r="F59" s="49">
        <v>9.4</v>
      </c>
      <c r="G59" s="49">
        <v>17</v>
      </c>
      <c r="H59" s="49">
        <v>1.4</v>
      </c>
      <c r="I59" s="49">
        <v>86.4</v>
      </c>
    </row>
    <row r="60" spans="1:9" ht="12" customHeight="1" x14ac:dyDescent="0.2">
      <c r="A60" s="158"/>
      <c r="C60" s="48">
        <v>45850.791666666664</v>
      </c>
      <c r="D60" s="49">
        <v>508.2</v>
      </c>
      <c r="E60" s="49">
        <v>0</v>
      </c>
      <c r="F60" s="49">
        <v>9</v>
      </c>
      <c r="G60" s="49">
        <v>18.2</v>
      </c>
      <c r="H60" s="49">
        <v>2.1</v>
      </c>
      <c r="I60" s="49">
        <v>89.4</v>
      </c>
    </row>
    <row r="61" spans="1:9" ht="12" customHeight="1" x14ac:dyDescent="0.2">
      <c r="A61" s="158"/>
      <c r="C61" s="48">
        <v>45850.833333333336</v>
      </c>
      <c r="D61" s="49">
        <v>508.3</v>
      </c>
      <c r="E61" s="49">
        <v>0</v>
      </c>
      <c r="F61" s="49">
        <v>9.1</v>
      </c>
      <c r="G61" s="49">
        <v>13.9</v>
      </c>
      <c r="H61" s="49">
        <v>2.2000000000000002</v>
      </c>
      <c r="I61" s="49">
        <v>100.9</v>
      </c>
    </row>
    <row r="62" spans="1:9" ht="12" customHeight="1" x14ac:dyDescent="0.2">
      <c r="A62" s="158"/>
      <c r="C62" s="48">
        <v>45850.875</v>
      </c>
      <c r="D62" s="49">
        <v>508.4</v>
      </c>
      <c r="E62" s="49">
        <v>0</v>
      </c>
      <c r="F62" s="49">
        <v>8.8000000000000007</v>
      </c>
      <c r="G62" s="49">
        <v>12.8</v>
      </c>
      <c r="H62" s="49">
        <v>1.6</v>
      </c>
      <c r="I62" s="49">
        <v>109.2</v>
      </c>
    </row>
    <row r="63" spans="1:9" ht="12" customHeight="1" x14ac:dyDescent="0.2">
      <c r="A63" s="158"/>
      <c r="C63" s="48">
        <v>45850.916666666664</v>
      </c>
      <c r="D63" s="49">
        <v>508.4</v>
      </c>
      <c r="E63" s="49">
        <v>0</v>
      </c>
      <c r="F63" s="49">
        <v>8.6</v>
      </c>
      <c r="G63" s="49">
        <v>11.3</v>
      </c>
      <c r="H63" s="49">
        <v>1.6</v>
      </c>
      <c r="I63" s="49">
        <v>92.1</v>
      </c>
    </row>
    <row r="64" spans="1:9" ht="12" customHeight="1" x14ac:dyDescent="0.2">
      <c r="A64" s="158"/>
      <c r="C64" s="48">
        <v>45850.958333333336</v>
      </c>
      <c r="D64" s="49">
        <v>508.2</v>
      </c>
      <c r="E64" s="49">
        <v>0</v>
      </c>
      <c r="F64" s="49">
        <v>8.6</v>
      </c>
      <c r="G64" s="49">
        <v>10</v>
      </c>
      <c r="H64" s="49">
        <v>2.1</v>
      </c>
      <c r="I64" s="49">
        <v>115.8</v>
      </c>
    </row>
    <row r="65" spans="1:9" ht="12" customHeight="1" x14ac:dyDescent="0.2">
      <c r="A65" s="158"/>
      <c r="C65" s="48">
        <v>45851</v>
      </c>
      <c r="D65" s="49">
        <v>508.1</v>
      </c>
      <c r="E65" s="49">
        <v>0</v>
      </c>
      <c r="F65" s="49">
        <v>8.3000000000000007</v>
      </c>
      <c r="G65" s="49">
        <v>9.9</v>
      </c>
      <c r="H65" s="49">
        <v>2.2999999999999998</v>
      </c>
      <c r="I65" s="49">
        <v>111.6</v>
      </c>
    </row>
    <row r="66" spans="1:9" ht="12" customHeight="1" x14ac:dyDescent="0.2">
      <c r="A66" s="158"/>
      <c r="C66" s="48">
        <v>45851.041666666664</v>
      </c>
      <c r="D66" s="49">
        <v>507.9</v>
      </c>
      <c r="E66" s="49">
        <v>0</v>
      </c>
      <c r="F66" s="49">
        <v>8.1</v>
      </c>
      <c r="G66" s="49">
        <v>9.8000000000000007</v>
      </c>
      <c r="H66" s="49">
        <v>2</v>
      </c>
      <c r="I66" s="49">
        <v>97</v>
      </c>
    </row>
    <row r="67" spans="1:9" ht="12" customHeight="1" x14ac:dyDescent="0.2">
      <c r="A67" s="158"/>
      <c r="C67" s="48">
        <v>45851.083333333336</v>
      </c>
      <c r="D67" s="49">
        <v>507.7</v>
      </c>
      <c r="E67" s="49">
        <v>0</v>
      </c>
      <c r="F67" s="49">
        <v>7.8</v>
      </c>
      <c r="G67" s="49">
        <v>9.6999999999999993</v>
      </c>
      <c r="H67" s="49">
        <v>3.7</v>
      </c>
      <c r="I67" s="49">
        <v>88.9</v>
      </c>
    </row>
    <row r="68" spans="1:9" ht="12" customHeight="1" x14ac:dyDescent="0.2">
      <c r="A68" s="158"/>
      <c r="C68" s="48">
        <v>45851.125</v>
      </c>
      <c r="D68" s="49">
        <v>507.6</v>
      </c>
      <c r="E68" s="49">
        <v>0</v>
      </c>
      <c r="F68" s="49">
        <v>8.4</v>
      </c>
      <c r="G68" s="49">
        <v>8.6</v>
      </c>
      <c r="H68" s="49">
        <v>5.0999999999999996</v>
      </c>
      <c r="I68" s="49">
        <v>88.6</v>
      </c>
    </row>
    <row r="69" spans="1:9" ht="12" customHeight="1" x14ac:dyDescent="0.2">
      <c r="A69" s="158"/>
      <c r="C69" s="48">
        <v>45851.166666666664</v>
      </c>
      <c r="D69" s="49">
        <v>507.5</v>
      </c>
      <c r="E69" s="49">
        <v>0</v>
      </c>
      <c r="F69" s="49">
        <v>8.6</v>
      </c>
      <c r="G69" s="49">
        <v>7.9</v>
      </c>
      <c r="H69" s="49">
        <v>5.2</v>
      </c>
      <c r="I69" s="49">
        <v>88.2</v>
      </c>
    </row>
    <row r="70" spans="1:9" ht="12" customHeight="1" x14ac:dyDescent="0.2">
      <c r="A70" s="158"/>
      <c r="C70" s="48">
        <v>45851.208333333336</v>
      </c>
      <c r="D70" s="49">
        <v>507.6</v>
      </c>
      <c r="E70" s="49">
        <v>0</v>
      </c>
      <c r="F70" s="49">
        <v>8.6999999999999993</v>
      </c>
      <c r="G70" s="49">
        <v>7.2</v>
      </c>
      <c r="H70" s="49">
        <v>5.4</v>
      </c>
      <c r="I70" s="49">
        <v>87.2</v>
      </c>
    </row>
    <row r="71" spans="1:9" ht="12" customHeight="1" x14ac:dyDescent="0.2">
      <c r="A71" s="158"/>
      <c r="C71" s="48">
        <v>45851.25</v>
      </c>
      <c r="D71" s="49" t="s">
        <v>75</v>
      </c>
      <c r="E71" s="49" t="s">
        <v>75</v>
      </c>
      <c r="F71" s="49" t="s">
        <v>75</v>
      </c>
      <c r="G71" s="49" t="s">
        <v>75</v>
      </c>
      <c r="H71" s="49" t="s">
        <v>75</v>
      </c>
      <c r="I71" s="49" t="s">
        <v>75</v>
      </c>
    </row>
    <row r="72" spans="1:9" ht="12" customHeight="1" x14ac:dyDescent="0.2">
      <c r="A72" s="158"/>
      <c r="C72" s="48">
        <v>45851.291666666664</v>
      </c>
      <c r="D72" s="49" t="s">
        <v>75</v>
      </c>
      <c r="E72" s="49" t="s">
        <v>75</v>
      </c>
      <c r="F72" s="49" t="s">
        <v>75</v>
      </c>
      <c r="G72" s="49" t="s">
        <v>75</v>
      </c>
      <c r="H72" s="49" t="s">
        <v>75</v>
      </c>
      <c r="I72" s="49" t="s">
        <v>75</v>
      </c>
    </row>
    <row r="73" spans="1:9" ht="12" customHeight="1" x14ac:dyDescent="0.2">
      <c r="A73" s="158"/>
      <c r="C73" s="48">
        <v>45851.333333333336</v>
      </c>
      <c r="D73" s="49" t="s">
        <v>75</v>
      </c>
      <c r="E73" s="49" t="s">
        <v>75</v>
      </c>
      <c r="F73" s="49" t="s">
        <v>75</v>
      </c>
      <c r="G73" s="49" t="s">
        <v>75</v>
      </c>
      <c r="H73" s="49" t="s">
        <v>75</v>
      </c>
      <c r="I73" s="49" t="s">
        <v>75</v>
      </c>
    </row>
    <row r="74" spans="1:9" ht="12" customHeight="1" x14ac:dyDescent="0.2">
      <c r="A74" s="158"/>
      <c r="C74" s="48">
        <v>45851.375</v>
      </c>
      <c r="D74" s="49" t="s">
        <v>75</v>
      </c>
      <c r="E74" s="49" t="s">
        <v>75</v>
      </c>
      <c r="F74" s="49" t="s">
        <v>75</v>
      </c>
      <c r="G74" s="49" t="s">
        <v>75</v>
      </c>
      <c r="H74" s="49" t="s">
        <v>75</v>
      </c>
      <c r="I74" s="49" t="s">
        <v>75</v>
      </c>
    </row>
    <row r="75" spans="1:9" ht="12" customHeight="1" x14ac:dyDescent="0.2">
      <c r="A75" s="158"/>
      <c r="C75" s="48">
        <v>45851.416666666664</v>
      </c>
      <c r="D75" s="49">
        <v>508.4</v>
      </c>
      <c r="E75" s="49">
        <v>0</v>
      </c>
      <c r="F75" s="49">
        <v>16.8</v>
      </c>
      <c r="G75" s="49">
        <v>6.8</v>
      </c>
      <c r="H75" s="49">
        <v>3.9</v>
      </c>
      <c r="I75" s="49">
        <v>291.89999999999998</v>
      </c>
    </row>
    <row r="76" spans="1:9" ht="12" customHeight="1" x14ac:dyDescent="0.2">
      <c r="A76" s="158"/>
      <c r="C76" s="48">
        <v>45851.458333333336</v>
      </c>
      <c r="D76" s="49">
        <v>508</v>
      </c>
      <c r="E76" s="49">
        <v>0</v>
      </c>
      <c r="F76" s="49">
        <v>17.399999999999999</v>
      </c>
      <c r="G76" s="49">
        <v>8.3000000000000007</v>
      </c>
      <c r="H76" s="49">
        <v>4.7</v>
      </c>
      <c r="I76" s="49">
        <v>292.10000000000002</v>
      </c>
    </row>
    <row r="77" spans="1:9" ht="12" customHeight="1" x14ac:dyDescent="0.2">
      <c r="A77" s="158"/>
      <c r="C77" s="48">
        <v>45851.5</v>
      </c>
      <c r="D77" s="49">
        <v>507.6</v>
      </c>
      <c r="E77" s="49">
        <v>0</v>
      </c>
      <c r="F77" s="49">
        <v>17.399999999999999</v>
      </c>
      <c r="G77" s="49">
        <v>10.6</v>
      </c>
      <c r="H77" s="49">
        <v>5.6</v>
      </c>
      <c r="I77" s="49">
        <v>292.60000000000002</v>
      </c>
    </row>
    <row r="78" spans="1:9" ht="12" customHeight="1" x14ac:dyDescent="0.2">
      <c r="A78" s="158"/>
      <c r="C78" s="48">
        <v>45851.541666666664</v>
      </c>
      <c r="D78" s="49">
        <v>507.5</v>
      </c>
      <c r="E78" s="49">
        <v>0</v>
      </c>
      <c r="F78" s="49">
        <v>16.8</v>
      </c>
      <c r="G78" s="49">
        <v>14.2</v>
      </c>
      <c r="H78" s="49">
        <v>5.7</v>
      </c>
      <c r="I78" s="49">
        <v>291.2</v>
      </c>
    </row>
    <row r="79" spans="1:9" ht="12" customHeight="1" x14ac:dyDescent="0.2">
      <c r="A79" s="158"/>
      <c r="C79" s="48">
        <v>45851.583333333336</v>
      </c>
      <c r="D79" s="49">
        <v>507.4</v>
      </c>
      <c r="E79" s="49">
        <v>0</v>
      </c>
      <c r="F79" s="49">
        <v>16.100000000000001</v>
      </c>
      <c r="G79" s="49">
        <v>15.2</v>
      </c>
      <c r="H79" s="49">
        <v>4.5</v>
      </c>
      <c r="I79" s="49">
        <v>295.7</v>
      </c>
    </row>
    <row r="80" spans="1:9" ht="12" customHeight="1" x14ac:dyDescent="0.2">
      <c r="A80" s="158"/>
      <c r="C80" s="48">
        <v>45851.625</v>
      </c>
      <c r="D80" s="49">
        <v>507.5</v>
      </c>
      <c r="E80" s="49">
        <v>0</v>
      </c>
      <c r="F80" s="49">
        <v>15.1</v>
      </c>
      <c r="G80" s="49">
        <v>16.8</v>
      </c>
      <c r="H80" s="49">
        <v>5</v>
      </c>
      <c r="I80" s="49">
        <v>296.39999999999998</v>
      </c>
    </row>
    <row r="81" spans="1:9" ht="12" customHeight="1" x14ac:dyDescent="0.2">
      <c r="A81" s="158"/>
      <c r="C81" s="48">
        <v>45851.666666666664</v>
      </c>
      <c r="D81" s="49">
        <v>507.8</v>
      </c>
      <c r="E81" s="49">
        <v>0</v>
      </c>
      <c r="F81" s="49">
        <v>13.8</v>
      </c>
      <c r="G81" s="49">
        <v>19.2</v>
      </c>
      <c r="H81" s="49">
        <v>2.4</v>
      </c>
      <c r="I81" s="49">
        <v>304.3</v>
      </c>
    </row>
    <row r="82" spans="1:9" ht="12" customHeight="1" x14ac:dyDescent="0.2">
      <c r="A82" s="158"/>
      <c r="C82" s="48">
        <v>45851.708333333336</v>
      </c>
      <c r="D82" s="49">
        <v>508.2</v>
      </c>
      <c r="E82" s="49">
        <v>0</v>
      </c>
      <c r="F82" s="49">
        <v>11.1</v>
      </c>
      <c r="G82" s="49">
        <v>20.6</v>
      </c>
      <c r="H82" s="49">
        <v>0.6</v>
      </c>
      <c r="I82" s="49">
        <v>322.3</v>
      </c>
    </row>
    <row r="83" spans="1:9" ht="12" customHeight="1" x14ac:dyDescent="0.2">
      <c r="A83" s="158"/>
      <c r="C83" s="48">
        <v>45851.75</v>
      </c>
      <c r="D83" s="49">
        <v>508.4</v>
      </c>
      <c r="E83" s="49">
        <v>0</v>
      </c>
      <c r="F83" s="49">
        <v>10.8</v>
      </c>
      <c r="G83" s="49">
        <v>18</v>
      </c>
      <c r="H83" s="49">
        <v>1.5</v>
      </c>
      <c r="I83" s="49">
        <v>60.5</v>
      </c>
    </row>
    <row r="84" spans="1:9" ht="12" customHeight="1" x14ac:dyDescent="0.2">
      <c r="A84" s="158"/>
      <c r="C84" s="48">
        <v>45851.791666666664</v>
      </c>
      <c r="D84" s="49">
        <v>508.5</v>
      </c>
      <c r="E84" s="49">
        <v>0</v>
      </c>
      <c r="F84" s="49">
        <v>10.1</v>
      </c>
      <c r="G84" s="49">
        <v>17.399999999999999</v>
      </c>
      <c r="H84" s="49">
        <v>3.3</v>
      </c>
      <c r="I84" s="49">
        <v>82.3</v>
      </c>
    </row>
    <row r="85" spans="1:9" ht="12" customHeight="1" x14ac:dyDescent="0.2">
      <c r="A85" s="158"/>
      <c r="C85" s="48">
        <v>45851.833333333336</v>
      </c>
      <c r="D85" s="49">
        <v>508.7</v>
      </c>
      <c r="E85" s="49">
        <v>0</v>
      </c>
      <c r="F85" s="49">
        <v>9.8000000000000007</v>
      </c>
      <c r="G85" s="49">
        <v>14.2</v>
      </c>
      <c r="H85" s="49">
        <v>3.1</v>
      </c>
      <c r="I85" s="49">
        <v>81.7</v>
      </c>
    </row>
    <row r="86" spans="1:9" ht="12" customHeight="1" x14ac:dyDescent="0.2">
      <c r="A86" s="158"/>
      <c r="C86" s="48">
        <v>45851.875</v>
      </c>
      <c r="D86" s="49">
        <v>508.7</v>
      </c>
      <c r="E86" s="49">
        <v>0</v>
      </c>
      <c r="F86" s="49">
        <v>9.4</v>
      </c>
      <c r="G86" s="49">
        <v>11.7</v>
      </c>
      <c r="H86" s="49">
        <v>3.4</v>
      </c>
      <c r="I86" s="49">
        <v>90.9</v>
      </c>
    </row>
    <row r="87" spans="1:9" ht="12" customHeight="1" x14ac:dyDescent="0.2">
      <c r="A87" s="158"/>
      <c r="C87" s="48">
        <v>45851.916666666664</v>
      </c>
      <c r="D87" s="49">
        <v>508.6</v>
      </c>
      <c r="E87" s="49">
        <v>0</v>
      </c>
      <c r="F87" s="49">
        <v>9.6</v>
      </c>
      <c r="G87" s="49">
        <v>8.9</v>
      </c>
      <c r="H87" s="49">
        <v>3</v>
      </c>
      <c r="I87" s="49">
        <v>87.4</v>
      </c>
    </row>
    <row r="88" spans="1:9" ht="12" customHeight="1" x14ac:dyDescent="0.2">
      <c r="A88" s="158"/>
      <c r="C88" s="48">
        <v>45851.958333333336</v>
      </c>
      <c r="D88" s="49">
        <v>508.6</v>
      </c>
      <c r="E88" s="49">
        <v>0</v>
      </c>
      <c r="F88" s="49">
        <v>9.1</v>
      </c>
      <c r="G88" s="49">
        <v>9.5</v>
      </c>
      <c r="H88" s="49">
        <v>3.3</v>
      </c>
      <c r="I88" s="49">
        <v>84.7</v>
      </c>
    </row>
    <row r="89" spans="1:9" ht="12" customHeight="1" x14ac:dyDescent="0.2">
      <c r="A89" s="158"/>
      <c r="C89" s="48">
        <v>45852</v>
      </c>
      <c r="D89" s="49">
        <v>508.4</v>
      </c>
      <c r="E89" s="49">
        <v>0</v>
      </c>
      <c r="F89" s="49">
        <v>8.6999999999999993</v>
      </c>
      <c r="G89" s="49">
        <v>9.1</v>
      </c>
      <c r="H89" s="49">
        <v>3.6</v>
      </c>
      <c r="I89" s="49">
        <v>93.2</v>
      </c>
    </row>
    <row r="90" spans="1:9" ht="12" customHeight="1" x14ac:dyDescent="0.2">
      <c r="A90" s="158"/>
      <c r="C90" s="48">
        <v>45852.041666666664</v>
      </c>
      <c r="D90" s="49">
        <v>508.2</v>
      </c>
      <c r="E90" s="49">
        <v>0</v>
      </c>
      <c r="F90" s="49">
        <v>8.6999999999999993</v>
      </c>
      <c r="G90" s="49">
        <v>8.3000000000000007</v>
      </c>
      <c r="H90" s="49">
        <v>4.2</v>
      </c>
      <c r="I90" s="49">
        <v>87.2</v>
      </c>
    </row>
    <row r="91" spans="1:9" ht="12" customHeight="1" x14ac:dyDescent="0.2">
      <c r="A91" s="158"/>
      <c r="C91" s="48">
        <v>45852.083333333336</v>
      </c>
      <c r="D91" s="49">
        <v>508</v>
      </c>
      <c r="E91" s="49">
        <v>0</v>
      </c>
      <c r="F91" s="49">
        <v>8.6</v>
      </c>
      <c r="G91" s="49">
        <v>7.8</v>
      </c>
      <c r="H91" s="49">
        <v>4</v>
      </c>
      <c r="I91" s="49">
        <v>92.1</v>
      </c>
    </row>
    <row r="92" spans="1:9" ht="12" customHeight="1" x14ac:dyDescent="0.2">
      <c r="A92" s="158"/>
      <c r="C92" s="48">
        <v>45852.125</v>
      </c>
      <c r="D92" s="49">
        <v>507.8</v>
      </c>
      <c r="E92" s="49">
        <v>0</v>
      </c>
      <c r="F92" s="49">
        <v>9.1999999999999993</v>
      </c>
      <c r="G92" s="49">
        <v>6.7</v>
      </c>
      <c r="H92" s="49">
        <v>4.9000000000000004</v>
      </c>
      <c r="I92" s="49">
        <v>85.7</v>
      </c>
    </row>
    <row r="93" spans="1:9" ht="12" customHeight="1" x14ac:dyDescent="0.2">
      <c r="A93" s="158"/>
      <c r="C93" s="48">
        <v>45852.166666666664</v>
      </c>
      <c r="D93" s="49">
        <v>507.9</v>
      </c>
      <c r="E93" s="49">
        <v>0</v>
      </c>
      <c r="F93" s="49">
        <v>9.3000000000000007</v>
      </c>
      <c r="G93" s="49">
        <v>6.6</v>
      </c>
      <c r="H93" s="49">
        <v>4.5999999999999996</v>
      </c>
      <c r="I93" s="49">
        <v>88.4</v>
      </c>
    </row>
    <row r="94" spans="1:9" ht="12" customHeight="1" x14ac:dyDescent="0.2">
      <c r="A94" s="158"/>
      <c r="C94" s="48">
        <v>45852.208333333336</v>
      </c>
      <c r="D94" s="49">
        <v>507.9</v>
      </c>
      <c r="E94" s="49">
        <v>0</v>
      </c>
      <c r="F94" s="49">
        <v>9.1999999999999993</v>
      </c>
      <c r="G94" s="49">
        <v>7.1</v>
      </c>
      <c r="H94" s="49">
        <v>4.7</v>
      </c>
      <c r="I94" s="49">
        <v>86.6</v>
      </c>
    </row>
    <row r="95" spans="1:9" ht="12" customHeight="1" x14ac:dyDescent="0.2">
      <c r="A95" s="158"/>
      <c r="C95" s="48">
        <v>45852.25</v>
      </c>
      <c r="D95" s="49">
        <v>508.1</v>
      </c>
      <c r="E95" s="49">
        <v>0</v>
      </c>
      <c r="F95" s="49">
        <v>9.3000000000000007</v>
      </c>
      <c r="G95" s="49">
        <v>7.9</v>
      </c>
      <c r="H95" s="49">
        <v>4.5999999999999996</v>
      </c>
      <c r="I95" s="49">
        <v>89.8</v>
      </c>
    </row>
    <row r="96" spans="1:9" ht="12" customHeight="1" x14ac:dyDescent="0.2">
      <c r="A96" s="158"/>
      <c r="C96" s="48">
        <v>45852.291666666664</v>
      </c>
      <c r="D96" s="49">
        <v>508.4</v>
      </c>
      <c r="E96" s="49">
        <v>0</v>
      </c>
      <c r="F96" s="49">
        <v>11.3</v>
      </c>
      <c r="G96" s="49">
        <v>6.9</v>
      </c>
      <c r="H96" s="49">
        <v>3.2</v>
      </c>
      <c r="I96" s="49">
        <v>98.9</v>
      </c>
    </row>
    <row r="97" spans="1:9" ht="12" customHeight="1" x14ac:dyDescent="0.2">
      <c r="A97" s="158"/>
      <c r="C97" s="48">
        <v>45852.333333333336</v>
      </c>
      <c r="D97" s="49">
        <v>508.9</v>
      </c>
      <c r="E97" s="49">
        <v>0</v>
      </c>
      <c r="F97" s="49">
        <v>15</v>
      </c>
      <c r="G97" s="49">
        <v>6.3</v>
      </c>
      <c r="H97" s="49">
        <v>1.8</v>
      </c>
      <c r="I97" s="49">
        <v>281.60000000000002</v>
      </c>
    </row>
    <row r="98" spans="1:9" ht="12" customHeight="1" x14ac:dyDescent="0.2">
      <c r="A98" s="158"/>
      <c r="C98" s="48">
        <v>45852.375</v>
      </c>
      <c r="D98" s="49">
        <v>508.8</v>
      </c>
      <c r="E98" s="49">
        <v>0</v>
      </c>
      <c r="F98" s="49">
        <v>15.5</v>
      </c>
      <c r="G98" s="49">
        <v>7.1</v>
      </c>
      <c r="H98" s="49">
        <v>3.4</v>
      </c>
      <c r="I98" s="49">
        <v>297.5</v>
      </c>
    </row>
    <row r="99" spans="1:9" ht="12" customHeight="1" x14ac:dyDescent="0.2">
      <c r="A99" s="158"/>
      <c r="C99" s="48">
        <v>45852.416666666664</v>
      </c>
      <c r="D99" s="49">
        <v>508.5</v>
      </c>
      <c r="E99" s="49">
        <v>0</v>
      </c>
      <c r="F99" s="49">
        <v>17.3</v>
      </c>
      <c r="G99" s="49">
        <v>6.1</v>
      </c>
      <c r="H99" s="49">
        <v>2.4</v>
      </c>
      <c r="I99" s="49">
        <v>279.39999999999998</v>
      </c>
    </row>
    <row r="100" spans="1:9" ht="12" customHeight="1" x14ac:dyDescent="0.2">
      <c r="A100" s="158"/>
      <c r="C100" s="48">
        <v>45852.458333333336</v>
      </c>
      <c r="D100" s="49">
        <v>508.2</v>
      </c>
      <c r="E100" s="49">
        <v>0</v>
      </c>
      <c r="F100" s="49">
        <v>17.600000000000001</v>
      </c>
      <c r="G100" s="49">
        <v>6.8</v>
      </c>
      <c r="H100" s="49">
        <v>4.9000000000000004</v>
      </c>
      <c r="I100" s="49">
        <v>292.3</v>
      </c>
    </row>
    <row r="101" spans="1:9" ht="12" customHeight="1" x14ac:dyDescent="0.2">
      <c r="A101" s="158"/>
      <c r="C101" s="48">
        <v>45852.5</v>
      </c>
      <c r="D101" s="49">
        <v>508</v>
      </c>
      <c r="E101" s="49">
        <v>0</v>
      </c>
      <c r="F101" s="49">
        <v>17.100000000000001</v>
      </c>
      <c r="G101" s="49">
        <v>9.6</v>
      </c>
      <c r="H101" s="49">
        <v>5.8</v>
      </c>
      <c r="I101" s="49">
        <v>296.8</v>
      </c>
    </row>
    <row r="102" spans="1:9" ht="12" customHeight="1" x14ac:dyDescent="0.2">
      <c r="A102" s="158"/>
      <c r="C102" s="48">
        <v>45852.541666666664</v>
      </c>
      <c r="D102" s="49">
        <v>507.6</v>
      </c>
      <c r="E102" s="49">
        <v>0</v>
      </c>
      <c r="F102" s="49">
        <v>16.8</v>
      </c>
      <c r="G102" s="49">
        <v>12.2</v>
      </c>
      <c r="H102" s="49">
        <v>5.2</v>
      </c>
      <c r="I102" s="49">
        <v>291.10000000000002</v>
      </c>
    </row>
    <row r="103" spans="1:9" ht="12" customHeight="1" x14ac:dyDescent="0.2">
      <c r="A103" s="158"/>
      <c r="C103" s="48">
        <v>45852.583333333336</v>
      </c>
      <c r="D103" s="49">
        <v>507.3</v>
      </c>
      <c r="E103" s="49">
        <v>0</v>
      </c>
      <c r="F103" s="49">
        <v>16.2</v>
      </c>
      <c r="G103" s="49">
        <v>13.1</v>
      </c>
      <c r="H103" s="49">
        <v>5.3</v>
      </c>
      <c r="I103" s="49">
        <v>300.3</v>
      </c>
    </row>
    <row r="104" spans="1:9" ht="12" customHeight="1" x14ac:dyDescent="0.2">
      <c r="A104" s="158"/>
      <c r="C104" s="48">
        <v>45852.625</v>
      </c>
      <c r="D104" s="49">
        <v>507.4</v>
      </c>
      <c r="E104" s="49">
        <v>0</v>
      </c>
      <c r="F104" s="49">
        <v>15</v>
      </c>
      <c r="G104" s="49">
        <v>14.7</v>
      </c>
      <c r="H104" s="49">
        <v>4.7</v>
      </c>
      <c r="I104" s="49">
        <v>301.2</v>
      </c>
    </row>
    <row r="105" spans="1:9" ht="12" customHeight="1" x14ac:dyDescent="0.2">
      <c r="A105" s="158"/>
      <c r="C105" s="48">
        <v>45852.666666666664</v>
      </c>
      <c r="D105" s="49">
        <v>507.6</v>
      </c>
      <c r="E105" s="49">
        <v>0</v>
      </c>
      <c r="F105" s="49">
        <v>14</v>
      </c>
      <c r="G105" s="49">
        <v>18.7</v>
      </c>
      <c r="H105" s="49">
        <v>4</v>
      </c>
      <c r="I105" s="49">
        <v>305.60000000000002</v>
      </c>
    </row>
    <row r="106" spans="1:9" ht="12" customHeight="1" x14ac:dyDescent="0.2">
      <c r="A106" s="158"/>
      <c r="C106" s="48">
        <v>45852.708333333336</v>
      </c>
      <c r="D106" s="49">
        <v>508.1</v>
      </c>
      <c r="E106" s="49">
        <v>0</v>
      </c>
      <c r="F106" s="49">
        <v>10.5</v>
      </c>
      <c r="G106" s="49">
        <v>22.7</v>
      </c>
      <c r="H106" s="49">
        <v>1.1000000000000001</v>
      </c>
      <c r="I106" s="49">
        <v>320.39999999999998</v>
      </c>
    </row>
    <row r="107" spans="1:9" ht="12" customHeight="1" x14ac:dyDescent="0.2">
      <c r="A107" s="158"/>
      <c r="C107" s="48">
        <v>45852.75</v>
      </c>
      <c r="D107" s="49">
        <v>508.3</v>
      </c>
      <c r="E107" s="49">
        <v>0</v>
      </c>
      <c r="F107" s="49">
        <v>10.1</v>
      </c>
      <c r="G107" s="49">
        <v>21.3</v>
      </c>
      <c r="H107" s="49">
        <v>1.9</v>
      </c>
      <c r="I107" s="49">
        <v>94</v>
      </c>
    </row>
    <row r="108" spans="1:9" ht="12" customHeight="1" x14ac:dyDescent="0.2">
      <c r="A108" s="158"/>
      <c r="C108" s="48">
        <v>45852.791666666664</v>
      </c>
      <c r="D108" s="49">
        <v>508.3</v>
      </c>
      <c r="E108" s="49">
        <v>0</v>
      </c>
      <c r="F108" s="49">
        <v>10.4</v>
      </c>
      <c r="G108" s="49">
        <v>19</v>
      </c>
      <c r="H108" s="49">
        <v>4.3</v>
      </c>
      <c r="I108" s="49">
        <v>81.599999999999994</v>
      </c>
    </row>
    <row r="109" spans="1:9" ht="12" customHeight="1" x14ac:dyDescent="0.2">
      <c r="A109" s="158"/>
      <c r="C109" s="48">
        <v>45852.833333333336</v>
      </c>
      <c r="D109" s="49">
        <v>508.4</v>
      </c>
      <c r="E109" s="49">
        <v>0</v>
      </c>
      <c r="F109" s="49">
        <v>10.5</v>
      </c>
      <c r="G109" s="49">
        <v>15.5</v>
      </c>
      <c r="H109" s="49">
        <v>4.5999999999999996</v>
      </c>
      <c r="I109" s="49">
        <v>85.9</v>
      </c>
    </row>
    <row r="110" spans="1:9" ht="12" customHeight="1" x14ac:dyDescent="0.2">
      <c r="A110" s="158"/>
      <c r="C110" s="48">
        <v>45852.875</v>
      </c>
      <c r="D110" s="49">
        <v>508.5</v>
      </c>
      <c r="E110" s="49">
        <v>0</v>
      </c>
      <c r="F110" s="49">
        <v>10</v>
      </c>
      <c r="G110" s="49">
        <v>13.4</v>
      </c>
      <c r="H110" s="49">
        <v>3.2</v>
      </c>
      <c r="I110" s="49">
        <v>96.7</v>
      </c>
    </row>
    <row r="111" spans="1:9" ht="12" customHeight="1" x14ac:dyDescent="0.2">
      <c r="A111" s="158"/>
      <c r="C111" s="48">
        <v>45852.916666666664</v>
      </c>
      <c r="D111" s="49">
        <v>508.4</v>
      </c>
      <c r="E111" s="49">
        <v>0</v>
      </c>
      <c r="F111" s="49">
        <v>9.5</v>
      </c>
      <c r="G111" s="49">
        <v>11.9</v>
      </c>
      <c r="H111" s="49">
        <v>3.7</v>
      </c>
      <c r="I111" s="49">
        <v>91</v>
      </c>
    </row>
    <row r="112" spans="1:9" ht="12" customHeight="1" x14ac:dyDescent="0.2">
      <c r="A112" s="158"/>
      <c r="C112" s="48">
        <v>45852.958333333336</v>
      </c>
      <c r="D112" s="49">
        <v>508.2</v>
      </c>
      <c r="E112" s="49">
        <v>0</v>
      </c>
      <c r="F112" s="49">
        <v>9.3000000000000007</v>
      </c>
      <c r="G112" s="49">
        <v>10.3</v>
      </c>
      <c r="H112" s="49">
        <v>3.9</v>
      </c>
      <c r="I112" s="49">
        <v>87.4</v>
      </c>
    </row>
    <row r="113" spans="1:9" ht="12" customHeight="1" x14ac:dyDescent="0.2">
      <c r="A113" s="158"/>
      <c r="C113" s="48">
        <v>45853</v>
      </c>
      <c r="D113" s="49">
        <v>508</v>
      </c>
      <c r="E113" s="49">
        <v>0</v>
      </c>
      <c r="F113" s="49">
        <v>9.3000000000000007</v>
      </c>
      <c r="G113" s="49">
        <v>9.1999999999999993</v>
      </c>
      <c r="H113" s="49">
        <v>3.9</v>
      </c>
      <c r="I113" s="49">
        <v>82.9</v>
      </c>
    </row>
    <row r="114" spans="1:9" ht="12" customHeight="1" x14ac:dyDescent="0.2">
      <c r="A114" s="158"/>
      <c r="C114" s="48">
        <v>45853.041666666664</v>
      </c>
      <c r="D114" s="49">
        <v>507.7</v>
      </c>
      <c r="E114" s="49">
        <v>0</v>
      </c>
      <c r="F114" s="49">
        <v>9.6</v>
      </c>
      <c r="G114" s="49">
        <v>9</v>
      </c>
      <c r="H114" s="49">
        <v>3.8</v>
      </c>
      <c r="I114" s="49">
        <v>93.1</v>
      </c>
    </row>
    <row r="115" spans="1:9" ht="12" customHeight="1" x14ac:dyDescent="0.2">
      <c r="A115" s="158"/>
      <c r="C115" s="48">
        <v>45853.083333333336</v>
      </c>
      <c r="D115" s="49">
        <v>507.4</v>
      </c>
      <c r="E115" s="49">
        <v>0</v>
      </c>
      <c r="F115" s="49">
        <v>9.6</v>
      </c>
      <c r="G115" s="49">
        <v>9.1999999999999993</v>
      </c>
      <c r="H115" s="49">
        <v>4.2</v>
      </c>
      <c r="I115" s="49">
        <v>102.8</v>
      </c>
    </row>
    <row r="116" spans="1:9" ht="12" customHeight="1" x14ac:dyDescent="0.2">
      <c r="A116" s="158"/>
      <c r="C116" s="48">
        <v>45853.125</v>
      </c>
      <c r="D116" s="49">
        <v>507.2</v>
      </c>
      <c r="E116" s="49">
        <v>0</v>
      </c>
      <c r="F116" s="49">
        <v>9.9</v>
      </c>
      <c r="G116" s="49">
        <v>8.8000000000000007</v>
      </c>
      <c r="H116" s="49">
        <v>4.7</v>
      </c>
      <c r="I116" s="49">
        <v>107</v>
      </c>
    </row>
    <row r="117" spans="1:9" ht="12" customHeight="1" x14ac:dyDescent="0.2">
      <c r="A117" s="158"/>
      <c r="C117" s="48">
        <v>45853.166666666664</v>
      </c>
      <c r="D117" s="49">
        <v>507.2</v>
      </c>
      <c r="E117" s="49">
        <v>0</v>
      </c>
      <c r="F117" s="49">
        <v>9.9</v>
      </c>
      <c r="G117" s="49">
        <v>8</v>
      </c>
      <c r="H117" s="49">
        <v>4.7</v>
      </c>
      <c r="I117" s="49">
        <v>106.5</v>
      </c>
    </row>
    <row r="118" spans="1:9" ht="12" customHeight="1" x14ac:dyDescent="0.2">
      <c r="A118" s="158"/>
      <c r="C118" s="48">
        <v>45853.208333333336</v>
      </c>
      <c r="D118" s="49">
        <v>507.3</v>
      </c>
      <c r="E118" s="49">
        <v>0</v>
      </c>
      <c r="F118" s="49">
        <v>10</v>
      </c>
      <c r="G118" s="49">
        <v>8</v>
      </c>
      <c r="H118" s="49">
        <v>6.1</v>
      </c>
      <c r="I118" s="49">
        <v>94.8</v>
      </c>
    </row>
    <row r="119" spans="1:9" ht="12" customHeight="1" x14ac:dyDescent="0.2">
      <c r="A119" s="158"/>
      <c r="C119" s="48">
        <v>45853.25</v>
      </c>
      <c r="D119" s="49">
        <v>507.5</v>
      </c>
      <c r="E119" s="49">
        <v>0</v>
      </c>
      <c r="F119" s="49">
        <v>10.199999999999999</v>
      </c>
      <c r="G119" s="49">
        <v>8.6999999999999993</v>
      </c>
      <c r="H119" s="49">
        <v>5.4</v>
      </c>
      <c r="I119" s="49">
        <v>96.7</v>
      </c>
    </row>
    <row r="120" spans="1:9" ht="12" customHeight="1" x14ac:dyDescent="0.2">
      <c r="A120" s="158"/>
      <c r="C120" s="48">
        <v>45853.291666666664</v>
      </c>
      <c r="D120" s="49">
        <v>507.8</v>
      </c>
      <c r="E120" s="49">
        <v>0</v>
      </c>
      <c r="F120" s="49">
        <v>11.2</v>
      </c>
      <c r="G120" s="49">
        <v>9.4</v>
      </c>
      <c r="H120" s="49">
        <v>4.3</v>
      </c>
      <c r="I120" s="49">
        <v>112.3</v>
      </c>
    </row>
    <row r="121" spans="1:9" ht="12" customHeight="1" x14ac:dyDescent="0.2">
      <c r="A121" s="158"/>
      <c r="C121" s="48">
        <v>45853.333333333336</v>
      </c>
      <c r="D121" s="49">
        <v>508.3</v>
      </c>
      <c r="E121" s="49">
        <v>0</v>
      </c>
      <c r="F121" s="49">
        <v>14</v>
      </c>
      <c r="G121" s="49">
        <v>7.9</v>
      </c>
      <c r="H121" s="49">
        <v>1.9</v>
      </c>
      <c r="I121" s="49">
        <v>152.30000000000001</v>
      </c>
    </row>
    <row r="122" spans="1:9" ht="12" customHeight="1" x14ac:dyDescent="0.2">
      <c r="A122" s="158"/>
      <c r="C122" s="48">
        <v>45853.375</v>
      </c>
      <c r="D122" s="49">
        <v>508</v>
      </c>
      <c r="E122" s="49">
        <v>0</v>
      </c>
      <c r="F122" s="49">
        <v>16.3</v>
      </c>
      <c r="G122" s="49">
        <v>7.1</v>
      </c>
      <c r="H122" s="49">
        <v>2.1</v>
      </c>
      <c r="I122" s="49">
        <v>303.3</v>
      </c>
    </row>
    <row r="123" spans="1:9" ht="12" customHeight="1" x14ac:dyDescent="0.2">
      <c r="A123" s="158"/>
      <c r="C123" s="48">
        <v>45853.416666666664</v>
      </c>
      <c r="D123" s="49">
        <v>507.7</v>
      </c>
      <c r="E123" s="49">
        <v>0</v>
      </c>
      <c r="F123" s="49">
        <v>17.600000000000001</v>
      </c>
      <c r="G123" s="49">
        <v>6.6</v>
      </c>
      <c r="H123" s="49">
        <v>2.2000000000000002</v>
      </c>
      <c r="I123" s="49">
        <v>277.60000000000002</v>
      </c>
    </row>
    <row r="124" spans="1:9" ht="12" customHeight="1" x14ac:dyDescent="0.2">
      <c r="A124" s="158"/>
      <c r="C124" s="48">
        <v>45853.458333333336</v>
      </c>
      <c r="D124" s="49">
        <v>507.3</v>
      </c>
      <c r="E124" s="49">
        <v>0</v>
      </c>
      <c r="F124" s="49">
        <v>18</v>
      </c>
      <c r="G124" s="49">
        <v>7.5</v>
      </c>
      <c r="H124" s="49">
        <v>5.3</v>
      </c>
      <c r="I124" s="49">
        <v>293.7</v>
      </c>
    </row>
    <row r="125" spans="1:9" ht="12" customHeight="1" x14ac:dyDescent="0.2">
      <c r="A125" s="158"/>
      <c r="C125" s="48">
        <v>45853.5</v>
      </c>
      <c r="D125" s="49">
        <v>507</v>
      </c>
      <c r="E125" s="49">
        <v>0</v>
      </c>
      <c r="F125" s="49">
        <v>17.7</v>
      </c>
      <c r="G125" s="49">
        <v>7.9</v>
      </c>
      <c r="H125" s="49">
        <v>5.7</v>
      </c>
      <c r="I125" s="49">
        <v>293.39999999999998</v>
      </c>
    </row>
    <row r="126" spans="1:9" ht="12" customHeight="1" x14ac:dyDescent="0.2">
      <c r="A126" s="158"/>
      <c r="C126" s="48">
        <v>45853.541666666664</v>
      </c>
      <c r="D126" s="49">
        <v>506.6</v>
      </c>
      <c r="E126" s="49">
        <v>0</v>
      </c>
      <c r="F126" s="49">
        <v>17.600000000000001</v>
      </c>
      <c r="G126" s="49">
        <v>10.9</v>
      </c>
      <c r="H126" s="49">
        <v>4.8</v>
      </c>
      <c r="I126" s="49">
        <v>288.60000000000002</v>
      </c>
    </row>
    <row r="127" spans="1:9" ht="12" customHeight="1" x14ac:dyDescent="0.2">
      <c r="A127" s="158"/>
      <c r="C127" s="48">
        <v>45853.583333333336</v>
      </c>
      <c r="D127" s="49">
        <v>506.3</v>
      </c>
      <c r="E127" s="49">
        <v>0</v>
      </c>
      <c r="F127" s="49">
        <v>16.399999999999999</v>
      </c>
      <c r="G127" s="49">
        <v>13.3</v>
      </c>
      <c r="H127" s="49">
        <v>5</v>
      </c>
      <c r="I127" s="49">
        <v>291.7</v>
      </c>
    </row>
    <row r="128" spans="1:9" ht="12" customHeight="1" x14ac:dyDescent="0.2">
      <c r="A128" s="158"/>
      <c r="C128" s="48">
        <v>45853.625</v>
      </c>
      <c r="D128" s="49">
        <v>506.1</v>
      </c>
      <c r="E128" s="49">
        <v>0</v>
      </c>
      <c r="F128" s="49">
        <v>15.9</v>
      </c>
      <c r="G128" s="49">
        <v>15.5</v>
      </c>
      <c r="H128" s="49">
        <v>4.3</v>
      </c>
      <c r="I128" s="49">
        <v>297.89999999999998</v>
      </c>
    </row>
    <row r="129" spans="1:9" ht="12" customHeight="1" x14ac:dyDescent="0.2">
      <c r="A129" s="158"/>
      <c r="C129" s="48">
        <v>45853.666666666664</v>
      </c>
      <c r="D129" s="49">
        <v>506.3</v>
      </c>
      <c r="E129" s="49">
        <v>0</v>
      </c>
      <c r="F129" s="49">
        <v>13.5</v>
      </c>
      <c r="G129" s="49">
        <v>20.3</v>
      </c>
      <c r="H129" s="49">
        <v>2</v>
      </c>
      <c r="I129" s="49">
        <v>297.8</v>
      </c>
    </row>
    <row r="130" spans="1:9" ht="12" customHeight="1" x14ac:dyDescent="0.2">
      <c r="A130" s="158"/>
      <c r="C130" s="48">
        <v>45853.708333333336</v>
      </c>
      <c r="D130" s="49">
        <v>506.6</v>
      </c>
      <c r="E130" s="49">
        <v>0</v>
      </c>
      <c r="F130" s="49">
        <v>10.5</v>
      </c>
      <c r="G130" s="49">
        <v>23.2</v>
      </c>
      <c r="H130" s="49">
        <v>0.9</v>
      </c>
      <c r="I130" s="49">
        <v>164.3</v>
      </c>
    </row>
    <row r="131" spans="1:9" ht="12" customHeight="1" x14ac:dyDescent="0.2">
      <c r="A131" s="158"/>
      <c r="C131" s="48">
        <v>45853.75</v>
      </c>
      <c r="D131" s="49">
        <v>506.6</v>
      </c>
      <c r="E131" s="49">
        <v>0</v>
      </c>
      <c r="F131" s="49">
        <v>10.1</v>
      </c>
      <c r="G131" s="49">
        <v>22.5</v>
      </c>
      <c r="H131" s="49">
        <v>0.8</v>
      </c>
      <c r="I131" s="49">
        <v>190.7</v>
      </c>
    </row>
    <row r="132" spans="1:9" ht="12" customHeight="1" x14ac:dyDescent="0.2">
      <c r="A132" s="158"/>
      <c r="C132" s="48">
        <v>45853.791666666664</v>
      </c>
      <c r="D132" s="49">
        <v>506.8</v>
      </c>
      <c r="E132" s="49">
        <v>0</v>
      </c>
      <c r="F132" s="49">
        <v>9.8000000000000007</v>
      </c>
      <c r="G132" s="49">
        <v>21.4</v>
      </c>
      <c r="H132" s="49">
        <v>0.9</v>
      </c>
      <c r="I132" s="49">
        <v>0.2</v>
      </c>
    </row>
    <row r="133" spans="1:9" ht="12" customHeight="1" x14ac:dyDescent="0.2">
      <c r="A133" s="158"/>
      <c r="C133" s="48">
        <v>45853.833333333336</v>
      </c>
      <c r="D133" s="49">
        <v>507.1</v>
      </c>
      <c r="E133" s="49">
        <v>0</v>
      </c>
      <c r="F133" s="49">
        <v>9.9</v>
      </c>
      <c r="G133" s="49">
        <v>20</v>
      </c>
      <c r="H133" s="49">
        <v>1.5</v>
      </c>
      <c r="I133" s="49">
        <v>83.6</v>
      </c>
    </row>
    <row r="134" spans="1:9" ht="12" customHeight="1" x14ac:dyDescent="0.2">
      <c r="A134" s="158"/>
      <c r="C134" s="48">
        <v>45853.875</v>
      </c>
      <c r="D134" s="49">
        <v>507.1</v>
      </c>
      <c r="E134" s="49">
        <v>0</v>
      </c>
      <c r="F134" s="49">
        <v>10</v>
      </c>
      <c r="G134" s="49">
        <v>17.7</v>
      </c>
      <c r="H134" s="49">
        <v>3.2</v>
      </c>
      <c r="I134" s="49">
        <v>87.9</v>
      </c>
    </row>
    <row r="135" spans="1:9" ht="12" customHeight="1" x14ac:dyDescent="0.2">
      <c r="A135" s="158"/>
      <c r="C135" s="48">
        <v>45853.916666666664</v>
      </c>
      <c r="D135" s="49">
        <v>507.1</v>
      </c>
      <c r="E135" s="49">
        <v>0</v>
      </c>
      <c r="F135" s="49">
        <v>9.5</v>
      </c>
      <c r="G135" s="49">
        <v>15.6</v>
      </c>
      <c r="H135" s="49">
        <v>3.7</v>
      </c>
      <c r="I135" s="49">
        <v>77.3</v>
      </c>
    </row>
    <row r="136" spans="1:9" ht="12" customHeight="1" x14ac:dyDescent="0.2">
      <c r="A136" s="158"/>
      <c r="C136" s="48">
        <v>45853.958333333336</v>
      </c>
      <c r="D136" s="49">
        <v>507</v>
      </c>
      <c r="E136" s="49">
        <v>0</v>
      </c>
      <c r="F136" s="49">
        <v>9.1</v>
      </c>
      <c r="G136" s="49">
        <v>15.6</v>
      </c>
      <c r="H136" s="49">
        <v>3.5</v>
      </c>
      <c r="I136" s="49">
        <v>74</v>
      </c>
    </row>
    <row r="137" spans="1:9" ht="12" customHeight="1" x14ac:dyDescent="0.2">
      <c r="A137" s="158"/>
      <c r="C137" s="48">
        <v>45854</v>
      </c>
      <c r="D137" s="49">
        <v>506.8</v>
      </c>
      <c r="E137" s="49">
        <v>0</v>
      </c>
      <c r="F137" s="49">
        <v>9.1999999999999993</v>
      </c>
      <c r="G137" s="49">
        <v>14.3</v>
      </c>
      <c r="H137" s="49">
        <v>4.4000000000000004</v>
      </c>
      <c r="I137" s="49">
        <v>92.3</v>
      </c>
    </row>
    <row r="138" spans="1:9" ht="12" customHeight="1" x14ac:dyDescent="0.2">
      <c r="A138" s="158"/>
      <c r="C138" s="48">
        <v>45854.041666666664</v>
      </c>
      <c r="D138" s="49">
        <v>506.4</v>
      </c>
      <c r="E138" s="49">
        <v>0</v>
      </c>
      <c r="F138" s="49">
        <v>9.3000000000000007</v>
      </c>
      <c r="G138" s="49">
        <v>13</v>
      </c>
      <c r="H138" s="49">
        <v>5.0999999999999996</v>
      </c>
      <c r="I138" s="49">
        <v>88.2</v>
      </c>
    </row>
    <row r="139" spans="1:9" ht="12" customHeight="1" x14ac:dyDescent="0.2">
      <c r="A139" s="158"/>
      <c r="C139" s="48">
        <v>45854.083333333336</v>
      </c>
      <c r="D139" s="49">
        <v>506.1</v>
      </c>
      <c r="E139" s="49">
        <v>0</v>
      </c>
      <c r="F139" s="49">
        <v>9.1999999999999993</v>
      </c>
      <c r="G139" s="49">
        <v>12.7</v>
      </c>
      <c r="H139" s="49">
        <v>4.5999999999999996</v>
      </c>
      <c r="I139" s="49">
        <v>96.1</v>
      </c>
    </row>
    <row r="140" spans="1:9" ht="12" customHeight="1" x14ac:dyDescent="0.2">
      <c r="A140" s="158"/>
      <c r="C140" s="48">
        <v>45854.125</v>
      </c>
      <c r="D140" s="49">
        <v>506.2</v>
      </c>
      <c r="E140" s="49">
        <v>0</v>
      </c>
      <c r="F140" s="49">
        <v>8.3000000000000007</v>
      </c>
      <c r="G140" s="49">
        <v>13.4</v>
      </c>
      <c r="H140" s="49">
        <v>2.2000000000000002</v>
      </c>
      <c r="I140" s="49">
        <v>60.4</v>
      </c>
    </row>
    <row r="141" spans="1:9" ht="12" customHeight="1" x14ac:dyDescent="0.2">
      <c r="A141" s="158"/>
      <c r="C141" s="48">
        <v>45854.166666666664</v>
      </c>
      <c r="D141" s="49">
        <v>506.3</v>
      </c>
      <c r="E141" s="49">
        <v>0</v>
      </c>
      <c r="F141" s="49">
        <v>8.3000000000000007</v>
      </c>
      <c r="G141" s="49">
        <v>13.9</v>
      </c>
      <c r="H141" s="49">
        <v>2.9</v>
      </c>
      <c r="I141" s="49">
        <v>84.9</v>
      </c>
    </row>
    <row r="142" spans="1:9" ht="12" customHeight="1" x14ac:dyDescent="0.2">
      <c r="A142" s="158"/>
      <c r="C142" s="48">
        <v>45854.208333333336</v>
      </c>
      <c r="D142" s="49">
        <v>506.4</v>
      </c>
      <c r="E142" s="49">
        <v>0</v>
      </c>
      <c r="F142" s="49">
        <v>8.1999999999999993</v>
      </c>
      <c r="G142" s="49">
        <v>14.6</v>
      </c>
      <c r="H142" s="49">
        <v>4.3</v>
      </c>
      <c r="I142" s="49">
        <v>103</v>
      </c>
    </row>
    <row r="143" spans="1:9" ht="12" customHeight="1" x14ac:dyDescent="0.2">
      <c r="A143" s="158"/>
      <c r="C143" s="48">
        <v>45854.25</v>
      </c>
      <c r="D143" s="49">
        <v>506.4</v>
      </c>
      <c r="E143" s="49">
        <v>0</v>
      </c>
      <c r="F143" s="49">
        <v>8.4</v>
      </c>
      <c r="G143" s="49">
        <v>14.6</v>
      </c>
      <c r="H143" s="49">
        <v>4.3</v>
      </c>
      <c r="I143" s="49">
        <v>102</v>
      </c>
    </row>
    <row r="144" spans="1:9" ht="12" customHeight="1" x14ac:dyDescent="0.2">
      <c r="A144" s="158"/>
      <c r="C144" s="48">
        <v>45854.291666666664</v>
      </c>
      <c r="D144" s="49">
        <v>506.7</v>
      </c>
      <c r="E144" s="49">
        <v>0</v>
      </c>
      <c r="F144" s="49">
        <v>10.6</v>
      </c>
      <c r="G144" s="49">
        <v>13.5</v>
      </c>
      <c r="H144" s="49">
        <v>2.8</v>
      </c>
      <c r="I144" s="49">
        <v>103.5</v>
      </c>
    </row>
    <row r="145" spans="1:9" ht="12" customHeight="1" x14ac:dyDescent="0.2">
      <c r="A145" s="158"/>
      <c r="C145" s="48">
        <v>45854.333333333336</v>
      </c>
      <c r="D145" s="49">
        <v>507.3</v>
      </c>
      <c r="E145" s="49">
        <v>0</v>
      </c>
      <c r="F145" s="49">
        <v>13.6</v>
      </c>
      <c r="G145" s="49">
        <v>12</v>
      </c>
      <c r="H145" s="49">
        <v>1.8</v>
      </c>
      <c r="I145" s="49">
        <v>288.8</v>
      </c>
    </row>
    <row r="146" spans="1:9" ht="12" customHeight="1" x14ac:dyDescent="0.2">
      <c r="A146" s="158"/>
      <c r="C146" s="48">
        <v>45854.375</v>
      </c>
      <c r="D146" s="49">
        <v>507.2</v>
      </c>
      <c r="E146" s="49">
        <v>0</v>
      </c>
      <c r="F146" s="49">
        <v>15.1</v>
      </c>
      <c r="G146" s="49">
        <v>10.6</v>
      </c>
      <c r="H146" s="49">
        <v>3.1</v>
      </c>
      <c r="I146" s="49">
        <v>285</v>
      </c>
    </row>
    <row r="147" spans="1:9" ht="12" customHeight="1" x14ac:dyDescent="0.2">
      <c r="A147" s="158"/>
      <c r="C147" s="48">
        <v>45854.416666666664</v>
      </c>
      <c r="D147" s="49">
        <v>506.9</v>
      </c>
      <c r="E147" s="49">
        <v>0</v>
      </c>
      <c r="F147" s="49">
        <v>16.399999999999999</v>
      </c>
      <c r="G147" s="49">
        <v>9.9</v>
      </c>
      <c r="H147" s="49">
        <v>2.8</v>
      </c>
      <c r="I147" s="49">
        <v>262.5</v>
      </c>
    </row>
    <row r="148" spans="1:9" ht="12" customHeight="1" x14ac:dyDescent="0.2">
      <c r="A148" s="158"/>
      <c r="C148" s="48">
        <v>45854.458333333336</v>
      </c>
      <c r="D148" s="49">
        <v>506.7</v>
      </c>
      <c r="E148" s="49">
        <v>0</v>
      </c>
      <c r="F148" s="49">
        <v>16.8</v>
      </c>
      <c r="G148" s="49">
        <v>10</v>
      </c>
      <c r="H148" s="49">
        <v>3.6</v>
      </c>
      <c r="I148" s="49">
        <v>279.39999999999998</v>
      </c>
    </row>
    <row r="149" spans="1:9" ht="12" customHeight="1" x14ac:dyDescent="0.2">
      <c r="A149" s="158"/>
      <c r="C149" s="48">
        <v>45854.5</v>
      </c>
      <c r="D149" s="49">
        <v>506.5</v>
      </c>
      <c r="E149" s="49">
        <v>0</v>
      </c>
      <c r="F149" s="49">
        <v>17</v>
      </c>
      <c r="G149" s="49">
        <v>9.9</v>
      </c>
      <c r="H149" s="49">
        <v>3</v>
      </c>
      <c r="I149" s="49">
        <v>275.3</v>
      </c>
    </row>
    <row r="150" spans="1:9" ht="12" customHeight="1" x14ac:dyDescent="0.2">
      <c r="A150" s="158"/>
      <c r="C150" s="48">
        <v>45854.541666666664</v>
      </c>
      <c r="D150" s="49">
        <v>505.9</v>
      </c>
      <c r="E150" s="49">
        <v>0</v>
      </c>
      <c r="F150" s="49">
        <v>16.7</v>
      </c>
      <c r="G150" s="49">
        <v>9.8000000000000007</v>
      </c>
      <c r="H150" s="49">
        <v>2.2999999999999998</v>
      </c>
      <c r="I150" s="49">
        <v>253.4</v>
      </c>
    </row>
    <row r="151" spans="1:9" ht="12" customHeight="1" x14ac:dyDescent="0.2">
      <c r="A151" s="158"/>
      <c r="C151" s="48">
        <v>45854.583333333336</v>
      </c>
      <c r="D151" s="49">
        <v>505.6</v>
      </c>
      <c r="E151" s="49">
        <v>0</v>
      </c>
      <c r="F151" s="49">
        <v>16.3</v>
      </c>
      <c r="G151" s="49">
        <v>11.9</v>
      </c>
      <c r="H151" s="49">
        <v>2.5</v>
      </c>
      <c r="I151" s="49">
        <v>268.7</v>
      </c>
    </row>
    <row r="152" spans="1:9" ht="12" customHeight="1" x14ac:dyDescent="0.2">
      <c r="A152" s="158"/>
      <c r="C152" s="48">
        <v>45854.625</v>
      </c>
      <c r="D152" s="49">
        <v>505.5</v>
      </c>
      <c r="E152" s="49">
        <v>0</v>
      </c>
      <c r="F152" s="49">
        <v>15.6</v>
      </c>
      <c r="G152" s="49">
        <v>12.9</v>
      </c>
      <c r="H152" s="49">
        <v>2.2000000000000002</v>
      </c>
      <c r="I152" s="49">
        <v>276.60000000000002</v>
      </c>
    </row>
    <row r="153" spans="1:9" ht="12" customHeight="1" x14ac:dyDescent="0.2">
      <c r="A153" s="158"/>
      <c r="C153" s="48">
        <v>45854.666666666664</v>
      </c>
      <c r="D153" s="49">
        <v>505.7</v>
      </c>
      <c r="E153" s="49">
        <v>0</v>
      </c>
      <c r="F153" s="49">
        <v>13.8</v>
      </c>
      <c r="G153" s="49">
        <v>13.1</v>
      </c>
      <c r="H153" s="49">
        <v>3</v>
      </c>
      <c r="I153" s="49">
        <v>319.39999999999998</v>
      </c>
    </row>
    <row r="154" spans="1:9" ht="12" customHeight="1" x14ac:dyDescent="0.2">
      <c r="A154" s="158"/>
      <c r="C154" s="48">
        <v>45854.708333333336</v>
      </c>
      <c r="D154" s="49">
        <v>506.1</v>
      </c>
      <c r="E154" s="49">
        <v>0</v>
      </c>
      <c r="F154" s="49">
        <v>11</v>
      </c>
      <c r="G154" s="49">
        <v>11.7</v>
      </c>
      <c r="H154" s="49">
        <v>1.4</v>
      </c>
      <c r="I154" s="49">
        <v>353.9</v>
      </c>
    </row>
    <row r="155" spans="1:9" ht="12" customHeight="1" x14ac:dyDescent="0.2">
      <c r="A155" s="158"/>
      <c r="C155" s="48">
        <v>45854.75</v>
      </c>
      <c r="D155" s="49">
        <v>506.3</v>
      </c>
      <c r="E155" s="49">
        <v>0</v>
      </c>
      <c r="F155" s="49">
        <v>9.8000000000000007</v>
      </c>
      <c r="G155" s="49">
        <v>12.2</v>
      </c>
      <c r="H155" s="49">
        <v>1.4</v>
      </c>
      <c r="I155" s="49">
        <v>76.2</v>
      </c>
    </row>
    <row r="156" spans="1:9" ht="12" customHeight="1" x14ac:dyDescent="0.2">
      <c r="A156" s="158"/>
      <c r="C156" s="48">
        <v>45854.791666666664</v>
      </c>
      <c r="D156" s="49">
        <v>506.4</v>
      </c>
      <c r="E156" s="49">
        <v>0</v>
      </c>
      <c r="F156" s="49">
        <v>9.5</v>
      </c>
      <c r="G156" s="49">
        <v>13.5</v>
      </c>
      <c r="H156" s="49">
        <v>0.9</v>
      </c>
      <c r="I156" s="49">
        <v>82.5</v>
      </c>
    </row>
    <row r="157" spans="1:9" ht="12" customHeight="1" x14ac:dyDescent="0.2">
      <c r="A157" s="158"/>
      <c r="C157" s="48">
        <v>45854.833333333336</v>
      </c>
      <c r="D157" s="49">
        <v>506.6</v>
      </c>
      <c r="E157" s="49">
        <v>0</v>
      </c>
      <c r="F157" s="49">
        <v>9.5</v>
      </c>
      <c r="G157" s="49">
        <v>14.3</v>
      </c>
      <c r="H157" s="49">
        <v>2.5</v>
      </c>
      <c r="I157" s="49">
        <v>80.8</v>
      </c>
    </row>
    <row r="158" spans="1:9" ht="12" customHeight="1" x14ac:dyDescent="0.2">
      <c r="A158" s="158"/>
      <c r="C158" s="48">
        <v>45854.875</v>
      </c>
      <c r="D158" s="49">
        <v>506.7</v>
      </c>
      <c r="E158" s="49">
        <v>0</v>
      </c>
      <c r="F158" s="49">
        <v>8.9</v>
      </c>
      <c r="G158" s="49">
        <v>16.8</v>
      </c>
      <c r="H158" s="49">
        <v>3.6</v>
      </c>
      <c r="I158" s="49">
        <v>97</v>
      </c>
    </row>
    <row r="159" spans="1:9" ht="12" customHeight="1" x14ac:dyDescent="0.2">
      <c r="A159" s="158"/>
      <c r="C159" s="48">
        <v>45854.916666666664</v>
      </c>
      <c r="D159" s="49">
        <v>506.7</v>
      </c>
      <c r="E159" s="49">
        <v>0</v>
      </c>
      <c r="F159" s="49">
        <v>8.6999999999999993</v>
      </c>
      <c r="G159" s="49">
        <v>17.399999999999999</v>
      </c>
      <c r="H159" s="49">
        <v>4.5</v>
      </c>
      <c r="I159" s="49">
        <v>88.8</v>
      </c>
    </row>
    <row r="160" spans="1:9" ht="12" customHeight="1" x14ac:dyDescent="0.2">
      <c r="A160" s="158"/>
      <c r="C160" s="48">
        <v>45854.958333333336</v>
      </c>
      <c r="D160" s="49">
        <v>506.7</v>
      </c>
      <c r="E160" s="49">
        <v>0</v>
      </c>
      <c r="F160" s="49">
        <v>8.9</v>
      </c>
      <c r="G160" s="49">
        <v>17</v>
      </c>
      <c r="H160" s="49">
        <v>3.7</v>
      </c>
      <c r="I160" s="49">
        <v>89.9</v>
      </c>
    </row>
    <row r="161" spans="1:9" ht="12" customHeight="1" x14ac:dyDescent="0.2">
      <c r="A161" s="158"/>
      <c r="C161" s="48">
        <v>45855</v>
      </c>
      <c r="D161" s="49">
        <v>506.6</v>
      </c>
      <c r="E161" s="49">
        <v>0</v>
      </c>
      <c r="F161" s="49">
        <v>8.6999999999999993</v>
      </c>
      <c r="G161" s="49">
        <v>17.899999999999999</v>
      </c>
      <c r="H161" s="49">
        <v>4.7</v>
      </c>
      <c r="I161" s="49">
        <v>87.7</v>
      </c>
    </row>
    <row r="162" spans="1:9" ht="12" customHeight="1" x14ac:dyDescent="0.2">
      <c r="A162" s="158"/>
      <c r="C162" s="48">
        <v>45855.041666666664</v>
      </c>
      <c r="D162" s="49">
        <v>506.3</v>
      </c>
      <c r="E162" s="49">
        <v>0</v>
      </c>
      <c r="F162" s="49">
        <v>8.6999999999999993</v>
      </c>
      <c r="G162" s="49">
        <v>19.100000000000001</v>
      </c>
      <c r="H162" s="49">
        <v>3.9</v>
      </c>
      <c r="I162" s="49">
        <v>91.6</v>
      </c>
    </row>
    <row r="163" spans="1:9" ht="12" customHeight="1" x14ac:dyDescent="0.2">
      <c r="A163" s="158"/>
      <c r="C163" s="48">
        <v>45855.083333333336</v>
      </c>
      <c r="D163" s="49">
        <v>506</v>
      </c>
      <c r="E163" s="49">
        <v>0</v>
      </c>
      <c r="F163" s="49">
        <v>8.8000000000000007</v>
      </c>
      <c r="G163" s="49">
        <v>19.399999999999999</v>
      </c>
      <c r="H163" s="49">
        <v>3.4</v>
      </c>
      <c r="I163" s="49">
        <v>91.6</v>
      </c>
    </row>
    <row r="164" spans="1:9" ht="12" customHeight="1" x14ac:dyDescent="0.2">
      <c r="A164" s="158"/>
      <c r="C164" s="48">
        <v>45855.125</v>
      </c>
      <c r="D164" s="49">
        <v>505.9</v>
      </c>
      <c r="E164" s="49">
        <v>0</v>
      </c>
      <c r="F164" s="49">
        <v>8.8000000000000007</v>
      </c>
      <c r="G164" s="49">
        <v>19.3</v>
      </c>
      <c r="H164" s="49">
        <v>3.8</v>
      </c>
      <c r="I164" s="49">
        <v>101.1</v>
      </c>
    </row>
    <row r="165" spans="1:9" ht="12" customHeight="1" x14ac:dyDescent="0.2">
      <c r="A165" s="158"/>
      <c r="C165" s="48">
        <v>45855.166666666664</v>
      </c>
      <c r="D165" s="49">
        <v>505.9</v>
      </c>
      <c r="E165" s="49">
        <v>0</v>
      </c>
      <c r="F165" s="49">
        <v>8.6999999999999993</v>
      </c>
      <c r="G165" s="49">
        <v>19.399999999999999</v>
      </c>
      <c r="H165" s="49">
        <v>4.0999999999999996</v>
      </c>
      <c r="I165" s="49">
        <v>99.8</v>
      </c>
    </row>
    <row r="166" spans="1:9" ht="12" customHeight="1" x14ac:dyDescent="0.2">
      <c r="A166" s="158"/>
      <c r="C166" s="48">
        <v>45855.208333333336</v>
      </c>
      <c r="D166" s="49">
        <v>506.1</v>
      </c>
      <c r="E166" s="49">
        <v>0</v>
      </c>
      <c r="F166" s="49">
        <v>8.6</v>
      </c>
      <c r="G166" s="49">
        <v>19.2</v>
      </c>
      <c r="H166" s="49">
        <v>4.4000000000000004</v>
      </c>
      <c r="I166" s="49">
        <v>102.1</v>
      </c>
    </row>
    <row r="167" spans="1:9" ht="12" customHeight="1" x14ac:dyDescent="0.2">
      <c r="A167" s="158"/>
      <c r="C167" s="48">
        <v>45855.25</v>
      </c>
      <c r="D167" s="49">
        <v>506.3</v>
      </c>
      <c r="E167" s="49">
        <v>0</v>
      </c>
      <c r="F167" s="49">
        <v>8.6999999999999993</v>
      </c>
      <c r="G167" s="49">
        <v>18</v>
      </c>
      <c r="H167" s="49">
        <v>3.9</v>
      </c>
      <c r="I167" s="49">
        <v>107</v>
      </c>
    </row>
    <row r="168" spans="1:9" ht="12" customHeight="1" x14ac:dyDescent="0.2">
      <c r="A168" s="158"/>
      <c r="C168" s="48">
        <v>45855.291666666664</v>
      </c>
      <c r="D168" s="49">
        <v>506.6</v>
      </c>
      <c r="E168" s="49">
        <v>0</v>
      </c>
      <c r="F168" s="49">
        <v>10.5</v>
      </c>
      <c r="G168" s="49">
        <v>15.3</v>
      </c>
      <c r="H168" s="49">
        <v>3.5</v>
      </c>
      <c r="I168" s="49">
        <v>94.7</v>
      </c>
    </row>
    <row r="169" spans="1:9" ht="12" customHeight="1" x14ac:dyDescent="0.2">
      <c r="A169" s="158"/>
      <c r="C169" s="48">
        <v>45855.333333333336</v>
      </c>
      <c r="D169" s="49">
        <v>507</v>
      </c>
      <c r="E169" s="49">
        <v>0</v>
      </c>
      <c r="F169" s="49">
        <v>14.5</v>
      </c>
      <c r="G169" s="49">
        <v>12.9</v>
      </c>
      <c r="H169" s="49">
        <v>2</v>
      </c>
      <c r="I169" s="49">
        <v>21.7</v>
      </c>
    </row>
    <row r="170" spans="1:9" ht="12" customHeight="1" x14ac:dyDescent="0.2">
      <c r="A170" s="158"/>
      <c r="C170" s="48">
        <v>45855.375</v>
      </c>
      <c r="D170" s="49">
        <v>506.7</v>
      </c>
      <c r="E170" s="49">
        <v>0</v>
      </c>
      <c r="F170" s="49">
        <v>16.100000000000001</v>
      </c>
      <c r="G170" s="49">
        <v>12.7</v>
      </c>
      <c r="H170" s="49">
        <v>2.4</v>
      </c>
      <c r="I170" s="49">
        <v>267.89999999999998</v>
      </c>
    </row>
    <row r="171" spans="1:9" ht="12" customHeight="1" x14ac:dyDescent="0.2">
      <c r="A171" s="158"/>
      <c r="C171" s="48">
        <v>45855.416666666664</v>
      </c>
      <c r="D171" s="49">
        <v>506.6</v>
      </c>
      <c r="E171" s="49">
        <v>0</v>
      </c>
      <c r="F171" s="49">
        <v>16.3</v>
      </c>
      <c r="G171" s="49">
        <v>12.2</v>
      </c>
      <c r="H171" s="49">
        <v>3.9</v>
      </c>
      <c r="I171" s="49">
        <v>281.8</v>
      </c>
    </row>
    <row r="172" spans="1:9" ht="12" customHeight="1" x14ac:dyDescent="0.2">
      <c r="A172" s="158"/>
      <c r="C172" s="48">
        <v>45855.458333333336</v>
      </c>
      <c r="D172" s="49">
        <v>506.4</v>
      </c>
      <c r="E172" s="49">
        <v>0</v>
      </c>
      <c r="F172" s="49">
        <v>17.399999999999999</v>
      </c>
      <c r="G172" s="49">
        <v>11.4</v>
      </c>
      <c r="H172" s="49">
        <v>4.2</v>
      </c>
      <c r="I172" s="49">
        <v>284.89999999999998</v>
      </c>
    </row>
    <row r="173" spans="1:9" ht="12" customHeight="1" x14ac:dyDescent="0.2">
      <c r="A173" s="158"/>
      <c r="C173" s="48">
        <v>45855.5</v>
      </c>
      <c r="D173" s="49">
        <v>506</v>
      </c>
      <c r="E173" s="49">
        <v>0</v>
      </c>
      <c r="F173" s="49">
        <v>17.8</v>
      </c>
      <c r="G173" s="49">
        <v>11.2</v>
      </c>
      <c r="H173" s="49">
        <v>3.6</v>
      </c>
      <c r="I173" s="49">
        <v>275.8</v>
      </c>
    </row>
    <row r="174" spans="1:9" ht="12" customHeight="1" x14ac:dyDescent="0.2">
      <c r="A174" s="158"/>
      <c r="C174" s="48">
        <v>45855.541666666664</v>
      </c>
      <c r="D174" s="49">
        <v>505.7</v>
      </c>
      <c r="E174" s="49">
        <v>0</v>
      </c>
      <c r="F174" s="49">
        <v>17.2</v>
      </c>
      <c r="G174" s="49">
        <v>11.8</v>
      </c>
      <c r="H174" s="49">
        <v>4</v>
      </c>
      <c r="I174" s="49">
        <v>275.10000000000002</v>
      </c>
    </row>
    <row r="175" spans="1:9" ht="12" customHeight="1" x14ac:dyDescent="0.2">
      <c r="A175" s="158"/>
      <c r="C175" s="48">
        <v>45855.583333333336</v>
      </c>
      <c r="D175" s="49">
        <v>505.6</v>
      </c>
      <c r="E175" s="49">
        <v>0</v>
      </c>
      <c r="F175" s="49">
        <v>16.8</v>
      </c>
      <c r="G175" s="49">
        <v>12</v>
      </c>
      <c r="H175" s="49">
        <v>4.7</v>
      </c>
      <c r="I175" s="49">
        <v>276.2</v>
      </c>
    </row>
    <row r="176" spans="1:9" ht="12" customHeight="1" x14ac:dyDescent="0.2">
      <c r="A176" s="158"/>
      <c r="C176" s="48">
        <v>45855.625</v>
      </c>
      <c r="D176" s="49">
        <v>505.6</v>
      </c>
      <c r="E176" s="49">
        <v>0</v>
      </c>
      <c r="F176" s="49">
        <v>15.8</v>
      </c>
      <c r="G176" s="49">
        <v>12.5</v>
      </c>
      <c r="H176" s="49">
        <v>4.8</v>
      </c>
      <c r="I176" s="49">
        <v>295.5</v>
      </c>
    </row>
    <row r="177" spans="1:9" ht="12" customHeight="1" x14ac:dyDescent="0.2">
      <c r="A177" s="158"/>
      <c r="C177" s="48">
        <v>45855.666666666664</v>
      </c>
      <c r="D177" s="49">
        <v>505.9</v>
      </c>
      <c r="E177" s="49">
        <v>0</v>
      </c>
      <c r="F177" s="49">
        <v>14</v>
      </c>
      <c r="G177" s="49">
        <v>13.6</v>
      </c>
      <c r="H177" s="49">
        <v>3.6</v>
      </c>
      <c r="I177" s="49">
        <v>300</v>
      </c>
    </row>
    <row r="178" spans="1:9" ht="12" customHeight="1" x14ac:dyDescent="0.2">
      <c r="A178" s="158"/>
      <c r="C178" s="48">
        <v>45855.708333333336</v>
      </c>
      <c r="D178" s="49">
        <v>506.4</v>
      </c>
      <c r="E178" s="49">
        <v>0</v>
      </c>
      <c r="F178" s="49">
        <v>11</v>
      </c>
      <c r="G178" s="49">
        <v>14.9</v>
      </c>
      <c r="H178" s="49">
        <v>1.6</v>
      </c>
      <c r="I178" s="49">
        <v>352.9</v>
      </c>
    </row>
    <row r="179" spans="1:9" ht="12" customHeight="1" x14ac:dyDescent="0.2">
      <c r="A179" s="158"/>
      <c r="C179" s="48">
        <v>45855.75</v>
      </c>
      <c r="D179" s="49">
        <v>506.8</v>
      </c>
      <c r="E179" s="49">
        <v>0</v>
      </c>
      <c r="F179" s="49">
        <v>10.1</v>
      </c>
      <c r="G179" s="49">
        <v>15.7</v>
      </c>
      <c r="H179" s="49">
        <v>1.4</v>
      </c>
      <c r="I179" s="49">
        <v>74</v>
      </c>
    </row>
    <row r="180" spans="1:9" ht="12" customHeight="1" x14ac:dyDescent="0.2">
      <c r="A180" s="158"/>
      <c r="C180" s="48">
        <v>45855.791666666664</v>
      </c>
      <c r="D180" s="49">
        <v>506.8</v>
      </c>
      <c r="E180" s="49">
        <v>0</v>
      </c>
      <c r="F180" s="49">
        <v>9.8000000000000007</v>
      </c>
      <c r="G180" s="49">
        <v>16.399999999999999</v>
      </c>
      <c r="H180" s="49">
        <v>2.4</v>
      </c>
      <c r="I180" s="49">
        <v>88.3</v>
      </c>
    </row>
    <row r="181" spans="1:9" ht="12" customHeight="1" x14ac:dyDescent="0.2">
      <c r="A181" s="158"/>
      <c r="C181" s="48">
        <v>45855.833333333336</v>
      </c>
      <c r="D181" s="49">
        <v>507</v>
      </c>
      <c r="E181" s="49">
        <v>0</v>
      </c>
      <c r="F181" s="49">
        <v>10.199999999999999</v>
      </c>
      <c r="G181" s="49">
        <v>16.100000000000001</v>
      </c>
      <c r="H181" s="49">
        <v>1.9</v>
      </c>
      <c r="I181" s="49">
        <v>84.4</v>
      </c>
    </row>
    <row r="182" spans="1:9" ht="12" customHeight="1" x14ac:dyDescent="0.2">
      <c r="A182" s="158"/>
      <c r="C182" s="48">
        <v>45855.875</v>
      </c>
      <c r="D182" s="49">
        <v>507.1</v>
      </c>
      <c r="E182" s="49">
        <v>0</v>
      </c>
      <c r="F182" s="49">
        <v>10.199999999999999</v>
      </c>
      <c r="G182" s="49">
        <v>16.100000000000001</v>
      </c>
      <c r="H182" s="49">
        <v>1.9</v>
      </c>
      <c r="I182" s="49">
        <v>62.1</v>
      </c>
    </row>
    <row r="183" spans="1:9" ht="12" customHeight="1" x14ac:dyDescent="0.2">
      <c r="A183" s="158"/>
      <c r="C183" s="48">
        <v>45855.916666666664</v>
      </c>
      <c r="D183" s="49">
        <v>507.1</v>
      </c>
      <c r="E183" s="49">
        <v>0</v>
      </c>
      <c r="F183" s="49">
        <v>9.9</v>
      </c>
      <c r="G183" s="49">
        <v>18.399999999999999</v>
      </c>
      <c r="H183" s="49">
        <v>2.8</v>
      </c>
      <c r="I183" s="49">
        <v>82.2</v>
      </c>
    </row>
    <row r="184" spans="1:9" ht="12" customHeight="1" x14ac:dyDescent="0.2">
      <c r="A184" s="158"/>
      <c r="C184" s="48">
        <v>45855.958333333336</v>
      </c>
      <c r="D184" s="49">
        <v>507.2</v>
      </c>
      <c r="E184" s="49">
        <v>0</v>
      </c>
      <c r="F184" s="49">
        <v>9.6</v>
      </c>
      <c r="G184" s="49">
        <v>20.8</v>
      </c>
      <c r="H184" s="49">
        <v>1.9</v>
      </c>
      <c r="I184" s="49">
        <v>98.7</v>
      </c>
    </row>
    <row r="185" spans="1:9" ht="12" customHeight="1" x14ac:dyDescent="0.2">
      <c r="A185" s="158"/>
      <c r="C185" s="48">
        <v>45856</v>
      </c>
      <c r="D185" s="49">
        <v>507</v>
      </c>
      <c r="E185" s="49">
        <v>0</v>
      </c>
      <c r="F185" s="49">
        <v>9.5</v>
      </c>
      <c r="G185" s="49">
        <v>21.7</v>
      </c>
      <c r="H185" s="49">
        <v>2.7</v>
      </c>
      <c r="I185" s="49">
        <v>90.9</v>
      </c>
    </row>
    <row r="186" spans="1:9" ht="12" customHeight="1" x14ac:dyDescent="0.2">
      <c r="A186" s="158"/>
      <c r="C186" s="48">
        <v>45856.041666666664</v>
      </c>
      <c r="D186" s="49">
        <v>506.6</v>
      </c>
      <c r="E186" s="49">
        <v>0</v>
      </c>
      <c r="F186" s="49">
        <v>9.6999999999999993</v>
      </c>
      <c r="G186" s="49">
        <v>21.5</v>
      </c>
      <c r="H186" s="49">
        <v>3.8</v>
      </c>
      <c r="I186" s="49">
        <v>104.7</v>
      </c>
    </row>
    <row r="187" spans="1:9" ht="12" customHeight="1" x14ac:dyDescent="0.2">
      <c r="A187" s="158"/>
      <c r="C187" s="48">
        <v>45856.083333333336</v>
      </c>
      <c r="D187" s="49">
        <v>506.4</v>
      </c>
      <c r="E187" s="49">
        <v>0</v>
      </c>
      <c r="F187" s="49">
        <v>9.8000000000000007</v>
      </c>
      <c r="G187" s="49">
        <v>21.5</v>
      </c>
      <c r="H187" s="49">
        <v>4</v>
      </c>
      <c r="I187" s="49">
        <v>96.4</v>
      </c>
    </row>
    <row r="188" spans="1:9" ht="12" customHeight="1" x14ac:dyDescent="0.2">
      <c r="A188" s="158"/>
      <c r="C188" s="48">
        <v>45856.125</v>
      </c>
      <c r="D188" s="49">
        <v>506.3</v>
      </c>
      <c r="E188" s="49">
        <v>0</v>
      </c>
      <c r="F188" s="49">
        <v>9.6999999999999993</v>
      </c>
      <c r="G188" s="49">
        <v>22</v>
      </c>
      <c r="H188" s="49">
        <v>3.8</v>
      </c>
      <c r="I188" s="49">
        <v>99.4</v>
      </c>
    </row>
    <row r="189" spans="1:9" ht="12" customHeight="1" x14ac:dyDescent="0.2">
      <c r="A189" s="158"/>
      <c r="C189" s="48">
        <v>45856.166666666664</v>
      </c>
      <c r="D189" s="49">
        <v>506.4</v>
      </c>
      <c r="E189" s="49">
        <v>0</v>
      </c>
      <c r="F189" s="49">
        <v>9.5</v>
      </c>
      <c r="G189" s="49">
        <v>22.1</v>
      </c>
      <c r="H189" s="49">
        <v>4.3</v>
      </c>
      <c r="I189" s="49">
        <v>106.7</v>
      </c>
    </row>
    <row r="190" spans="1:9" ht="12" customHeight="1" x14ac:dyDescent="0.2">
      <c r="A190" s="158"/>
      <c r="C190" s="48">
        <v>45856.208333333336</v>
      </c>
      <c r="D190" s="49">
        <v>506.6</v>
      </c>
      <c r="E190" s="49">
        <v>0</v>
      </c>
      <c r="F190" s="49">
        <v>9.3000000000000007</v>
      </c>
      <c r="G190" s="49">
        <v>21.9</v>
      </c>
      <c r="H190" s="49">
        <v>4.0999999999999996</v>
      </c>
      <c r="I190" s="49">
        <v>105.6</v>
      </c>
    </row>
    <row r="191" spans="1:9" ht="12" customHeight="1" x14ac:dyDescent="0.2">
      <c r="A191" s="158"/>
      <c r="C191" s="48">
        <v>45856.25</v>
      </c>
      <c r="D191" s="49">
        <v>506.8</v>
      </c>
      <c r="E191" s="49">
        <v>0</v>
      </c>
      <c r="F191" s="49">
        <v>9.3000000000000007</v>
      </c>
      <c r="G191" s="49">
        <v>21.6</v>
      </c>
      <c r="H191" s="49">
        <v>4.4000000000000004</v>
      </c>
      <c r="I191" s="49">
        <v>111.9</v>
      </c>
    </row>
    <row r="192" spans="1:9" ht="12" customHeight="1" x14ac:dyDescent="0.2">
      <c r="A192" s="158"/>
      <c r="C192" s="48">
        <v>45856.291666666664</v>
      </c>
      <c r="D192" s="49">
        <v>507.3</v>
      </c>
      <c r="E192" s="49">
        <v>0</v>
      </c>
      <c r="F192" s="49">
        <v>10.8</v>
      </c>
      <c r="G192" s="49">
        <v>19.8</v>
      </c>
      <c r="H192" s="49">
        <v>3.7</v>
      </c>
      <c r="I192" s="49">
        <v>108</v>
      </c>
    </row>
    <row r="193" spans="1:9" ht="12" customHeight="1" x14ac:dyDescent="0.2">
      <c r="A193" s="158"/>
      <c r="C193" s="48">
        <v>45856.333333333336</v>
      </c>
      <c r="D193" s="49">
        <v>507.8</v>
      </c>
      <c r="E193" s="49">
        <v>0</v>
      </c>
      <c r="F193" s="49">
        <v>14.6</v>
      </c>
      <c r="G193" s="49">
        <v>15</v>
      </c>
      <c r="H193" s="49">
        <v>2.5</v>
      </c>
      <c r="I193" s="49">
        <v>14.3</v>
      </c>
    </row>
    <row r="194" spans="1:9" ht="12" customHeight="1" x14ac:dyDescent="0.2">
      <c r="A194" s="158"/>
      <c r="C194" s="48">
        <v>45856.375</v>
      </c>
      <c r="D194" s="49">
        <v>507.7</v>
      </c>
      <c r="E194" s="49">
        <v>0</v>
      </c>
      <c r="F194" s="49">
        <v>16.3</v>
      </c>
      <c r="G194" s="49">
        <v>11.8</v>
      </c>
      <c r="H194" s="49">
        <v>2</v>
      </c>
      <c r="I194" s="49">
        <v>287.89999999999998</v>
      </c>
    </row>
    <row r="195" spans="1:9" ht="12" customHeight="1" x14ac:dyDescent="0.2">
      <c r="A195" s="158"/>
      <c r="C195" s="48">
        <v>45856.416666666664</v>
      </c>
      <c r="D195" s="49">
        <v>507.3</v>
      </c>
      <c r="E195" s="49">
        <v>0</v>
      </c>
      <c r="F195" s="49">
        <v>17.8</v>
      </c>
      <c r="G195" s="49">
        <v>12.1</v>
      </c>
      <c r="H195" s="49">
        <v>3.1</v>
      </c>
      <c r="I195" s="49">
        <v>274.5</v>
      </c>
    </row>
    <row r="196" spans="1:9" ht="12" customHeight="1" x14ac:dyDescent="0.2">
      <c r="A196" s="158"/>
      <c r="C196" s="48">
        <v>45856.458333333336</v>
      </c>
      <c r="D196" s="49">
        <v>507</v>
      </c>
      <c r="E196" s="49">
        <v>0</v>
      </c>
      <c r="F196" s="49">
        <v>16.899999999999999</v>
      </c>
      <c r="G196" s="49">
        <v>12.4</v>
      </c>
      <c r="H196" s="49">
        <v>4.4000000000000004</v>
      </c>
      <c r="I196" s="49">
        <v>285.39999999999998</v>
      </c>
    </row>
    <row r="197" spans="1:9" ht="12" customHeight="1" x14ac:dyDescent="0.2">
      <c r="A197" s="158"/>
      <c r="C197" s="48">
        <v>45856.5</v>
      </c>
      <c r="D197" s="49">
        <v>506.8</v>
      </c>
      <c r="E197" s="49">
        <v>0</v>
      </c>
      <c r="F197" s="49">
        <v>16.100000000000001</v>
      </c>
      <c r="G197" s="49">
        <v>14.4</v>
      </c>
      <c r="H197" s="49">
        <v>5.0999999999999996</v>
      </c>
      <c r="I197" s="49">
        <v>294</v>
      </c>
    </row>
    <row r="198" spans="1:9" ht="12" customHeight="1" x14ac:dyDescent="0.2">
      <c r="A198" s="158"/>
      <c r="C198" s="48">
        <v>45856.541666666664</v>
      </c>
      <c r="D198" s="49">
        <v>506.4</v>
      </c>
      <c r="E198" s="49">
        <v>0</v>
      </c>
      <c r="F198" s="49">
        <v>15.4</v>
      </c>
      <c r="G198" s="49">
        <v>15.5</v>
      </c>
      <c r="H198" s="49">
        <v>4.9000000000000004</v>
      </c>
      <c r="I198" s="49">
        <v>296.39999999999998</v>
      </c>
    </row>
    <row r="199" spans="1:9" ht="12" customHeight="1" x14ac:dyDescent="0.2">
      <c r="A199" s="158"/>
      <c r="C199" s="48">
        <v>45856.583333333336</v>
      </c>
      <c r="D199" s="49">
        <v>506.4</v>
      </c>
      <c r="E199" s="49">
        <v>0</v>
      </c>
      <c r="F199" s="49">
        <v>14.4</v>
      </c>
      <c r="G199" s="49">
        <v>15.7</v>
      </c>
      <c r="H199" s="49">
        <v>5</v>
      </c>
      <c r="I199" s="49">
        <v>298.60000000000002</v>
      </c>
    </row>
    <row r="200" spans="1:9" ht="12" customHeight="1" x14ac:dyDescent="0.2">
      <c r="A200" s="158"/>
      <c r="C200" s="48">
        <v>45856.625</v>
      </c>
      <c r="D200" s="49">
        <v>506.6</v>
      </c>
      <c r="E200" s="49">
        <v>0</v>
      </c>
      <c r="F200" s="49">
        <v>13.9</v>
      </c>
      <c r="G200" s="49">
        <v>16.100000000000001</v>
      </c>
      <c r="H200" s="49">
        <v>4</v>
      </c>
      <c r="I200" s="49">
        <v>289.3</v>
      </c>
    </row>
    <row r="201" spans="1:9" ht="12" customHeight="1" x14ac:dyDescent="0.2">
      <c r="A201" s="158"/>
      <c r="C201" s="48">
        <v>45856.666666666664</v>
      </c>
      <c r="D201" s="49">
        <v>506.9</v>
      </c>
      <c r="E201" s="49">
        <v>0</v>
      </c>
      <c r="F201" s="49">
        <v>12.8</v>
      </c>
      <c r="G201" s="49">
        <v>18</v>
      </c>
      <c r="H201" s="49">
        <v>3.6</v>
      </c>
      <c r="I201" s="49">
        <v>295</v>
      </c>
    </row>
    <row r="202" spans="1:9" ht="12" customHeight="1" x14ac:dyDescent="0.2">
      <c r="A202" s="158"/>
      <c r="C202" s="48">
        <v>45856.708333333336</v>
      </c>
      <c r="D202" s="49">
        <v>507.1</v>
      </c>
      <c r="E202" s="49">
        <v>0</v>
      </c>
      <c r="F202" s="49">
        <v>11.3</v>
      </c>
      <c r="G202" s="49">
        <v>19.399999999999999</v>
      </c>
      <c r="H202" s="49">
        <v>2</v>
      </c>
      <c r="I202" s="49">
        <v>293.2</v>
      </c>
    </row>
    <row r="203" spans="1:9" ht="12" customHeight="1" x14ac:dyDescent="0.2">
      <c r="A203" s="158"/>
      <c r="C203" s="48">
        <v>45856.75</v>
      </c>
      <c r="D203" s="49">
        <v>507.3</v>
      </c>
      <c r="E203" s="49">
        <v>0</v>
      </c>
      <c r="F203" s="49">
        <v>9.9</v>
      </c>
      <c r="G203" s="49">
        <v>21.7</v>
      </c>
      <c r="H203" s="49">
        <v>1.7</v>
      </c>
      <c r="I203" s="49">
        <v>19.8</v>
      </c>
    </row>
    <row r="204" spans="1:9" ht="12" customHeight="1" x14ac:dyDescent="0.2">
      <c r="A204" s="158"/>
      <c r="C204" s="48">
        <v>45856.791666666664</v>
      </c>
      <c r="D204" s="49">
        <v>507.5</v>
      </c>
      <c r="E204" s="49">
        <v>0</v>
      </c>
      <c r="F204" s="49">
        <v>9.8000000000000007</v>
      </c>
      <c r="G204" s="49">
        <v>20.6</v>
      </c>
      <c r="H204" s="49">
        <v>3.2</v>
      </c>
      <c r="I204" s="49">
        <v>91</v>
      </c>
    </row>
    <row r="205" spans="1:9" ht="12" customHeight="1" x14ac:dyDescent="0.2">
      <c r="A205" s="158"/>
      <c r="C205" s="48">
        <v>45856.833333333336</v>
      </c>
      <c r="D205" s="49">
        <v>507.6</v>
      </c>
      <c r="E205" s="49">
        <v>0</v>
      </c>
      <c r="F205" s="49">
        <v>9.4</v>
      </c>
      <c r="G205" s="49">
        <v>20.7</v>
      </c>
      <c r="H205" s="49">
        <v>2.9</v>
      </c>
      <c r="I205" s="49">
        <v>105.3</v>
      </c>
    </row>
    <row r="206" spans="1:9" ht="12" customHeight="1" x14ac:dyDescent="0.2">
      <c r="A206" s="158"/>
      <c r="C206" s="48">
        <v>45856.875</v>
      </c>
      <c r="D206" s="49">
        <v>507.7</v>
      </c>
      <c r="E206" s="49">
        <v>0</v>
      </c>
      <c r="F206" s="49">
        <v>9.4</v>
      </c>
      <c r="G206" s="49">
        <v>20.399999999999999</v>
      </c>
      <c r="H206" s="49">
        <v>2.2999999999999998</v>
      </c>
      <c r="I206" s="49">
        <v>79.8</v>
      </c>
    </row>
    <row r="207" spans="1:9" ht="12" customHeight="1" x14ac:dyDescent="0.2">
      <c r="A207" s="158"/>
      <c r="C207" s="48">
        <v>45856.916666666664</v>
      </c>
      <c r="D207" s="49">
        <v>507.8</v>
      </c>
      <c r="E207" s="49">
        <v>0</v>
      </c>
      <c r="F207" s="49">
        <v>9.1999999999999993</v>
      </c>
      <c r="G207" s="49">
        <v>21.4</v>
      </c>
      <c r="H207" s="49">
        <v>2.9</v>
      </c>
      <c r="I207" s="49">
        <v>88.7</v>
      </c>
    </row>
    <row r="208" spans="1:9" ht="12" customHeight="1" x14ac:dyDescent="0.2">
      <c r="A208" s="158"/>
      <c r="C208" s="48">
        <v>45856.958333333336</v>
      </c>
      <c r="D208" s="49">
        <v>507.6</v>
      </c>
      <c r="E208" s="49">
        <v>0</v>
      </c>
      <c r="F208" s="49">
        <v>8.9</v>
      </c>
      <c r="G208" s="49">
        <v>22</v>
      </c>
      <c r="H208" s="49">
        <v>3.3</v>
      </c>
      <c r="I208" s="49">
        <v>96.6</v>
      </c>
    </row>
    <row r="209" spans="1:9" ht="12" customHeight="1" x14ac:dyDescent="0.2">
      <c r="A209" s="158"/>
      <c r="C209" s="48">
        <v>45857</v>
      </c>
      <c r="D209" s="49">
        <v>507.4</v>
      </c>
      <c r="E209" s="49">
        <v>0</v>
      </c>
      <c r="F209" s="49">
        <v>9.1</v>
      </c>
      <c r="G209" s="49">
        <v>22.3</v>
      </c>
      <c r="H209" s="49">
        <v>3.2</v>
      </c>
      <c r="I209" s="49">
        <v>93.9</v>
      </c>
    </row>
    <row r="210" spans="1:9" ht="12" customHeight="1" x14ac:dyDescent="0.2">
      <c r="A210" s="158"/>
      <c r="C210" s="48">
        <v>45857.041666666664</v>
      </c>
      <c r="D210" s="49">
        <v>507.1</v>
      </c>
      <c r="E210" s="49">
        <v>0</v>
      </c>
      <c r="F210" s="49">
        <v>9.4</v>
      </c>
      <c r="G210" s="49">
        <v>23</v>
      </c>
      <c r="H210" s="49">
        <v>2</v>
      </c>
      <c r="I210" s="49">
        <v>92.5</v>
      </c>
    </row>
    <row r="211" spans="1:9" ht="12" customHeight="1" x14ac:dyDescent="0.2">
      <c r="A211" s="158"/>
      <c r="C211" s="48">
        <v>45857.083333333336</v>
      </c>
      <c r="D211" s="49">
        <v>506.7</v>
      </c>
      <c r="E211" s="49">
        <v>0</v>
      </c>
      <c r="F211" s="49">
        <v>9.1</v>
      </c>
      <c r="G211" s="49">
        <v>24.5</v>
      </c>
      <c r="H211" s="49">
        <v>1.8</v>
      </c>
      <c r="I211" s="49">
        <v>91.2</v>
      </c>
    </row>
    <row r="212" spans="1:9" ht="12" customHeight="1" x14ac:dyDescent="0.2">
      <c r="A212" s="158"/>
      <c r="C212" s="48">
        <v>45857.125</v>
      </c>
      <c r="D212" s="49">
        <v>506.6</v>
      </c>
      <c r="E212" s="49">
        <v>0</v>
      </c>
      <c r="F212" s="49">
        <v>9.1999999999999993</v>
      </c>
      <c r="G212" s="49">
        <v>24</v>
      </c>
      <c r="H212" s="49">
        <v>0.9</v>
      </c>
      <c r="I212" s="49">
        <v>43.8</v>
      </c>
    </row>
    <row r="213" spans="1:9" ht="12" customHeight="1" x14ac:dyDescent="0.2">
      <c r="A213" s="158"/>
      <c r="C213" s="48">
        <v>45857.166666666664</v>
      </c>
      <c r="D213" s="49">
        <v>506.7</v>
      </c>
      <c r="E213" s="49">
        <v>0</v>
      </c>
      <c r="F213" s="49">
        <v>8.9</v>
      </c>
      <c r="G213" s="49">
        <v>25.4</v>
      </c>
      <c r="H213" s="49">
        <v>0.7</v>
      </c>
      <c r="I213" s="49">
        <v>21.7</v>
      </c>
    </row>
    <row r="214" spans="1:9" ht="12" customHeight="1" x14ac:dyDescent="0.2">
      <c r="A214" s="158"/>
      <c r="C214" s="48">
        <v>45857.208333333336</v>
      </c>
      <c r="D214" s="49">
        <v>507</v>
      </c>
      <c r="E214" s="49">
        <v>0</v>
      </c>
      <c r="F214" s="49">
        <v>8.8000000000000007</v>
      </c>
      <c r="G214" s="49">
        <v>27</v>
      </c>
      <c r="H214" s="49">
        <v>1.9</v>
      </c>
      <c r="I214" s="49">
        <v>68.099999999999994</v>
      </c>
    </row>
    <row r="215" spans="1:9" ht="12" customHeight="1" x14ac:dyDescent="0.2">
      <c r="A215" s="158"/>
      <c r="C215" s="48">
        <v>45857.25</v>
      </c>
      <c r="D215" s="49">
        <v>507.1</v>
      </c>
      <c r="E215" s="49">
        <v>0</v>
      </c>
      <c r="F215" s="49">
        <v>8.6999999999999993</v>
      </c>
      <c r="G215" s="49">
        <v>29</v>
      </c>
      <c r="H215" s="49">
        <v>3</v>
      </c>
      <c r="I215" s="49">
        <v>86.3</v>
      </c>
    </row>
    <row r="216" spans="1:9" ht="12" customHeight="1" x14ac:dyDescent="0.2">
      <c r="A216" s="158"/>
      <c r="C216" s="48">
        <v>45857.291666666664</v>
      </c>
      <c r="D216" s="49">
        <v>507.4</v>
      </c>
      <c r="E216" s="49">
        <v>0</v>
      </c>
      <c r="F216" s="49">
        <v>10.3</v>
      </c>
      <c r="G216" s="49">
        <v>27.7</v>
      </c>
      <c r="H216" s="49">
        <v>1.1000000000000001</v>
      </c>
      <c r="I216" s="49">
        <v>350.3</v>
      </c>
    </row>
    <row r="217" spans="1:9" ht="12" customHeight="1" x14ac:dyDescent="0.2">
      <c r="A217" s="158"/>
      <c r="C217" s="48">
        <v>45857.333333333336</v>
      </c>
      <c r="D217" s="49">
        <v>508</v>
      </c>
      <c r="E217" s="49">
        <v>0</v>
      </c>
      <c r="F217" s="49">
        <v>12.5</v>
      </c>
      <c r="G217" s="49">
        <v>24.2</v>
      </c>
      <c r="H217" s="49">
        <v>1.9</v>
      </c>
      <c r="I217" s="49">
        <v>315.7</v>
      </c>
    </row>
    <row r="218" spans="1:9" ht="12" customHeight="1" x14ac:dyDescent="0.2">
      <c r="A218" s="158"/>
      <c r="C218" s="48">
        <v>45857.375</v>
      </c>
      <c r="D218" s="49">
        <v>507.8</v>
      </c>
      <c r="E218" s="49">
        <v>0</v>
      </c>
      <c r="F218" s="49">
        <v>15.4</v>
      </c>
      <c r="G218" s="49">
        <v>19.7</v>
      </c>
      <c r="H218" s="49">
        <v>1.8</v>
      </c>
      <c r="I218" s="49">
        <v>276.8</v>
      </c>
    </row>
    <row r="219" spans="1:9" ht="12" customHeight="1" x14ac:dyDescent="0.2">
      <c r="A219" s="158"/>
      <c r="C219" s="48">
        <v>45857.416666666664</v>
      </c>
      <c r="D219" s="49">
        <v>507.6</v>
      </c>
      <c r="E219" s="49">
        <v>0</v>
      </c>
      <c r="F219" s="49">
        <v>16.2</v>
      </c>
      <c r="G219" s="49">
        <v>18.7</v>
      </c>
      <c r="H219" s="49">
        <v>3.6</v>
      </c>
      <c r="I219" s="49">
        <v>292.5</v>
      </c>
    </row>
    <row r="220" spans="1:9" ht="12" customHeight="1" x14ac:dyDescent="0.2">
      <c r="A220" s="158"/>
      <c r="C220" s="48">
        <v>45857.458333333336</v>
      </c>
      <c r="D220" s="49">
        <v>507.2</v>
      </c>
      <c r="E220" s="49">
        <v>0</v>
      </c>
      <c r="F220" s="49">
        <v>17.100000000000001</v>
      </c>
      <c r="G220" s="49">
        <v>16.2</v>
      </c>
      <c r="H220" s="49">
        <v>4.2</v>
      </c>
      <c r="I220" s="49">
        <v>289.39999999999998</v>
      </c>
    </row>
    <row r="221" spans="1:9" ht="12" customHeight="1" x14ac:dyDescent="0.2">
      <c r="A221" s="158"/>
      <c r="C221" s="48">
        <v>45857.5</v>
      </c>
      <c r="D221" s="49">
        <v>506.8</v>
      </c>
      <c r="E221" s="49">
        <v>0</v>
      </c>
      <c r="F221" s="49">
        <v>17.600000000000001</v>
      </c>
      <c r="G221" s="49">
        <v>15.1</v>
      </c>
      <c r="H221" s="49">
        <v>4.2</v>
      </c>
      <c r="I221" s="49">
        <v>279.39999999999998</v>
      </c>
    </row>
    <row r="222" spans="1:9" ht="12" customHeight="1" x14ac:dyDescent="0.2">
      <c r="A222" s="158"/>
      <c r="C222" s="48">
        <v>45857.541666666664</v>
      </c>
      <c r="D222" s="49">
        <v>506.3</v>
      </c>
      <c r="E222" s="49">
        <v>0</v>
      </c>
      <c r="F222" s="49">
        <v>17.100000000000001</v>
      </c>
      <c r="G222" s="49">
        <v>15</v>
      </c>
      <c r="H222" s="49">
        <v>3.9</v>
      </c>
      <c r="I222" s="49">
        <v>277.8</v>
      </c>
    </row>
    <row r="223" spans="1:9" ht="12" customHeight="1" x14ac:dyDescent="0.2">
      <c r="A223" s="158"/>
      <c r="C223" s="48">
        <v>45857.583333333336</v>
      </c>
      <c r="D223" s="49">
        <v>506.1</v>
      </c>
      <c r="E223" s="49">
        <v>0</v>
      </c>
      <c r="F223" s="49">
        <v>16.600000000000001</v>
      </c>
      <c r="G223" s="49">
        <v>16.2</v>
      </c>
      <c r="H223" s="49">
        <v>4.5</v>
      </c>
      <c r="I223" s="49">
        <v>293.5</v>
      </c>
    </row>
    <row r="224" spans="1:9" ht="12" customHeight="1" x14ac:dyDescent="0.2">
      <c r="A224" s="158"/>
      <c r="C224" s="48">
        <v>45857.625</v>
      </c>
      <c r="D224" s="49">
        <v>506.1</v>
      </c>
      <c r="E224" s="49">
        <v>0</v>
      </c>
      <c r="F224" s="49">
        <v>15.2</v>
      </c>
      <c r="G224" s="49">
        <v>16.899999999999999</v>
      </c>
      <c r="H224" s="49">
        <v>4.5</v>
      </c>
      <c r="I224" s="49">
        <v>299.7</v>
      </c>
    </row>
    <row r="225" spans="1:9" ht="12" customHeight="1" x14ac:dyDescent="0.2">
      <c r="A225" s="158"/>
      <c r="C225" s="48">
        <v>45857.666666666664</v>
      </c>
      <c r="D225" s="49">
        <v>506.5</v>
      </c>
      <c r="E225" s="49">
        <v>0</v>
      </c>
      <c r="F225" s="49">
        <v>13.4</v>
      </c>
      <c r="G225" s="49">
        <v>18.399999999999999</v>
      </c>
      <c r="H225" s="49">
        <v>3.3</v>
      </c>
      <c r="I225" s="49">
        <v>315.10000000000002</v>
      </c>
    </row>
    <row r="226" spans="1:9" ht="12" customHeight="1" x14ac:dyDescent="0.2">
      <c r="A226" s="158"/>
      <c r="C226" s="48">
        <v>45857.708333333336</v>
      </c>
      <c r="D226" s="49">
        <v>507</v>
      </c>
      <c r="E226" s="49">
        <v>0</v>
      </c>
      <c r="F226" s="49">
        <v>10.8</v>
      </c>
      <c r="G226" s="49">
        <v>20.9</v>
      </c>
      <c r="H226" s="49">
        <v>1</v>
      </c>
      <c r="I226" s="49">
        <v>289.7</v>
      </c>
    </row>
    <row r="227" spans="1:9" ht="12" customHeight="1" x14ac:dyDescent="0.2">
      <c r="A227" s="158"/>
      <c r="C227" s="48">
        <v>45857.75</v>
      </c>
      <c r="D227" s="49">
        <v>507.4</v>
      </c>
      <c r="E227" s="49">
        <v>0</v>
      </c>
      <c r="F227" s="49">
        <v>10.199999999999999</v>
      </c>
      <c r="G227" s="49">
        <v>20.9</v>
      </c>
      <c r="H227" s="49">
        <v>1.2</v>
      </c>
      <c r="I227" s="49">
        <v>95.5</v>
      </c>
    </row>
    <row r="228" spans="1:9" ht="12" customHeight="1" x14ac:dyDescent="0.2">
      <c r="A228" s="158"/>
      <c r="C228" s="48">
        <v>45857.791666666664</v>
      </c>
      <c r="D228" s="49">
        <v>507.6</v>
      </c>
      <c r="E228" s="49">
        <v>0</v>
      </c>
      <c r="F228" s="49">
        <v>10.7</v>
      </c>
      <c r="G228" s="49">
        <v>20.6</v>
      </c>
      <c r="H228" s="49">
        <v>1.4</v>
      </c>
      <c r="I228" s="49">
        <v>97.4</v>
      </c>
    </row>
    <row r="229" spans="1:9" ht="12" customHeight="1" x14ac:dyDescent="0.2">
      <c r="A229" s="158"/>
      <c r="C229" s="48">
        <v>45857.833333333336</v>
      </c>
      <c r="D229" s="49">
        <v>507.9</v>
      </c>
      <c r="E229" s="49">
        <v>0</v>
      </c>
      <c r="F229" s="49">
        <v>11</v>
      </c>
      <c r="G229" s="49">
        <v>20.5</v>
      </c>
      <c r="H229" s="49">
        <v>1.9</v>
      </c>
      <c r="I229" s="49">
        <v>81.099999999999994</v>
      </c>
    </row>
    <row r="230" spans="1:9" ht="12" customHeight="1" x14ac:dyDescent="0.2">
      <c r="A230" s="158"/>
      <c r="C230" s="48">
        <v>45857.875</v>
      </c>
      <c r="D230" s="49">
        <v>508.1</v>
      </c>
      <c r="E230" s="49">
        <v>0</v>
      </c>
      <c r="F230" s="49">
        <v>10.199999999999999</v>
      </c>
      <c r="G230" s="49">
        <v>21.9</v>
      </c>
      <c r="H230" s="49">
        <v>2.5</v>
      </c>
      <c r="I230" s="49">
        <v>95</v>
      </c>
    </row>
    <row r="231" spans="1:9" ht="12" customHeight="1" x14ac:dyDescent="0.2">
      <c r="A231" s="158"/>
      <c r="C231" s="48">
        <v>45857.916666666664</v>
      </c>
      <c r="D231" s="49">
        <v>508</v>
      </c>
      <c r="E231" s="49">
        <v>0</v>
      </c>
      <c r="F231" s="49">
        <v>10</v>
      </c>
      <c r="G231" s="49">
        <v>20.8</v>
      </c>
      <c r="H231" s="49">
        <v>3.3</v>
      </c>
      <c r="I231" s="49">
        <v>95.1</v>
      </c>
    </row>
    <row r="232" spans="1:9" ht="12" customHeight="1" x14ac:dyDescent="0.2">
      <c r="A232" s="158"/>
      <c r="C232" s="48">
        <v>45857.958333333336</v>
      </c>
      <c r="D232" s="49">
        <v>507.9</v>
      </c>
      <c r="E232" s="49">
        <v>0</v>
      </c>
      <c r="F232" s="49">
        <v>10.4</v>
      </c>
      <c r="G232" s="49">
        <v>16.2</v>
      </c>
      <c r="H232" s="49">
        <v>3</v>
      </c>
      <c r="I232" s="49">
        <v>106.7</v>
      </c>
    </row>
    <row r="233" spans="1:9" ht="12" customHeight="1" x14ac:dyDescent="0.2">
      <c r="A233" s="158"/>
      <c r="C233" s="48">
        <v>45858</v>
      </c>
      <c r="D233" s="49">
        <v>507.8</v>
      </c>
      <c r="E233" s="49">
        <v>0</v>
      </c>
      <c r="F233" s="49">
        <v>10.1</v>
      </c>
      <c r="G233" s="49">
        <v>8.3000000000000007</v>
      </c>
      <c r="H233" s="49">
        <v>3.5</v>
      </c>
      <c r="I233" s="49">
        <v>106.5</v>
      </c>
    </row>
    <row r="234" spans="1:9" ht="12" customHeight="1" x14ac:dyDescent="0.2">
      <c r="A234" s="158"/>
      <c r="C234" s="48">
        <v>45858.041666666664</v>
      </c>
      <c r="D234" s="49">
        <v>507.7</v>
      </c>
      <c r="E234" s="49">
        <v>0</v>
      </c>
      <c r="F234" s="49">
        <v>9.8000000000000007</v>
      </c>
      <c r="G234" s="49">
        <v>4.5999999999999996</v>
      </c>
      <c r="H234" s="49">
        <v>4</v>
      </c>
      <c r="I234" s="49">
        <v>107.4</v>
      </c>
    </row>
    <row r="235" spans="1:9" ht="12" customHeight="1" x14ac:dyDescent="0.2">
      <c r="A235" s="158"/>
      <c r="C235" s="48">
        <v>45858.083333333336</v>
      </c>
      <c r="D235" s="49">
        <v>507.4</v>
      </c>
      <c r="E235" s="49">
        <v>0</v>
      </c>
      <c r="F235" s="49">
        <v>9.6</v>
      </c>
      <c r="G235" s="49">
        <v>3.4</v>
      </c>
      <c r="H235" s="49">
        <v>4.4000000000000004</v>
      </c>
      <c r="I235" s="49">
        <v>103.8</v>
      </c>
    </row>
    <row r="236" spans="1:9" ht="12" customHeight="1" x14ac:dyDescent="0.2">
      <c r="A236" s="158"/>
      <c r="C236" s="48">
        <v>45858.125</v>
      </c>
      <c r="D236" s="49">
        <v>507.4</v>
      </c>
      <c r="E236" s="49">
        <v>0</v>
      </c>
      <c r="F236" s="49">
        <v>9.6999999999999993</v>
      </c>
      <c r="G236" s="49">
        <v>3.6</v>
      </c>
      <c r="H236" s="49">
        <v>4.5</v>
      </c>
      <c r="I236" s="49">
        <v>100.2</v>
      </c>
    </row>
    <row r="237" spans="1:9" ht="12" customHeight="1" x14ac:dyDescent="0.2">
      <c r="A237" s="158"/>
      <c r="C237" s="48">
        <v>45858.166666666664</v>
      </c>
      <c r="D237" s="49">
        <v>507.4</v>
      </c>
      <c r="E237" s="49">
        <v>0</v>
      </c>
      <c r="F237" s="49">
        <v>9.6999999999999993</v>
      </c>
      <c r="G237" s="49">
        <v>6.1</v>
      </c>
      <c r="H237" s="49">
        <v>4.5</v>
      </c>
      <c r="I237" s="49">
        <v>97.9</v>
      </c>
    </row>
    <row r="238" spans="1:9" ht="12" customHeight="1" x14ac:dyDescent="0.2">
      <c r="A238" s="158"/>
      <c r="C238" s="48">
        <v>45858.208333333336</v>
      </c>
      <c r="D238" s="49">
        <v>507.5</v>
      </c>
      <c r="E238" s="49">
        <v>0</v>
      </c>
      <c r="F238" s="49">
        <v>10.1</v>
      </c>
      <c r="G238" s="49">
        <v>8.3000000000000007</v>
      </c>
      <c r="H238" s="49">
        <v>4</v>
      </c>
      <c r="I238" s="49">
        <v>101.7</v>
      </c>
    </row>
    <row r="239" spans="1:9" ht="12" customHeight="1" x14ac:dyDescent="0.2">
      <c r="A239" s="158"/>
      <c r="C239" s="48">
        <v>45858.25</v>
      </c>
      <c r="D239" s="49">
        <v>507.8</v>
      </c>
      <c r="E239" s="49">
        <v>0</v>
      </c>
      <c r="F239" s="49">
        <v>10.199999999999999</v>
      </c>
      <c r="G239" s="49">
        <v>10.3</v>
      </c>
      <c r="H239" s="49">
        <v>4.3</v>
      </c>
      <c r="I239" s="49">
        <v>91.4</v>
      </c>
    </row>
    <row r="240" spans="1:9" ht="12" customHeight="1" x14ac:dyDescent="0.2">
      <c r="A240" s="158"/>
      <c r="C240" s="48">
        <v>45858.291666666664</v>
      </c>
      <c r="D240" s="49">
        <v>508.2</v>
      </c>
      <c r="E240" s="49">
        <v>0</v>
      </c>
      <c r="F240" s="49">
        <v>11</v>
      </c>
      <c r="G240" s="49">
        <v>10.6</v>
      </c>
      <c r="H240" s="49">
        <v>3.2</v>
      </c>
      <c r="I240" s="49">
        <v>103</v>
      </c>
    </row>
    <row r="241" spans="1:9" ht="12" customHeight="1" x14ac:dyDescent="0.2">
      <c r="A241" s="158"/>
      <c r="C241" s="48">
        <v>45858.333333333336</v>
      </c>
      <c r="D241" s="49">
        <v>508.7</v>
      </c>
      <c r="E241" s="49">
        <v>0</v>
      </c>
      <c r="F241" s="49">
        <v>14.6</v>
      </c>
      <c r="G241" s="49">
        <v>7.2</v>
      </c>
      <c r="H241" s="49">
        <v>1.9</v>
      </c>
      <c r="I241" s="49">
        <v>123.6</v>
      </c>
    </row>
    <row r="242" spans="1:9" ht="12" customHeight="1" x14ac:dyDescent="0.2">
      <c r="A242" s="158"/>
      <c r="C242" s="48">
        <v>45858.375</v>
      </c>
      <c r="D242" s="49">
        <v>508.6</v>
      </c>
      <c r="E242" s="49">
        <v>0</v>
      </c>
      <c r="F242" s="49">
        <v>17.3</v>
      </c>
      <c r="G242" s="49">
        <v>6.2</v>
      </c>
      <c r="H242" s="49">
        <v>1.5</v>
      </c>
      <c r="I242" s="49">
        <v>218.1</v>
      </c>
    </row>
    <row r="243" spans="1:9" ht="12" customHeight="1" x14ac:dyDescent="0.2">
      <c r="A243" s="158"/>
      <c r="C243" s="48">
        <v>45858.416666666664</v>
      </c>
      <c r="D243" s="49">
        <v>508.2</v>
      </c>
      <c r="E243" s="49">
        <v>0</v>
      </c>
      <c r="F243" s="49">
        <v>18</v>
      </c>
      <c r="G243" s="49">
        <v>7</v>
      </c>
      <c r="H243" s="49">
        <v>1.9</v>
      </c>
      <c r="I243" s="49">
        <v>245.2</v>
      </c>
    </row>
    <row r="244" spans="1:9" ht="12" customHeight="1" x14ac:dyDescent="0.2">
      <c r="A244" s="158"/>
      <c r="C244" s="48">
        <v>45858.458333333336</v>
      </c>
      <c r="D244" s="49">
        <v>508.1</v>
      </c>
      <c r="E244" s="49">
        <v>0</v>
      </c>
      <c r="F244" s="49">
        <v>19.3</v>
      </c>
      <c r="G244" s="49">
        <v>7.3</v>
      </c>
      <c r="H244" s="49">
        <v>2.2000000000000002</v>
      </c>
      <c r="I244" s="49">
        <v>265.3</v>
      </c>
    </row>
    <row r="245" spans="1:9" ht="12" customHeight="1" x14ac:dyDescent="0.2">
      <c r="A245" s="158"/>
      <c r="C245" s="48">
        <v>45858.5</v>
      </c>
      <c r="D245" s="49">
        <v>507.9</v>
      </c>
      <c r="E245" s="49">
        <v>0</v>
      </c>
      <c r="F245" s="49">
        <v>18.7</v>
      </c>
      <c r="G245" s="49">
        <v>8.5</v>
      </c>
      <c r="H245" s="49">
        <v>2.1</v>
      </c>
      <c r="I245" s="49">
        <v>250</v>
      </c>
    </row>
    <row r="246" spans="1:9" ht="12" customHeight="1" x14ac:dyDescent="0.2">
      <c r="A246" s="158"/>
      <c r="C246" s="48">
        <v>45858.541666666664</v>
      </c>
      <c r="D246" s="49">
        <v>507.5</v>
      </c>
      <c r="E246" s="49">
        <v>0</v>
      </c>
      <c r="F246" s="49">
        <v>18.899999999999999</v>
      </c>
      <c r="G246" s="49">
        <v>9.3000000000000007</v>
      </c>
      <c r="H246" s="49">
        <v>2.2999999999999998</v>
      </c>
      <c r="I246" s="49">
        <v>262.10000000000002</v>
      </c>
    </row>
    <row r="247" spans="1:9" ht="12" customHeight="1" x14ac:dyDescent="0.2">
      <c r="A247" s="158"/>
      <c r="C247" s="48">
        <v>45858.583333333336</v>
      </c>
      <c r="D247" s="49">
        <v>507.2</v>
      </c>
      <c r="E247" s="49">
        <v>0</v>
      </c>
      <c r="F247" s="49">
        <v>18.2</v>
      </c>
      <c r="G247" s="49">
        <v>9.4</v>
      </c>
      <c r="H247" s="49">
        <v>3.9</v>
      </c>
      <c r="I247" s="49">
        <v>285.5</v>
      </c>
    </row>
    <row r="248" spans="1:9" ht="12" customHeight="1" x14ac:dyDescent="0.2">
      <c r="A248" s="158"/>
      <c r="C248" s="48">
        <v>45858.625</v>
      </c>
      <c r="D248" s="49">
        <v>506.8</v>
      </c>
      <c r="E248" s="49">
        <v>0</v>
      </c>
      <c r="F248" s="49">
        <v>17.100000000000001</v>
      </c>
      <c r="G248" s="49">
        <v>9</v>
      </c>
      <c r="H248" s="49">
        <v>4.2</v>
      </c>
      <c r="I248" s="49">
        <v>293.89999999999998</v>
      </c>
    </row>
    <row r="249" spans="1:9" ht="12" customHeight="1" x14ac:dyDescent="0.2">
      <c r="A249" s="158"/>
      <c r="C249" s="48">
        <v>45858.666666666664</v>
      </c>
      <c r="D249" s="49">
        <v>507.1</v>
      </c>
      <c r="E249" s="49">
        <v>0</v>
      </c>
      <c r="F249" s="49">
        <v>15.6</v>
      </c>
      <c r="G249" s="49">
        <v>10.4</v>
      </c>
      <c r="H249" s="49">
        <v>3.2</v>
      </c>
      <c r="I249" s="49">
        <v>312.5</v>
      </c>
    </row>
    <row r="250" spans="1:9" ht="12" customHeight="1" x14ac:dyDescent="0.2">
      <c r="A250" s="158"/>
      <c r="C250" s="48">
        <v>45858.708333333336</v>
      </c>
      <c r="D250" s="49">
        <v>507.4</v>
      </c>
      <c r="E250" s="49">
        <v>0</v>
      </c>
      <c r="F250" s="49">
        <v>13</v>
      </c>
      <c r="G250" s="49">
        <v>8.8000000000000007</v>
      </c>
      <c r="H250" s="49">
        <v>1.4</v>
      </c>
      <c r="I250" s="49">
        <v>342.5</v>
      </c>
    </row>
    <row r="251" spans="1:9" ht="12" customHeight="1" x14ac:dyDescent="0.2">
      <c r="A251" s="158"/>
      <c r="C251" s="48">
        <v>45858.75</v>
      </c>
      <c r="D251" s="49">
        <v>507.9</v>
      </c>
      <c r="E251" s="49">
        <v>0</v>
      </c>
      <c r="F251" s="49">
        <v>11.8</v>
      </c>
      <c r="G251" s="49">
        <v>9.6</v>
      </c>
      <c r="H251" s="49">
        <v>1.3</v>
      </c>
      <c r="I251" s="49">
        <v>66.3</v>
      </c>
    </row>
    <row r="252" spans="1:9" ht="12" customHeight="1" x14ac:dyDescent="0.2">
      <c r="A252" s="158"/>
      <c r="C252" s="48">
        <v>45858.791666666664</v>
      </c>
      <c r="D252" s="49">
        <v>508</v>
      </c>
      <c r="E252" s="49">
        <v>0</v>
      </c>
      <c r="F252" s="49">
        <v>11.2</v>
      </c>
      <c r="G252" s="49">
        <v>11.2</v>
      </c>
      <c r="H252" s="49">
        <v>3.1</v>
      </c>
      <c r="I252" s="49">
        <v>89.4</v>
      </c>
    </row>
    <row r="253" spans="1:9" ht="12" customHeight="1" x14ac:dyDescent="0.2">
      <c r="A253" s="158"/>
      <c r="C253" s="48">
        <v>45858.833333333336</v>
      </c>
      <c r="D253" s="49">
        <v>508</v>
      </c>
      <c r="E253" s="49">
        <v>0</v>
      </c>
      <c r="F253" s="49">
        <v>10.7</v>
      </c>
      <c r="G253" s="49">
        <v>11.8</v>
      </c>
      <c r="H253" s="49">
        <v>3.3</v>
      </c>
      <c r="I253" s="49">
        <v>93.6</v>
      </c>
    </row>
    <row r="254" spans="1:9" ht="12" customHeight="1" x14ac:dyDescent="0.2">
      <c r="A254" s="158"/>
      <c r="C254" s="48">
        <v>45858.875</v>
      </c>
      <c r="D254" s="49">
        <v>508.1</v>
      </c>
      <c r="E254" s="49">
        <v>0</v>
      </c>
      <c r="F254" s="49">
        <v>10.199999999999999</v>
      </c>
      <c r="G254" s="49">
        <v>13.1</v>
      </c>
      <c r="H254" s="49">
        <v>4.0999999999999996</v>
      </c>
      <c r="I254" s="49">
        <v>96.5</v>
      </c>
    </row>
    <row r="255" spans="1:9" ht="12" customHeight="1" x14ac:dyDescent="0.2">
      <c r="A255" s="158"/>
      <c r="C255" s="48">
        <v>45858.916666666664</v>
      </c>
      <c r="D255" s="49">
        <v>508</v>
      </c>
      <c r="E255" s="49">
        <v>0</v>
      </c>
      <c r="F255" s="49">
        <v>10.1</v>
      </c>
      <c r="G255" s="49">
        <v>13</v>
      </c>
      <c r="H255" s="49">
        <v>4.2</v>
      </c>
      <c r="I255" s="49">
        <v>99</v>
      </c>
    </row>
    <row r="256" spans="1:9" ht="12" customHeight="1" x14ac:dyDescent="0.2">
      <c r="A256" s="158"/>
      <c r="C256" s="48">
        <v>45858.958333333336</v>
      </c>
      <c r="D256" s="49">
        <v>507.8</v>
      </c>
      <c r="E256" s="49">
        <v>0</v>
      </c>
      <c r="F256" s="49">
        <v>10.1</v>
      </c>
      <c r="G256" s="49">
        <v>14.6</v>
      </c>
      <c r="H256" s="49">
        <v>4</v>
      </c>
      <c r="I256" s="49">
        <v>102.8</v>
      </c>
    </row>
    <row r="257" spans="1:9" ht="12" customHeight="1" x14ac:dyDescent="0.2">
      <c r="A257" s="158"/>
      <c r="C257" s="48">
        <v>45859</v>
      </c>
      <c r="D257" s="49">
        <v>507.7</v>
      </c>
      <c r="E257" s="49">
        <v>0</v>
      </c>
      <c r="F257" s="49">
        <v>9.8000000000000007</v>
      </c>
      <c r="G257" s="49">
        <v>16.399999999999999</v>
      </c>
      <c r="H257" s="49">
        <v>5.2</v>
      </c>
      <c r="I257" s="49">
        <v>90.8</v>
      </c>
    </row>
    <row r="258" spans="1:9" ht="12" customHeight="1" x14ac:dyDescent="0.2">
      <c r="A258" s="158"/>
      <c r="C258" s="48">
        <v>45859.041666666664</v>
      </c>
      <c r="D258" s="49">
        <v>507.4</v>
      </c>
      <c r="E258" s="49">
        <v>0</v>
      </c>
      <c r="F258" s="49">
        <v>9.6</v>
      </c>
      <c r="G258" s="49">
        <v>17.600000000000001</v>
      </c>
      <c r="H258" s="49">
        <v>5.0999999999999996</v>
      </c>
      <c r="I258" s="49">
        <v>92.6</v>
      </c>
    </row>
    <row r="259" spans="1:9" ht="12" customHeight="1" x14ac:dyDescent="0.2">
      <c r="A259" s="158"/>
      <c r="C259" s="48">
        <v>45859.083333333336</v>
      </c>
      <c r="D259" s="49">
        <v>507.2</v>
      </c>
      <c r="E259" s="49">
        <v>0</v>
      </c>
      <c r="F259" s="49">
        <v>9.4</v>
      </c>
      <c r="G259" s="49">
        <v>18</v>
      </c>
      <c r="H259" s="49">
        <v>4.7</v>
      </c>
      <c r="I259" s="49">
        <v>97.2</v>
      </c>
    </row>
    <row r="260" spans="1:9" ht="12" customHeight="1" x14ac:dyDescent="0.2">
      <c r="A260" s="158"/>
      <c r="C260" s="48">
        <v>45859.125</v>
      </c>
      <c r="D260" s="49">
        <v>507.1</v>
      </c>
      <c r="E260" s="49">
        <v>0</v>
      </c>
      <c r="F260" s="49">
        <v>9.3000000000000007</v>
      </c>
      <c r="G260" s="49">
        <v>17.600000000000001</v>
      </c>
      <c r="H260" s="49">
        <v>4.8</v>
      </c>
      <c r="I260" s="49">
        <v>96.8</v>
      </c>
    </row>
    <row r="261" spans="1:9" ht="12" customHeight="1" x14ac:dyDescent="0.2">
      <c r="A261" s="158"/>
      <c r="C261" s="48">
        <v>45859.166666666664</v>
      </c>
      <c r="D261" s="49">
        <v>507.1</v>
      </c>
      <c r="E261" s="49">
        <v>0</v>
      </c>
      <c r="F261" s="49">
        <v>9.4</v>
      </c>
      <c r="G261" s="49">
        <v>17.899999999999999</v>
      </c>
      <c r="H261" s="49">
        <v>4.4000000000000004</v>
      </c>
      <c r="I261" s="49">
        <v>105</v>
      </c>
    </row>
    <row r="262" spans="1:9" ht="12" customHeight="1" x14ac:dyDescent="0.2">
      <c r="A262" s="158"/>
      <c r="C262" s="48">
        <v>45859.208333333336</v>
      </c>
      <c r="D262" s="49">
        <v>507.2</v>
      </c>
      <c r="E262" s="49">
        <v>0</v>
      </c>
      <c r="F262" s="49">
        <v>9.6999999999999993</v>
      </c>
      <c r="G262" s="49">
        <v>18.899999999999999</v>
      </c>
      <c r="H262" s="49">
        <v>3.8</v>
      </c>
      <c r="I262" s="49">
        <v>103.6</v>
      </c>
    </row>
    <row r="263" spans="1:9" ht="12" customHeight="1" x14ac:dyDescent="0.2">
      <c r="A263" s="158"/>
      <c r="C263" s="48">
        <v>45859.25</v>
      </c>
      <c r="D263" s="49">
        <v>507.4</v>
      </c>
      <c r="E263" s="49">
        <v>0</v>
      </c>
      <c r="F263" s="49">
        <v>9.8000000000000007</v>
      </c>
      <c r="G263" s="49">
        <v>19.100000000000001</v>
      </c>
      <c r="H263" s="49">
        <v>4.5</v>
      </c>
      <c r="I263" s="49">
        <v>94.2</v>
      </c>
    </row>
    <row r="264" spans="1:9" ht="12" customHeight="1" x14ac:dyDescent="0.2">
      <c r="A264" s="158"/>
      <c r="C264" s="48">
        <v>45859.291666666664</v>
      </c>
      <c r="D264" s="49">
        <v>507.8</v>
      </c>
      <c r="E264" s="49">
        <v>0</v>
      </c>
      <c r="F264" s="49">
        <v>11.9</v>
      </c>
      <c r="G264" s="49">
        <v>16.899999999999999</v>
      </c>
      <c r="H264" s="49">
        <v>3.4</v>
      </c>
      <c r="I264" s="49">
        <v>98</v>
      </c>
    </row>
    <row r="265" spans="1:9" ht="12" customHeight="1" x14ac:dyDescent="0.2">
      <c r="A265" s="158"/>
      <c r="C265" s="48">
        <v>45859.333333333336</v>
      </c>
      <c r="D265" s="49">
        <v>508.3</v>
      </c>
      <c r="E265" s="49">
        <v>0</v>
      </c>
      <c r="F265" s="49">
        <v>15.2</v>
      </c>
      <c r="G265" s="49">
        <v>13.9</v>
      </c>
      <c r="H265" s="49">
        <v>1.2</v>
      </c>
      <c r="I265" s="49">
        <v>158</v>
      </c>
    </row>
    <row r="266" spans="1:9" ht="12" customHeight="1" x14ac:dyDescent="0.2">
      <c r="A266" s="158"/>
      <c r="C266" s="48">
        <v>45859.375</v>
      </c>
      <c r="D266" s="49">
        <v>508</v>
      </c>
      <c r="E266" s="49">
        <v>0</v>
      </c>
      <c r="F266" s="49">
        <v>17.5</v>
      </c>
      <c r="G266" s="49">
        <v>12.4</v>
      </c>
      <c r="H266" s="49">
        <v>2</v>
      </c>
      <c r="I266" s="49">
        <v>271.7</v>
      </c>
    </row>
    <row r="267" spans="1:9" ht="12" customHeight="1" x14ac:dyDescent="0.2">
      <c r="A267" s="158"/>
      <c r="C267" s="48">
        <v>45859.416666666664</v>
      </c>
      <c r="D267" s="49">
        <v>507.8</v>
      </c>
      <c r="E267" s="49">
        <v>0</v>
      </c>
      <c r="F267" s="49">
        <v>18.2</v>
      </c>
      <c r="G267" s="49">
        <v>10.199999999999999</v>
      </c>
      <c r="H267" s="49">
        <v>3.6</v>
      </c>
      <c r="I267" s="49">
        <v>286.89999999999998</v>
      </c>
    </row>
    <row r="268" spans="1:9" ht="12" customHeight="1" x14ac:dyDescent="0.2">
      <c r="A268" s="158"/>
      <c r="C268" s="48">
        <v>45859.458333333336</v>
      </c>
      <c r="D268" s="49">
        <v>507.5</v>
      </c>
      <c r="E268" s="49">
        <v>0</v>
      </c>
      <c r="F268" s="49">
        <v>18.600000000000001</v>
      </c>
      <c r="G268" s="49">
        <v>9.9</v>
      </c>
      <c r="H268" s="49">
        <v>3.3</v>
      </c>
      <c r="I268" s="49">
        <v>274.89999999999998</v>
      </c>
    </row>
    <row r="269" spans="1:9" ht="12" customHeight="1" x14ac:dyDescent="0.2">
      <c r="A269" s="158"/>
      <c r="C269" s="48">
        <v>45859.5</v>
      </c>
      <c r="D269" s="49">
        <v>507.1</v>
      </c>
      <c r="E269" s="49">
        <v>0</v>
      </c>
      <c r="F269" s="49">
        <v>18.7</v>
      </c>
      <c r="G269" s="49">
        <v>10</v>
      </c>
      <c r="H269" s="49">
        <v>2.8</v>
      </c>
      <c r="I269" s="49">
        <v>266.39999999999998</v>
      </c>
    </row>
    <row r="270" spans="1:9" ht="12" customHeight="1" x14ac:dyDescent="0.2">
      <c r="A270" s="158"/>
      <c r="C270" s="48">
        <v>45859.541666666664</v>
      </c>
      <c r="D270" s="49">
        <v>506.8</v>
      </c>
      <c r="E270" s="49">
        <v>0</v>
      </c>
      <c r="F270" s="49">
        <v>18.899999999999999</v>
      </c>
      <c r="G270" s="49">
        <v>10.4</v>
      </c>
      <c r="H270" s="49">
        <v>2.7</v>
      </c>
      <c r="I270" s="49">
        <v>264.8</v>
      </c>
    </row>
    <row r="271" spans="1:9" ht="12" customHeight="1" x14ac:dyDescent="0.2">
      <c r="A271" s="158"/>
      <c r="C271" s="48">
        <v>45859.583333333336</v>
      </c>
      <c r="D271" s="49">
        <v>506.6</v>
      </c>
      <c r="E271" s="49">
        <v>0</v>
      </c>
      <c r="F271" s="49">
        <v>18.3</v>
      </c>
      <c r="G271" s="49">
        <v>11.3</v>
      </c>
      <c r="H271" s="49">
        <v>4</v>
      </c>
      <c r="I271" s="49">
        <v>284.7</v>
      </c>
    </row>
    <row r="272" spans="1:9" ht="12" customHeight="1" x14ac:dyDescent="0.2">
      <c r="A272" s="158"/>
      <c r="C272" s="48">
        <v>45859.625</v>
      </c>
      <c r="D272" s="49">
        <v>506.4</v>
      </c>
      <c r="E272" s="49">
        <v>0</v>
      </c>
      <c r="F272" s="49">
        <v>17.3</v>
      </c>
      <c r="G272" s="49">
        <v>11.5</v>
      </c>
      <c r="H272" s="49">
        <v>4.2</v>
      </c>
      <c r="I272" s="49">
        <v>303.39999999999998</v>
      </c>
    </row>
    <row r="273" spans="1:9" ht="12" customHeight="1" x14ac:dyDescent="0.2">
      <c r="A273" s="158"/>
      <c r="C273" s="48">
        <v>45859.666666666664</v>
      </c>
      <c r="D273" s="49">
        <v>506.7</v>
      </c>
      <c r="E273" s="49">
        <v>0</v>
      </c>
      <c r="F273" s="49">
        <v>15.4</v>
      </c>
      <c r="G273" s="49">
        <v>12.6</v>
      </c>
      <c r="H273" s="49">
        <v>3.4</v>
      </c>
      <c r="I273" s="49">
        <v>318.5</v>
      </c>
    </row>
    <row r="274" spans="1:9" ht="12" customHeight="1" x14ac:dyDescent="0.2">
      <c r="A274" s="158"/>
      <c r="C274" s="48">
        <v>45859.708333333336</v>
      </c>
      <c r="D274" s="49">
        <v>507</v>
      </c>
      <c r="E274" s="49">
        <v>0</v>
      </c>
      <c r="F274" s="49">
        <v>12.5</v>
      </c>
      <c r="G274" s="49">
        <v>13.9</v>
      </c>
      <c r="H274" s="49">
        <v>1</v>
      </c>
      <c r="I274" s="49">
        <v>354</v>
      </c>
    </row>
    <row r="275" spans="1:9" ht="12" customHeight="1" x14ac:dyDescent="0.2">
      <c r="A275" s="158"/>
      <c r="C275" s="48">
        <v>45859.75</v>
      </c>
      <c r="D275" s="49">
        <v>507.4</v>
      </c>
      <c r="E275" s="49">
        <v>0</v>
      </c>
      <c r="F275" s="49">
        <v>11.5</v>
      </c>
      <c r="G275" s="49">
        <v>13.2</v>
      </c>
      <c r="H275" s="49">
        <v>1.4</v>
      </c>
      <c r="I275" s="49">
        <v>67</v>
      </c>
    </row>
    <row r="276" spans="1:9" ht="12" customHeight="1" x14ac:dyDescent="0.2">
      <c r="A276" s="158"/>
      <c r="C276" s="48">
        <v>45859.791666666664</v>
      </c>
      <c r="D276" s="49">
        <v>507.3</v>
      </c>
      <c r="E276" s="49">
        <v>0</v>
      </c>
      <c r="F276" s="49">
        <v>11.2</v>
      </c>
      <c r="G276" s="49">
        <v>13.5</v>
      </c>
      <c r="H276" s="49">
        <v>3.2</v>
      </c>
      <c r="I276" s="49">
        <v>91.1</v>
      </c>
    </row>
    <row r="277" spans="1:9" ht="12" customHeight="1" x14ac:dyDescent="0.2">
      <c r="A277" s="158"/>
      <c r="C277" s="48">
        <v>45859.833333333336</v>
      </c>
      <c r="D277" s="49">
        <v>507.4</v>
      </c>
      <c r="E277" s="49">
        <v>0</v>
      </c>
      <c r="F277" s="49">
        <v>11.3</v>
      </c>
      <c r="G277" s="49">
        <v>10.3</v>
      </c>
      <c r="H277" s="49">
        <v>4</v>
      </c>
      <c r="I277" s="49">
        <v>90.8</v>
      </c>
    </row>
    <row r="278" spans="1:9" ht="12" customHeight="1" x14ac:dyDescent="0.2">
      <c r="A278" s="158"/>
      <c r="C278" s="48">
        <v>45859.875</v>
      </c>
      <c r="D278" s="49">
        <v>507.4</v>
      </c>
      <c r="E278" s="49">
        <v>0</v>
      </c>
      <c r="F278" s="49">
        <v>11.2</v>
      </c>
      <c r="G278" s="49">
        <v>7.4</v>
      </c>
      <c r="H278" s="49">
        <v>3.4</v>
      </c>
      <c r="I278" s="49">
        <v>98.2</v>
      </c>
    </row>
    <row r="279" spans="1:9" ht="12" customHeight="1" x14ac:dyDescent="0.2">
      <c r="A279" s="158"/>
      <c r="C279" s="48">
        <v>45859.916666666664</v>
      </c>
      <c r="D279" s="49">
        <v>507.3</v>
      </c>
      <c r="E279" s="49">
        <v>0</v>
      </c>
      <c r="F279" s="49">
        <v>11</v>
      </c>
      <c r="G279" s="49">
        <v>6.7</v>
      </c>
      <c r="H279" s="49">
        <v>3.5</v>
      </c>
      <c r="I279" s="49">
        <v>96.7</v>
      </c>
    </row>
    <row r="280" spans="1:9" ht="12" customHeight="1" x14ac:dyDescent="0.2">
      <c r="A280" s="158"/>
      <c r="C280" s="48">
        <v>45859.958333333336</v>
      </c>
      <c r="D280" s="49">
        <v>507.2</v>
      </c>
      <c r="E280" s="49">
        <v>0</v>
      </c>
      <c r="F280" s="49">
        <v>10.8</v>
      </c>
      <c r="G280" s="49">
        <v>7.2</v>
      </c>
      <c r="H280" s="49">
        <v>3.8</v>
      </c>
      <c r="I280" s="49">
        <v>99.1</v>
      </c>
    </row>
    <row r="281" spans="1:9" ht="12" customHeight="1" x14ac:dyDescent="0.2">
      <c r="A281" s="158"/>
      <c r="C281" s="48">
        <v>45860</v>
      </c>
      <c r="D281" s="49">
        <v>507.1</v>
      </c>
      <c r="E281" s="49">
        <v>0</v>
      </c>
      <c r="F281" s="49">
        <v>10.6</v>
      </c>
      <c r="G281" s="49">
        <v>7.4</v>
      </c>
      <c r="H281" s="49">
        <v>3</v>
      </c>
      <c r="I281" s="49">
        <v>102.4</v>
      </c>
    </row>
    <row r="282" spans="1:9" ht="12" customHeight="1" x14ac:dyDescent="0.2">
      <c r="A282" s="158"/>
      <c r="C282" s="48">
        <v>45860.041666666664</v>
      </c>
      <c r="D282" s="49">
        <v>506.8</v>
      </c>
      <c r="E282" s="49">
        <v>0</v>
      </c>
      <c r="F282" s="49">
        <v>10.6</v>
      </c>
      <c r="G282" s="49">
        <v>7</v>
      </c>
      <c r="H282" s="49">
        <v>3.5</v>
      </c>
      <c r="I282" s="49">
        <v>99.8</v>
      </c>
    </row>
    <row r="283" spans="1:9" ht="12" customHeight="1" x14ac:dyDescent="0.2">
      <c r="A283" s="158"/>
      <c r="C283" s="48">
        <v>45860.083333333336</v>
      </c>
      <c r="D283" s="49">
        <v>506.6</v>
      </c>
      <c r="E283" s="49">
        <v>0</v>
      </c>
      <c r="F283" s="49">
        <v>10.5</v>
      </c>
      <c r="G283" s="49">
        <v>6.7</v>
      </c>
      <c r="H283" s="49">
        <v>3</v>
      </c>
      <c r="I283" s="49">
        <v>102.5</v>
      </c>
    </row>
    <row r="284" spans="1:9" ht="12" customHeight="1" x14ac:dyDescent="0.2">
      <c r="A284" s="158"/>
      <c r="C284" s="48">
        <v>45860.125</v>
      </c>
      <c r="D284" s="49">
        <v>506.6</v>
      </c>
      <c r="E284" s="49">
        <v>0</v>
      </c>
      <c r="F284" s="49">
        <v>10.199999999999999</v>
      </c>
      <c r="G284" s="49">
        <v>6.3</v>
      </c>
      <c r="H284" s="49">
        <v>4.2</v>
      </c>
      <c r="I284" s="49">
        <v>91.3</v>
      </c>
    </row>
    <row r="285" spans="1:9" ht="12" customHeight="1" x14ac:dyDescent="0.2">
      <c r="A285" s="158"/>
      <c r="C285" s="48">
        <v>45860.166666666664</v>
      </c>
      <c r="D285" s="49">
        <v>506.6</v>
      </c>
      <c r="E285" s="49">
        <v>0</v>
      </c>
      <c r="F285" s="49">
        <v>9.9</v>
      </c>
      <c r="G285" s="49">
        <v>6.5</v>
      </c>
      <c r="H285" s="49">
        <v>3.9</v>
      </c>
      <c r="I285" s="49">
        <v>99.2</v>
      </c>
    </row>
    <row r="286" spans="1:9" ht="12" customHeight="1" x14ac:dyDescent="0.2">
      <c r="A286" s="158"/>
      <c r="C286" s="48">
        <v>45860.208333333336</v>
      </c>
      <c r="D286" s="49">
        <v>506.7</v>
      </c>
      <c r="E286" s="49">
        <v>0</v>
      </c>
      <c r="F286" s="49">
        <v>9.9</v>
      </c>
      <c r="G286" s="49">
        <v>6.5</v>
      </c>
      <c r="H286" s="49">
        <v>3.6</v>
      </c>
      <c r="I286" s="49">
        <v>100.8</v>
      </c>
    </row>
    <row r="287" spans="1:9" ht="12" customHeight="1" x14ac:dyDescent="0.2">
      <c r="A287" s="158"/>
      <c r="C287" s="48">
        <v>45860.25</v>
      </c>
      <c r="D287" s="49">
        <v>507</v>
      </c>
      <c r="E287" s="49">
        <v>0</v>
      </c>
      <c r="F287" s="49">
        <v>10.3</v>
      </c>
      <c r="G287" s="49">
        <v>6.3</v>
      </c>
      <c r="H287" s="49">
        <v>3.7</v>
      </c>
      <c r="I287" s="49">
        <v>100.4</v>
      </c>
    </row>
    <row r="288" spans="1:9" ht="12" customHeight="1" x14ac:dyDescent="0.2">
      <c r="A288" s="158"/>
      <c r="C288" s="48">
        <v>45860.291666666664</v>
      </c>
      <c r="D288" s="49">
        <v>507.4</v>
      </c>
      <c r="E288" s="49">
        <v>0</v>
      </c>
      <c r="F288" s="49">
        <v>11.7</v>
      </c>
      <c r="G288" s="49">
        <v>6.2</v>
      </c>
      <c r="H288" s="49">
        <v>3.2</v>
      </c>
      <c r="I288" s="49">
        <v>97.5</v>
      </c>
    </row>
    <row r="289" spans="1:12" ht="12" customHeight="1" x14ac:dyDescent="0.25">
      <c r="A289" s="158"/>
      <c r="C289" s="48">
        <v>45860.333333333336</v>
      </c>
      <c r="D289" s="49">
        <v>507.9</v>
      </c>
      <c r="E289" s="49">
        <v>0</v>
      </c>
      <c r="F289" s="49">
        <v>14.9</v>
      </c>
      <c r="G289" s="49">
        <v>5.9</v>
      </c>
      <c r="H289" s="49">
        <v>2.2999999999999998</v>
      </c>
      <c r="I289" s="49">
        <v>344.4</v>
      </c>
      <c r="K289" s="44"/>
      <c r="L289" s="44"/>
    </row>
    <row r="290" spans="1:12" ht="12" customHeight="1" x14ac:dyDescent="0.2">
      <c r="A290" s="158"/>
      <c r="C290" s="48">
        <v>45860.375</v>
      </c>
      <c r="D290" s="49">
        <v>507.8</v>
      </c>
      <c r="E290" s="49">
        <v>0</v>
      </c>
      <c r="F290" s="49">
        <v>17.2</v>
      </c>
      <c r="G290" s="49">
        <v>6.1</v>
      </c>
      <c r="H290" s="49">
        <v>2.2000000000000002</v>
      </c>
      <c r="I290" s="49">
        <v>291.89999999999998</v>
      </c>
      <c r="K290" s="45"/>
      <c r="L290" s="46"/>
    </row>
    <row r="291" spans="1:12" ht="12" customHeight="1" x14ac:dyDescent="0.2">
      <c r="A291" s="158"/>
      <c r="C291" s="48">
        <v>45860.416666666664</v>
      </c>
      <c r="D291" s="49">
        <v>507.5</v>
      </c>
      <c r="E291" s="49">
        <v>0</v>
      </c>
      <c r="F291" s="49">
        <v>17.600000000000001</v>
      </c>
      <c r="G291" s="49">
        <v>7.6</v>
      </c>
      <c r="H291" s="49">
        <v>4.8</v>
      </c>
      <c r="I291" s="49">
        <v>292</v>
      </c>
      <c r="K291" s="45"/>
      <c r="L291" s="46"/>
    </row>
    <row r="292" spans="1:12" ht="12" customHeight="1" x14ac:dyDescent="0.2">
      <c r="A292" s="158"/>
      <c r="C292" s="48">
        <v>45860.458333333336</v>
      </c>
      <c r="D292" s="49">
        <v>507.2</v>
      </c>
      <c r="E292" s="49">
        <v>0</v>
      </c>
      <c r="F292" s="49">
        <v>19.100000000000001</v>
      </c>
      <c r="G292" s="49">
        <v>5.9</v>
      </c>
      <c r="H292" s="49">
        <v>4.2</v>
      </c>
      <c r="I292" s="49">
        <v>291.3</v>
      </c>
    </row>
    <row r="293" spans="1:12" ht="12" customHeight="1" x14ac:dyDescent="0.2">
      <c r="A293" s="158"/>
      <c r="C293" s="48">
        <v>45860.5</v>
      </c>
      <c r="D293" s="49">
        <v>506.8</v>
      </c>
      <c r="E293" s="49">
        <v>0</v>
      </c>
      <c r="F293" s="49">
        <v>18.5</v>
      </c>
      <c r="G293" s="49">
        <v>9.8000000000000007</v>
      </c>
      <c r="H293" s="49">
        <v>5.7</v>
      </c>
      <c r="I293" s="49">
        <v>294.3</v>
      </c>
    </row>
    <row r="294" spans="1:12" ht="12" customHeight="1" x14ac:dyDescent="0.2">
      <c r="A294" s="158"/>
      <c r="C294" s="48">
        <v>45860.541666666664</v>
      </c>
      <c r="D294" s="49">
        <v>506.4</v>
      </c>
      <c r="E294" s="49">
        <v>0</v>
      </c>
      <c r="F294" s="49">
        <v>18.100000000000001</v>
      </c>
      <c r="G294" s="49">
        <v>11.3</v>
      </c>
      <c r="H294" s="49">
        <v>5.5</v>
      </c>
      <c r="I294" s="49">
        <v>297.7</v>
      </c>
    </row>
    <row r="295" spans="1:12" ht="12" customHeight="1" x14ac:dyDescent="0.2">
      <c r="A295" s="158"/>
      <c r="C295" s="48">
        <v>45860.583333333336</v>
      </c>
      <c r="D295" s="49">
        <v>506.1</v>
      </c>
      <c r="E295" s="49">
        <v>0</v>
      </c>
      <c r="F295" s="49">
        <v>16.7</v>
      </c>
      <c r="G295" s="49">
        <v>13.8</v>
      </c>
      <c r="H295" s="49">
        <v>5.8</v>
      </c>
      <c r="I295" s="49">
        <v>300.10000000000002</v>
      </c>
    </row>
    <row r="296" spans="1:12" ht="12" customHeight="1" x14ac:dyDescent="0.2">
      <c r="A296" s="158"/>
      <c r="C296" s="48">
        <v>45860.625</v>
      </c>
      <c r="D296" s="49">
        <v>506.3</v>
      </c>
      <c r="E296" s="49">
        <v>0</v>
      </c>
      <c r="F296" s="49">
        <v>15.4</v>
      </c>
      <c r="G296" s="49">
        <v>14.8</v>
      </c>
      <c r="H296" s="49">
        <v>3.5</v>
      </c>
      <c r="I296" s="49">
        <v>291.3</v>
      </c>
    </row>
    <row r="297" spans="1:12" ht="12" customHeight="1" x14ac:dyDescent="0.2">
      <c r="A297" s="158"/>
      <c r="C297" s="48">
        <v>45860.666666666664</v>
      </c>
      <c r="D297" s="49">
        <v>506.4</v>
      </c>
      <c r="E297" s="49">
        <v>0</v>
      </c>
      <c r="F297" s="49">
        <v>14.9</v>
      </c>
      <c r="G297" s="49">
        <v>14.2</v>
      </c>
      <c r="H297" s="49">
        <v>3.2</v>
      </c>
      <c r="I297" s="49">
        <v>304.60000000000002</v>
      </c>
    </row>
    <row r="298" spans="1:12" ht="12" customHeight="1" x14ac:dyDescent="0.2">
      <c r="A298" s="158"/>
      <c r="C298" s="48">
        <v>45860.708333333336</v>
      </c>
      <c r="D298" s="49">
        <v>506.8</v>
      </c>
      <c r="E298" s="49">
        <v>0</v>
      </c>
      <c r="F298" s="49">
        <v>11.7</v>
      </c>
      <c r="G298" s="49">
        <v>17.100000000000001</v>
      </c>
      <c r="H298" s="49">
        <v>1</v>
      </c>
      <c r="I298" s="49">
        <v>351.4</v>
      </c>
    </row>
    <row r="299" spans="1:12" ht="12" customHeight="1" x14ac:dyDescent="0.2">
      <c r="A299" s="158"/>
      <c r="C299" s="48">
        <v>45860.75</v>
      </c>
      <c r="D299" s="49">
        <v>507.2</v>
      </c>
      <c r="E299" s="49">
        <v>0</v>
      </c>
      <c r="F299" s="49">
        <v>10.6</v>
      </c>
      <c r="G299" s="49">
        <v>17</v>
      </c>
      <c r="H299" s="49">
        <v>1</v>
      </c>
      <c r="I299" s="49">
        <v>114.1</v>
      </c>
    </row>
    <row r="300" spans="1:12" ht="12" customHeight="1" x14ac:dyDescent="0.2">
      <c r="A300" s="158"/>
      <c r="C300" s="48">
        <v>45860.791666666664</v>
      </c>
      <c r="D300" s="49">
        <v>507.2</v>
      </c>
      <c r="E300" s="49">
        <v>0</v>
      </c>
      <c r="F300" s="49">
        <v>10.199999999999999</v>
      </c>
      <c r="G300" s="49">
        <v>16.7</v>
      </c>
      <c r="H300" s="49">
        <v>1</v>
      </c>
      <c r="I300" s="49">
        <v>28.6</v>
      </c>
    </row>
    <row r="301" spans="1:12" ht="12" customHeight="1" x14ac:dyDescent="0.2">
      <c r="A301" s="158"/>
      <c r="C301" s="48">
        <v>45860.833333333336</v>
      </c>
      <c r="D301" s="49">
        <v>507.4</v>
      </c>
      <c r="E301" s="49">
        <v>0</v>
      </c>
      <c r="F301" s="49">
        <v>10</v>
      </c>
      <c r="G301" s="49">
        <v>15.5</v>
      </c>
      <c r="H301" s="49">
        <v>1.5</v>
      </c>
      <c r="I301" s="49">
        <v>57</v>
      </c>
    </row>
    <row r="302" spans="1:12" ht="12" customHeight="1" x14ac:dyDescent="0.2">
      <c r="A302" s="158"/>
      <c r="C302" s="48">
        <v>45860.875</v>
      </c>
      <c r="D302" s="49">
        <v>507.5</v>
      </c>
      <c r="E302" s="49">
        <v>0</v>
      </c>
      <c r="F302" s="49">
        <v>9.9</v>
      </c>
      <c r="G302" s="49">
        <v>13</v>
      </c>
      <c r="H302" s="49">
        <v>2.7</v>
      </c>
      <c r="I302" s="49">
        <v>80.599999999999994</v>
      </c>
    </row>
    <row r="303" spans="1:12" ht="12" customHeight="1" x14ac:dyDescent="0.2">
      <c r="A303" s="158"/>
      <c r="C303" s="48">
        <v>45860.916666666664</v>
      </c>
      <c r="D303" s="49">
        <v>507.5</v>
      </c>
      <c r="E303" s="49">
        <v>0</v>
      </c>
      <c r="F303" s="49">
        <v>10</v>
      </c>
      <c r="G303" s="49">
        <v>11.1</v>
      </c>
      <c r="H303" s="49">
        <v>3</v>
      </c>
      <c r="I303" s="49">
        <v>85</v>
      </c>
    </row>
    <row r="304" spans="1:12" ht="12" customHeight="1" x14ac:dyDescent="0.2">
      <c r="A304" s="158"/>
      <c r="C304" s="48">
        <v>45860.958333333336</v>
      </c>
      <c r="D304" s="49">
        <v>507.4</v>
      </c>
      <c r="E304" s="49">
        <v>0</v>
      </c>
      <c r="F304" s="49">
        <v>9.6999999999999993</v>
      </c>
      <c r="G304" s="49">
        <v>10.1</v>
      </c>
      <c r="H304" s="49">
        <v>3.5</v>
      </c>
      <c r="I304" s="49">
        <v>83.8</v>
      </c>
    </row>
    <row r="305" spans="1:12" ht="12" customHeight="1" x14ac:dyDescent="0.2">
      <c r="A305" s="158"/>
      <c r="C305" s="48">
        <v>45861</v>
      </c>
      <c r="D305" s="49">
        <v>507.2</v>
      </c>
      <c r="E305" s="49">
        <v>0</v>
      </c>
      <c r="F305" s="49">
        <v>9.5</v>
      </c>
      <c r="G305" s="49">
        <v>9.8000000000000007</v>
      </c>
      <c r="H305" s="49">
        <v>3.2</v>
      </c>
      <c r="I305" s="49">
        <v>106.3</v>
      </c>
    </row>
    <row r="306" spans="1:12" ht="12" customHeight="1" x14ac:dyDescent="0.2">
      <c r="A306" s="158"/>
      <c r="C306" s="48">
        <v>45861.041666666664</v>
      </c>
      <c r="D306" s="49">
        <v>507.1</v>
      </c>
      <c r="E306" s="49">
        <v>0</v>
      </c>
      <c r="F306" s="49">
        <v>9.6</v>
      </c>
      <c r="G306" s="49">
        <v>9.1999999999999993</v>
      </c>
      <c r="H306" s="49">
        <v>3.5</v>
      </c>
      <c r="I306" s="49">
        <v>96</v>
      </c>
    </row>
    <row r="307" spans="1:12" ht="12" customHeight="1" x14ac:dyDescent="0.2">
      <c r="A307" s="158"/>
      <c r="C307" s="48">
        <v>45861.083333333336</v>
      </c>
      <c r="D307" s="49">
        <v>506.8</v>
      </c>
      <c r="E307" s="49">
        <v>0</v>
      </c>
      <c r="F307" s="49">
        <v>9.5</v>
      </c>
      <c r="G307" s="49">
        <v>9.1</v>
      </c>
      <c r="H307" s="49">
        <v>3.8</v>
      </c>
      <c r="I307" s="49">
        <v>94.9</v>
      </c>
      <c r="K307" s="45"/>
      <c r="L307" s="46"/>
    </row>
    <row r="308" spans="1:12" ht="12" customHeight="1" x14ac:dyDescent="0.2">
      <c r="A308" s="158"/>
      <c r="C308" s="48">
        <v>45861.125</v>
      </c>
      <c r="D308" s="49">
        <v>506.7</v>
      </c>
      <c r="E308" s="49">
        <v>0</v>
      </c>
      <c r="F308" s="49">
        <v>9.5</v>
      </c>
      <c r="G308" s="49">
        <v>9</v>
      </c>
      <c r="H308" s="49">
        <v>3.7</v>
      </c>
      <c r="I308" s="49">
        <v>96.6</v>
      </c>
      <c r="K308" s="45"/>
      <c r="L308" s="46"/>
    </row>
    <row r="309" spans="1:12" ht="12" customHeight="1" x14ac:dyDescent="0.2">
      <c r="A309" s="158"/>
      <c r="C309" s="48">
        <v>45861.166666666664</v>
      </c>
      <c r="D309" s="49">
        <v>506.8</v>
      </c>
      <c r="E309" s="49">
        <v>0</v>
      </c>
      <c r="F309" s="49">
        <v>9.6</v>
      </c>
      <c r="G309" s="49">
        <v>8.9</v>
      </c>
      <c r="H309" s="49">
        <v>3.8</v>
      </c>
      <c r="I309" s="49">
        <v>99</v>
      </c>
      <c r="K309" s="45"/>
      <c r="L309" s="46"/>
    </row>
    <row r="310" spans="1:12" ht="12" customHeight="1" x14ac:dyDescent="0.2">
      <c r="A310" s="158"/>
      <c r="C310" s="48">
        <v>45861.208333333336</v>
      </c>
      <c r="D310" s="49">
        <v>506.9</v>
      </c>
      <c r="E310" s="49">
        <v>0</v>
      </c>
      <c r="F310" s="49">
        <v>9.4</v>
      </c>
      <c r="G310" s="49">
        <v>9</v>
      </c>
      <c r="H310" s="49">
        <v>4.0999999999999996</v>
      </c>
      <c r="I310" s="49">
        <v>91.3</v>
      </c>
      <c r="K310" s="45"/>
      <c r="L310" s="46"/>
    </row>
    <row r="311" spans="1:12" ht="12" customHeight="1" x14ac:dyDescent="0.2">
      <c r="A311" s="158"/>
      <c r="C311" s="48">
        <v>45861.25</v>
      </c>
      <c r="D311" s="49">
        <v>507.1</v>
      </c>
      <c r="E311" s="49">
        <v>0</v>
      </c>
      <c r="F311" s="49">
        <v>9.6</v>
      </c>
      <c r="G311" s="49">
        <v>8.8000000000000007</v>
      </c>
      <c r="H311" s="49">
        <v>4</v>
      </c>
      <c r="I311" s="49">
        <v>105.4</v>
      </c>
      <c r="K311" s="45"/>
      <c r="L311" s="46"/>
    </row>
    <row r="312" spans="1:12" ht="12" customHeight="1" x14ac:dyDescent="0.2">
      <c r="A312" s="158"/>
      <c r="C312" s="48">
        <v>45861.291666666664</v>
      </c>
      <c r="D312" s="49">
        <v>507.6</v>
      </c>
      <c r="E312" s="49">
        <v>0</v>
      </c>
      <c r="F312" s="49">
        <v>11.1</v>
      </c>
      <c r="G312" s="49">
        <v>8.5</v>
      </c>
      <c r="H312" s="49">
        <v>2.8</v>
      </c>
      <c r="I312" s="49">
        <v>111.1</v>
      </c>
      <c r="K312" s="45"/>
      <c r="L312" s="46"/>
    </row>
    <row r="313" spans="1:12" ht="12" customHeight="1" x14ac:dyDescent="0.2">
      <c r="A313" s="158"/>
      <c r="C313" s="48">
        <v>45861.333333333336</v>
      </c>
      <c r="D313" s="49">
        <v>508.2</v>
      </c>
      <c r="E313" s="49">
        <v>0</v>
      </c>
      <c r="F313" s="49">
        <v>14.9</v>
      </c>
      <c r="G313" s="49">
        <v>7.4</v>
      </c>
      <c r="H313" s="49">
        <v>0.9</v>
      </c>
      <c r="I313" s="49">
        <v>231.4</v>
      </c>
      <c r="K313" s="45"/>
      <c r="L313" s="46"/>
    </row>
    <row r="314" spans="1:12" ht="12" customHeight="1" x14ac:dyDescent="0.2">
      <c r="A314" s="158"/>
      <c r="C314" s="48">
        <v>45861.375</v>
      </c>
      <c r="D314" s="49">
        <v>507.9</v>
      </c>
      <c r="E314" s="49">
        <v>0</v>
      </c>
      <c r="F314" s="49">
        <v>16.2</v>
      </c>
      <c r="G314" s="49">
        <v>8.4</v>
      </c>
      <c r="H314" s="49">
        <v>2.4</v>
      </c>
      <c r="I314" s="49">
        <v>278.39999999999998</v>
      </c>
      <c r="K314" s="45"/>
      <c r="L314" s="46"/>
    </row>
    <row r="315" spans="1:12" ht="12" customHeight="1" x14ac:dyDescent="0.2">
      <c r="A315" s="158"/>
      <c r="C315" s="48">
        <v>45861.416666666664</v>
      </c>
      <c r="D315" s="49">
        <v>507.6</v>
      </c>
      <c r="E315" s="49">
        <v>0</v>
      </c>
      <c r="F315" s="49">
        <v>15.9</v>
      </c>
      <c r="G315" s="49">
        <v>9.9</v>
      </c>
      <c r="H315" s="49">
        <v>4.5999999999999996</v>
      </c>
      <c r="I315" s="49">
        <v>293</v>
      </c>
      <c r="K315" s="45"/>
      <c r="L315" s="46"/>
    </row>
    <row r="316" spans="1:12" ht="12" customHeight="1" x14ac:dyDescent="0.2">
      <c r="A316" s="158"/>
      <c r="C316" s="48">
        <v>45861.458333333336</v>
      </c>
      <c r="D316" s="49">
        <v>507.4</v>
      </c>
      <c r="E316" s="49">
        <v>0</v>
      </c>
      <c r="F316" s="49">
        <v>16.600000000000001</v>
      </c>
      <c r="G316" s="49">
        <v>10.3</v>
      </c>
      <c r="H316" s="49">
        <v>5.0999999999999996</v>
      </c>
      <c r="I316" s="49">
        <v>295.7</v>
      </c>
      <c r="K316" s="45"/>
      <c r="L316" s="46"/>
    </row>
    <row r="317" spans="1:12" ht="12" customHeight="1" x14ac:dyDescent="0.2">
      <c r="A317" s="158"/>
      <c r="C317" s="48">
        <v>45861.5</v>
      </c>
      <c r="D317" s="49" t="s">
        <v>73</v>
      </c>
      <c r="E317" s="49" t="s">
        <v>73</v>
      </c>
      <c r="F317" s="49" t="s">
        <v>73</v>
      </c>
      <c r="G317" s="49" t="s">
        <v>73</v>
      </c>
      <c r="H317" s="49" t="s">
        <v>73</v>
      </c>
      <c r="I317" s="49" t="s">
        <v>73</v>
      </c>
      <c r="K317" s="45"/>
      <c r="L317" s="46"/>
    </row>
    <row r="318" spans="1:12" ht="12" customHeight="1" x14ac:dyDescent="0.2">
      <c r="A318" s="158"/>
      <c r="C318" s="48">
        <v>45861.541666666664</v>
      </c>
      <c r="D318" s="49">
        <v>506.7</v>
      </c>
      <c r="E318" s="49">
        <v>0</v>
      </c>
      <c r="F318" s="49">
        <v>16.5</v>
      </c>
      <c r="G318" s="49">
        <v>13.7</v>
      </c>
      <c r="H318" s="49">
        <v>6.1</v>
      </c>
      <c r="I318" s="49">
        <v>296.10000000000002</v>
      </c>
      <c r="K318" s="45"/>
      <c r="L318" s="46"/>
    </row>
    <row r="319" spans="1:12" ht="12" customHeight="1" x14ac:dyDescent="0.2">
      <c r="A319" s="158"/>
      <c r="C319" s="48">
        <v>45861.583333333336</v>
      </c>
      <c r="D319" s="49">
        <v>506.6</v>
      </c>
      <c r="E319" s="49">
        <v>0</v>
      </c>
      <c r="F319" s="49">
        <v>15.8</v>
      </c>
      <c r="G319" s="49">
        <v>15.1</v>
      </c>
      <c r="H319" s="49">
        <v>5.2</v>
      </c>
      <c r="I319" s="49">
        <v>293.89999999999998</v>
      </c>
      <c r="K319" s="45"/>
      <c r="L319" s="46"/>
    </row>
    <row r="320" spans="1:12" ht="12" customHeight="1" x14ac:dyDescent="0.2">
      <c r="A320" s="158"/>
      <c r="C320" s="48">
        <v>45861.625</v>
      </c>
      <c r="D320" s="49">
        <v>506.4</v>
      </c>
      <c r="E320" s="49">
        <v>0</v>
      </c>
      <c r="F320" s="49">
        <v>14.9</v>
      </c>
      <c r="G320" s="49">
        <v>17.8</v>
      </c>
      <c r="H320" s="49">
        <v>4.4000000000000004</v>
      </c>
      <c r="I320" s="49">
        <v>301.39999999999998</v>
      </c>
      <c r="K320" s="45"/>
      <c r="L320" s="46"/>
    </row>
    <row r="321" spans="1:12" ht="12" customHeight="1" x14ac:dyDescent="0.2">
      <c r="A321" s="158"/>
      <c r="C321" s="48">
        <v>45861.666666666664</v>
      </c>
      <c r="D321" s="49">
        <v>506.6</v>
      </c>
      <c r="E321" s="49">
        <v>0</v>
      </c>
      <c r="F321" s="49">
        <v>13.2</v>
      </c>
      <c r="G321" s="49">
        <v>20.9</v>
      </c>
      <c r="H321" s="49">
        <v>3</v>
      </c>
      <c r="I321" s="49">
        <v>304.8</v>
      </c>
      <c r="K321" s="45"/>
      <c r="L321" s="46"/>
    </row>
    <row r="322" spans="1:12" ht="12" customHeight="1" x14ac:dyDescent="0.2">
      <c r="A322" s="158"/>
      <c r="C322" s="48">
        <v>45861.708333333336</v>
      </c>
      <c r="D322" s="49">
        <v>506.9</v>
      </c>
      <c r="E322" s="49">
        <v>0</v>
      </c>
      <c r="F322" s="49">
        <v>10.1</v>
      </c>
      <c r="G322" s="49">
        <v>25.4</v>
      </c>
      <c r="H322" s="49">
        <v>1.1000000000000001</v>
      </c>
      <c r="I322" s="49">
        <v>301.7</v>
      </c>
      <c r="K322" s="45"/>
      <c r="L322" s="46"/>
    </row>
    <row r="323" spans="1:12" ht="12" customHeight="1" x14ac:dyDescent="0.2">
      <c r="A323" s="158"/>
      <c r="C323" s="48">
        <v>45861.75</v>
      </c>
      <c r="D323" s="49">
        <v>507</v>
      </c>
      <c r="E323" s="49">
        <v>0</v>
      </c>
      <c r="F323" s="49">
        <v>9.4</v>
      </c>
      <c r="G323" s="49">
        <v>24.6</v>
      </c>
      <c r="H323" s="49">
        <v>0.8</v>
      </c>
      <c r="I323" s="49">
        <v>115</v>
      </c>
    </row>
    <row r="324" spans="1:12" ht="12" customHeight="1" x14ac:dyDescent="0.2">
      <c r="A324" s="158"/>
      <c r="C324" s="48">
        <v>45861.791666666664</v>
      </c>
      <c r="D324" s="49">
        <v>507.1</v>
      </c>
      <c r="E324" s="49">
        <v>0</v>
      </c>
      <c r="F324" s="49">
        <v>9.5</v>
      </c>
      <c r="G324" s="49">
        <v>22.8</v>
      </c>
      <c r="H324" s="49">
        <v>1.2</v>
      </c>
      <c r="I324" s="49">
        <v>94.4</v>
      </c>
    </row>
    <row r="325" spans="1:12" ht="12" customHeight="1" x14ac:dyDescent="0.2">
      <c r="A325" s="158"/>
      <c r="C325" s="48">
        <v>45861.833333333336</v>
      </c>
      <c r="D325" s="49">
        <v>507.4</v>
      </c>
      <c r="E325" s="49">
        <v>0</v>
      </c>
      <c r="F325" s="49">
        <v>8.6</v>
      </c>
      <c r="G325" s="49">
        <v>21.6</v>
      </c>
      <c r="H325" s="49">
        <v>0.9</v>
      </c>
      <c r="I325" s="49">
        <v>79.599999999999994</v>
      </c>
    </row>
    <row r="326" spans="1:12" ht="12" customHeight="1" x14ac:dyDescent="0.2">
      <c r="A326" s="158"/>
      <c r="C326" s="48">
        <v>45861.875</v>
      </c>
      <c r="D326" s="49">
        <v>507.6</v>
      </c>
      <c r="E326" s="49">
        <v>0</v>
      </c>
      <c r="F326" s="49">
        <v>8.8000000000000007</v>
      </c>
      <c r="G326" s="49">
        <v>20</v>
      </c>
      <c r="H326" s="49">
        <v>2.8</v>
      </c>
      <c r="I326" s="49">
        <v>84.9</v>
      </c>
    </row>
    <row r="327" spans="1:12" ht="12" customHeight="1" x14ac:dyDescent="0.2">
      <c r="A327" s="158"/>
      <c r="C327" s="48">
        <v>45861.916666666664</v>
      </c>
      <c r="D327" s="49">
        <v>507.6</v>
      </c>
      <c r="E327" s="49">
        <v>0</v>
      </c>
      <c r="F327" s="49">
        <v>8.9</v>
      </c>
      <c r="G327" s="49">
        <v>19.3</v>
      </c>
      <c r="H327" s="49">
        <v>3.1</v>
      </c>
      <c r="I327" s="49">
        <v>88</v>
      </c>
    </row>
    <row r="328" spans="1:12" ht="12" customHeight="1" x14ac:dyDescent="0.2">
      <c r="A328" s="158"/>
      <c r="C328" s="48">
        <v>45861.958333333336</v>
      </c>
      <c r="D328" s="49">
        <v>507.5</v>
      </c>
      <c r="E328" s="49">
        <v>0</v>
      </c>
      <c r="F328" s="49">
        <v>8.8000000000000007</v>
      </c>
      <c r="G328" s="49">
        <v>18.600000000000001</v>
      </c>
      <c r="H328" s="49">
        <v>3.8</v>
      </c>
      <c r="I328" s="49">
        <v>88.7</v>
      </c>
    </row>
    <row r="329" spans="1:12" ht="12" customHeight="1" x14ac:dyDescent="0.2">
      <c r="A329" s="158"/>
      <c r="C329" s="48">
        <v>45862</v>
      </c>
      <c r="D329" s="49">
        <v>507.3</v>
      </c>
      <c r="E329" s="49">
        <v>0</v>
      </c>
      <c r="F329" s="49">
        <v>8.6999999999999993</v>
      </c>
      <c r="G329" s="49">
        <v>17.899999999999999</v>
      </c>
      <c r="H329" s="49">
        <v>4</v>
      </c>
      <c r="I329" s="49">
        <v>91.4</v>
      </c>
    </row>
    <row r="330" spans="1:12" ht="12" customHeight="1" x14ac:dyDescent="0.2">
      <c r="A330" s="158"/>
      <c r="C330" s="48">
        <v>45862.041666666664</v>
      </c>
      <c r="D330" s="49">
        <v>507.1</v>
      </c>
      <c r="E330" s="49">
        <v>0</v>
      </c>
      <c r="F330" s="49">
        <v>8.6</v>
      </c>
      <c r="G330" s="49">
        <v>16.899999999999999</v>
      </c>
      <c r="H330" s="49">
        <v>4</v>
      </c>
      <c r="I330" s="49">
        <v>91.9</v>
      </c>
    </row>
    <row r="331" spans="1:12" ht="12" customHeight="1" x14ac:dyDescent="0.2">
      <c r="A331" s="158"/>
      <c r="C331" s="48">
        <v>45862.083333333336</v>
      </c>
      <c r="D331" s="49">
        <v>507</v>
      </c>
      <c r="E331" s="49">
        <v>0</v>
      </c>
      <c r="F331" s="49">
        <v>8.1999999999999993</v>
      </c>
      <c r="G331" s="49">
        <v>16.8</v>
      </c>
      <c r="H331" s="49">
        <v>4.4000000000000004</v>
      </c>
      <c r="I331" s="49">
        <v>84.9</v>
      </c>
    </row>
    <row r="332" spans="1:12" ht="12" customHeight="1" x14ac:dyDescent="0.2">
      <c r="A332" s="158"/>
      <c r="C332" s="48">
        <v>45862.125</v>
      </c>
      <c r="D332" s="49">
        <v>506.8</v>
      </c>
      <c r="E332" s="49">
        <v>0</v>
      </c>
      <c r="F332" s="49">
        <v>8.3000000000000007</v>
      </c>
      <c r="G332" s="49">
        <v>16</v>
      </c>
      <c r="H332" s="49">
        <v>4.3</v>
      </c>
      <c r="I332" s="49">
        <v>89.7</v>
      </c>
    </row>
    <row r="333" spans="1:12" ht="12" customHeight="1" x14ac:dyDescent="0.2">
      <c r="A333" s="158"/>
      <c r="C333" s="48">
        <v>45862.166666666664</v>
      </c>
      <c r="D333" s="49">
        <v>506.9</v>
      </c>
      <c r="E333" s="49">
        <v>0</v>
      </c>
      <c r="F333" s="49">
        <v>8.1</v>
      </c>
      <c r="G333" s="49">
        <v>16.5</v>
      </c>
      <c r="H333" s="49">
        <v>4.8</v>
      </c>
      <c r="I333" s="49">
        <v>86.6</v>
      </c>
    </row>
    <row r="334" spans="1:12" ht="12" customHeight="1" x14ac:dyDescent="0.2">
      <c r="A334" s="158"/>
      <c r="C334" s="48">
        <v>45862.208333333336</v>
      </c>
      <c r="D334" s="49">
        <v>507</v>
      </c>
      <c r="E334" s="49">
        <v>0</v>
      </c>
      <c r="F334" s="49">
        <v>8.3000000000000007</v>
      </c>
      <c r="G334" s="49">
        <v>16.899999999999999</v>
      </c>
      <c r="H334" s="49">
        <v>4.9000000000000004</v>
      </c>
      <c r="I334" s="49">
        <v>85.7</v>
      </c>
    </row>
    <row r="335" spans="1:12" ht="12" customHeight="1" x14ac:dyDescent="0.2">
      <c r="A335" s="158"/>
      <c r="C335" s="48">
        <v>45862.25</v>
      </c>
      <c r="D335" s="49">
        <v>507.2</v>
      </c>
      <c r="E335" s="49">
        <v>0</v>
      </c>
      <c r="F335" s="49">
        <v>8.6999999999999993</v>
      </c>
      <c r="G335" s="49">
        <v>16.7</v>
      </c>
      <c r="H335" s="49">
        <v>3.5</v>
      </c>
      <c r="I335" s="49">
        <v>99.7</v>
      </c>
    </row>
    <row r="336" spans="1:12" ht="12" customHeight="1" x14ac:dyDescent="0.2">
      <c r="A336" s="158"/>
      <c r="C336" s="48">
        <v>45862.291666666664</v>
      </c>
      <c r="D336" s="49">
        <v>507.5</v>
      </c>
      <c r="E336" s="49">
        <v>0</v>
      </c>
      <c r="F336" s="49">
        <v>10.8</v>
      </c>
      <c r="G336" s="49">
        <v>14.9</v>
      </c>
      <c r="H336" s="49">
        <v>2.5</v>
      </c>
      <c r="I336" s="49">
        <v>115.3</v>
      </c>
    </row>
    <row r="337" spans="1:9" ht="12" customHeight="1" x14ac:dyDescent="0.2">
      <c r="A337" s="158"/>
      <c r="C337" s="48">
        <v>45862.333333333336</v>
      </c>
      <c r="D337" s="49">
        <v>508.1</v>
      </c>
      <c r="E337" s="49">
        <v>0</v>
      </c>
      <c r="F337" s="49">
        <v>13.8</v>
      </c>
      <c r="G337" s="49">
        <v>13.8</v>
      </c>
      <c r="H337" s="49">
        <v>1.7</v>
      </c>
      <c r="I337" s="49">
        <v>294.10000000000002</v>
      </c>
    </row>
    <row r="338" spans="1:9" ht="12" customHeight="1" x14ac:dyDescent="0.2">
      <c r="A338" s="158"/>
      <c r="C338" s="48">
        <v>45862.375</v>
      </c>
      <c r="D338" s="49">
        <v>508.1</v>
      </c>
      <c r="E338" s="49">
        <v>0</v>
      </c>
      <c r="F338" s="49">
        <v>14.4</v>
      </c>
      <c r="G338" s="49">
        <v>13.8</v>
      </c>
      <c r="H338" s="49">
        <v>1.9</v>
      </c>
      <c r="I338" s="49">
        <v>291.10000000000002</v>
      </c>
    </row>
    <row r="339" spans="1:9" ht="12" customHeight="1" x14ac:dyDescent="0.2">
      <c r="A339" s="158"/>
      <c r="C339" s="48">
        <v>45862.416666666664</v>
      </c>
      <c r="D339" s="49">
        <v>507.7</v>
      </c>
      <c r="E339" s="49">
        <v>0</v>
      </c>
      <c r="F339" s="49">
        <v>16.100000000000001</v>
      </c>
      <c r="G339" s="49">
        <v>12.4</v>
      </c>
      <c r="H339" s="49">
        <v>2.4</v>
      </c>
      <c r="I339" s="49">
        <v>267.5</v>
      </c>
    </row>
    <row r="340" spans="1:9" ht="12" customHeight="1" x14ac:dyDescent="0.2">
      <c r="A340" s="158"/>
      <c r="C340" s="48">
        <v>45862.458333333336</v>
      </c>
      <c r="D340" s="49">
        <v>507.4</v>
      </c>
      <c r="E340" s="49">
        <v>0</v>
      </c>
      <c r="F340" s="49">
        <v>16.2</v>
      </c>
      <c r="G340" s="49">
        <v>12.8</v>
      </c>
      <c r="H340" s="49">
        <v>2.2999999999999998</v>
      </c>
      <c r="I340" s="49">
        <v>254.1</v>
      </c>
    </row>
    <row r="341" spans="1:9" ht="12" customHeight="1" x14ac:dyDescent="0.2">
      <c r="A341" s="158"/>
      <c r="C341" s="48">
        <v>45862.5</v>
      </c>
      <c r="D341" s="49">
        <v>507.1</v>
      </c>
      <c r="E341" s="49">
        <v>0</v>
      </c>
      <c r="F341" s="49">
        <v>16</v>
      </c>
      <c r="G341" s="49">
        <v>13.3</v>
      </c>
      <c r="H341" s="49">
        <v>2.4</v>
      </c>
      <c r="I341" s="49">
        <v>252.4</v>
      </c>
    </row>
    <row r="342" spans="1:9" ht="12" customHeight="1" x14ac:dyDescent="0.2">
      <c r="A342" s="158"/>
      <c r="C342" s="48">
        <v>45862.541666666664</v>
      </c>
      <c r="D342" s="49">
        <v>506.8</v>
      </c>
      <c r="E342" s="49">
        <v>0</v>
      </c>
      <c r="F342" s="49">
        <v>16.600000000000001</v>
      </c>
      <c r="G342" s="49">
        <v>12.1</v>
      </c>
      <c r="H342" s="49">
        <v>2.6</v>
      </c>
      <c r="I342" s="49">
        <v>265.3</v>
      </c>
    </row>
    <row r="343" spans="1:9" ht="12" customHeight="1" x14ac:dyDescent="0.2">
      <c r="A343" s="158"/>
      <c r="C343" s="48">
        <v>45862.583333333336</v>
      </c>
      <c r="D343" s="49">
        <v>506.5</v>
      </c>
      <c r="E343" s="49">
        <v>0</v>
      </c>
      <c r="F343" s="49">
        <v>16</v>
      </c>
      <c r="G343" s="49">
        <v>13.2</v>
      </c>
      <c r="H343" s="49">
        <v>2.5</v>
      </c>
      <c r="I343" s="49">
        <v>269.89999999999998</v>
      </c>
    </row>
    <row r="344" spans="1:9" ht="12" customHeight="1" x14ac:dyDescent="0.2">
      <c r="A344" s="158"/>
      <c r="C344" s="48">
        <v>45862.625</v>
      </c>
      <c r="D344" s="49">
        <v>506.5</v>
      </c>
      <c r="E344" s="49">
        <v>0</v>
      </c>
      <c r="F344" s="49">
        <v>15</v>
      </c>
      <c r="G344" s="49">
        <v>15.8</v>
      </c>
      <c r="H344" s="49">
        <v>2.8</v>
      </c>
      <c r="I344" s="49">
        <v>286.2</v>
      </c>
    </row>
    <row r="345" spans="1:9" ht="12" customHeight="1" x14ac:dyDescent="0.2">
      <c r="A345" s="158"/>
      <c r="C345" s="48">
        <v>45862.666666666664</v>
      </c>
      <c r="D345" s="49">
        <v>506.7</v>
      </c>
      <c r="E345" s="49">
        <v>0</v>
      </c>
      <c r="F345" s="49">
        <v>12.8</v>
      </c>
      <c r="G345" s="49">
        <v>21</v>
      </c>
      <c r="H345" s="49">
        <v>3.6</v>
      </c>
      <c r="I345" s="49">
        <v>306</v>
      </c>
    </row>
    <row r="346" spans="1:9" ht="12" customHeight="1" x14ac:dyDescent="0.2">
      <c r="A346" s="158"/>
      <c r="C346" s="48">
        <v>45862.708333333336</v>
      </c>
      <c r="D346" s="49">
        <v>507</v>
      </c>
      <c r="E346" s="49">
        <v>0</v>
      </c>
      <c r="F346" s="49">
        <v>9.8000000000000007</v>
      </c>
      <c r="G346" s="49">
        <v>26.2</v>
      </c>
      <c r="H346" s="49">
        <v>1</v>
      </c>
      <c r="I346" s="49">
        <v>326.8</v>
      </c>
    </row>
    <row r="347" spans="1:9" ht="12" customHeight="1" x14ac:dyDescent="0.2">
      <c r="A347" s="158"/>
      <c r="C347" s="48">
        <v>45862.75</v>
      </c>
      <c r="D347" s="49">
        <v>507</v>
      </c>
      <c r="E347" s="49">
        <v>0</v>
      </c>
      <c r="F347" s="49">
        <v>8.1999999999999993</v>
      </c>
      <c r="G347" s="49">
        <v>28.8</v>
      </c>
      <c r="H347" s="49">
        <v>0.7</v>
      </c>
      <c r="I347" s="49">
        <v>265.60000000000002</v>
      </c>
    </row>
    <row r="348" spans="1:9" ht="12" customHeight="1" x14ac:dyDescent="0.2">
      <c r="A348" s="158"/>
      <c r="C348" s="48">
        <v>45862.791666666664</v>
      </c>
      <c r="D348" s="49">
        <v>507.1</v>
      </c>
      <c r="E348" s="49">
        <v>0</v>
      </c>
      <c r="F348" s="49">
        <v>8</v>
      </c>
      <c r="G348" s="49">
        <v>27.2</v>
      </c>
      <c r="H348" s="49">
        <v>0.8</v>
      </c>
      <c r="I348" s="49">
        <v>36.200000000000003</v>
      </c>
    </row>
    <row r="349" spans="1:9" ht="12" customHeight="1" x14ac:dyDescent="0.2">
      <c r="A349" s="158"/>
      <c r="C349" s="48">
        <v>45862.833333333336</v>
      </c>
      <c r="D349" s="49">
        <v>507.4</v>
      </c>
      <c r="E349" s="49">
        <v>0</v>
      </c>
      <c r="F349" s="49">
        <v>8.6</v>
      </c>
      <c r="G349" s="49">
        <v>23.2</v>
      </c>
      <c r="H349" s="49">
        <v>2.1</v>
      </c>
      <c r="I349" s="49">
        <v>91.8</v>
      </c>
    </row>
    <row r="350" spans="1:9" ht="12" customHeight="1" x14ac:dyDescent="0.2">
      <c r="A350" s="158"/>
      <c r="C350" s="48">
        <v>45862.875</v>
      </c>
      <c r="D350" s="49">
        <v>507.5</v>
      </c>
      <c r="E350" s="49">
        <v>0</v>
      </c>
      <c r="F350" s="49">
        <v>8.1</v>
      </c>
      <c r="G350" s="49">
        <v>23.8</v>
      </c>
      <c r="H350" s="49">
        <v>2.8</v>
      </c>
      <c r="I350" s="49">
        <v>84.4</v>
      </c>
    </row>
    <row r="351" spans="1:9" ht="12" customHeight="1" x14ac:dyDescent="0.2">
      <c r="A351" s="158"/>
      <c r="C351" s="48">
        <v>45862.916666666664</v>
      </c>
      <c r="D351" s="49">
        <v>507.4</v>
      </c>
      <c r="E351" s="49">
        <v>0</v>
      </c>
      <c r="F351" s="49">
        <v>7.8</v>
      </c>
      <c r="G351" s="49">
        <v>24.8</v>
      </c>
      <c r="H351" s="49">
        <v>2.2000000000000002</v>
      </c>
      <c r="I351" s="49">
        <v>83.9</v>
      </c>
    </row>
    <row r="352" spans="1:9" ht="12" customHeight="1" x14ac:dyDescent="0.2">
      <c r="A352" s="158"/>
      <c r="C352" s="48">
        <v>45862.958333333336</v>
      </c>
      <c r="D352" s="49">
        <v>507.2</v>
      </c>
      <c r="E352" s="49">
        <v>0</v>
      </c>
      <c r="F352" s="49">
        <v>7.7</v>
      </c>
      <c r="G352" s="49">
        <v>24.3</v>
      </c>
      <c r="H352" s="49">
        <v>3.2</v>
      </c>
      <c r="I352" s="49">
        <v>85.3</v>
      </c>
    </row>
    <row r="353" spans="1:9" ht="12" customHeight="1" x14ac:dyDescent="0.2">
      <c r="A353" s="158"/>
      <c r="C353" s="48">
        <v>45863</v>
      </c>
      <c r="D353" s="49">
        <v>507</v>
      </c>
      <c r="E353" s="49">
        <v>0</v>
      </c>
      <c r="F353" s="49">
        <v>8</v>
      </c>
      <c r="G353" s="49">
        <v>23</v>
      </c>
      <c r="H353" s="49">
        <v>4.5</v>
      </c>
      <c r="I353" s="49">
        <v>87.2</v>
      </c>
    </row>
    <row r="354" spans="1:9" ht="12" customHeight="1" x14ac:dyDescent="0.2">
      <c r="A354" s="158"/>
      <c r="C354" s="48">
        <v>45863.041666666664</v>
      </c>
      <c r="D354" s="49">
        <v>506.7</v>
      </c>
      <c r="E354" s="49">
        <v>0</v>
      </c>
      <c r="F354" s="49">
        <v>7.9</v>
      </c>
      <c r="G354" s="49">
        <v>22.7</v>
      </c>
      <c r="H354" s="49">
        <v>4.7</v>
      </c>
      <c r="I354" s="49">
        <v>89.3</v>
      </c>
    </row>
    <row r="355" spans="1:9" ht="12" customHeight="1" x14ac:dyDescent="0.2">
      <c r="A355" s="158"/>
      <c r="C355" s="48">
        <v>45863.083333333336</v>
      </c>
      <c r="D355" s="49">
        <v>506.4</v>
      </c>
      <c r="E355" s="49">
        <v>0</v>
      </c>
      <c r="F355" s="49">
        <v>7.7</v>
      </c>
      <c r="G355" s="49">
        <v>22.5</v>
      </c>
      <c r="H355" s="49">
        <v>4.4000000000000004</v>
      </c>
      <c r="I355" s="49">
        <v>86.7</v>
      </c>
    </row>
    <row r="356" spans="1:9" ht="12" customHeight="1" x14ac:dyDescent="0.2">
      <c r="A356" s="158"/>
      <c r="C356" s="48">
        <v>45863.125</v>
      </c>
      <c r="D356" s="49">
        <v>506.3</v>
      </c>
      <c r="E356" s="49">
        <v>0</v>
      </c>
      <c r="F356" s="49">
        <v>7.4</v>
      </c>
      <c r="G356" s="49">
        <v>22.6</v>
      </c>
      <c r="H356" s="49">
        <v>4.4000000000000004</v>
      </c>
      <c r="I356" s="49">
        <v>91.1</v>
      </c>
    </row>
    <row r="357" spans="1:9" ht="12" customHeight="1" x14ac:dyDescent="0.2">
      <c r="A357" s="158"/>
      <c r="C357" s="48">
        <v>45863.166666666664</v>
      </c>
      <c r="D357" s="49">
        <v>506.2</v>
      </c>
      <c r="E357" s="49">
        <v>0</v>
      </c>
      <c r="F357" s="49">
        <v>7.5</v>
      </c>
      <c r="G357" s="49">
        <v>22</v>
      </c>
      <c r="H357" s="49">
        <v>4.5</v>
      </c>
      <c r="I357" s="49">
        <v>88</v>
      </c>
    </row>
    <row r="358" spans="1:9" ht="12" customHeight="1" x14ac:dyDescent="0.2">
      <c r="A358" s="158"/>
      <c r="C358" s="48">
        <v>45863.208333333336</v>
      </c>
      <c r="D358" s="49">
        <v>506.3</v>
      </c>
      <c r="E358" s="49">
        <v>0</v>
      </c>
      <c r="F358" s="49">
        <v>7.4</v>
      </c>
      <c r="G358" s="49">
        <v>20.9</v>
      </c>
      <c r="H358" s="49">
        <v>4.5999999999999996</v>
      </c>
      <c r="I358" s="49">
        <v>92.5</v>
      </c>
    </row>
    <row r="359" spans="1:9" ht="12" customHeight="1" x14ac:dyDescent="0.2">
      <c r="A359" s="158"/>
      <c r="C359" s="48">
        <v>45863.25</v>
      </c>
      <c r="D359" s="49">
        <v>506.4</v>
      </c>
      <c r="E359" s="49">
        <v>0</v>
      </c>
      <c r="F359" s="49">
        <v>7.6</v>
      </c>
      <c r="G359" s="49">
        <v>19.399999999999999</v>
      </c>
      <c r="H359" s="49">
        <v>5.4</v>
      </c>
      <c r="I359" s="49">
        <v>84.7</v>
      </c>
    </row>
    <row r="360" spans="1:9" ht="12" customHeight="1" x14ac:dyDescent="0.2">
      <c r="A360" s="158"/>
      <c r="C360" s="48">
        <v>45863.291666666664</v>
      </c>
      <c r="D360" s="49">
        <v>506.5</v>
      </c>
      <c r="E360" s="49">
        <v>0</v>
      </c>
      <c r="F360" s="49">
        <v>9.6</v>
      </c>
      <c r="G360" s="49">
        <v>16.100000000000001</v>
      </c>
      <c r="H360" s="49">
        <v>3.8</v>
      </c>
      <c r="I360" s="49">
        <v>90.8</v>
      </c>
    </row>
    <row r="361" spans="1:9" ht="12" customHeight="1" x14ac:dyDescent="0.2">
      <c r="A361" s="158"/>
      <c r="C361" s="48">
        <v>45863.333333333336</v>
      </c>
      <c r="D361" s="49">
        <v>507.1</v>
      </c>
      <c r="E361" s="49">
        <v>0</v>
      </c>
      <c r="F361" s="49">
        <v>12.9</v>
      </c>
      <c r="G361" s="49">
        <v>14.7</v>
      </c>
      <c r="H361" s="49">
        <v>1.6</v>
      </c>
      <c r="I361" s="49">
        <v>164.2</v>
      </c>
    </row>
    <row r="362" spans="1:9" ht="12" customHeight="1" x14ac:dyDescent="0.2">
      <c r="A362" s="158"/>
      <c r="C362" s="48">
        <v>45863.375</v>
      </c>
      <c r="D362" s="49">
        <v>507</v>
      </c>
      <c r="E362" s="49">
        <v>0</v>
      </c>
      <c r="F362" s="49">
        <v>14.7</v>
      </c>
      <c r="G362" s="49">
        <v>14.9</v>
      </c>
      <c r="H362" s="49">
        <v>2.5</v>
      </c>
      <c r="I362" s="49">
        <v>292.10000000000002</v>
      </c>
    </row>
    <row r="363" spans="1:9" ht="12" customHeight="1" x14ac:dyDescent="0.2">
      <c r="A363" s="158"/>
      <c r="C363" s="48">
        <v>45863.416666666664</v>
      </c>
      <c r="D363" s="49">
        <v>506.6</v>
      </c>
      <c r="E363" s="49">
        <v>0</v>
      </c>
      <c r="F363" s="49">
        <v>15.5</v>
      </c>
      <c r="G363" s="49">
        <v>13.5</v>
      </c>
      <c r="H363" s="49">
        <v>4.5</v>
      </c>
      <c r="I363" s="49">
        <v>284.89999999999998</v>
      </c>
    </row>
    <row r="364" spans="1:9" ht="12" customHeight="1" x14ac:dyDescent="0.2">
      <c r="A364" s="158"/>
      <c r="C364" s="48">
        <v>45863.458333333336</v>
      </c>
      <c r="D364" s="49">
        <v>506.2</v>
      </c>
      <c r="E364" s="49">
        <v>0</v>
      </c>
      <c r="F364" s="49">
        <v>15.4</v>
      </c>
      <c r="G364" s="49">
        <v>12.7</v>
      </c>
      <c r="H364" s="49">
        <v>5.7</v>
      </c>
      <c r="I364" s="49">
        <v>296.10000000000002</v>
      </c>
    </row>
    <row r="365" spans="1:9" ht="12" customHeight="1" x14ac:dyDescent="0.2">
      <c r="A365" s="158"/>
      <c r="C365" s="48">
        <v>45863.5</v>
      </c>
      <c r="D365" s="49">
        <v>505.9</v>
      </c>
      <c r="E365" s="49">
        <v>0</v>
      </c>
      <c r="F365" s="49">
        <v>15.5</v>
      </c>
      <c r="G365" s="49">
        <v>13.3</v>
      </c>
      <c r="H365" s="49">
        <v>5</v>
      </c>
      <c r="I365" s="49">
        <v>294.89999999999998</v>
      </c>
    </row>
    <row r="366" spans="1:9" ht="12" customHeight="1" x14ac:dyDescent="0.2">
      <c r="A366" s="158"/>
      <c r="C366" s="48">
        <v>45863.541666666664</v>
      </c>
      <c r="D366" s="49">
        <v>505.4</v>
      </c>
      <c r="E366" s="49">
        <v>0</v>
      </c>
      <c r="F366" s="49">
        <v>15.8</v>
      </c>
      <c r="G366" s="49">
        <v>13.1</v>
      </c>
      <c r="H366" s="49">
        <v>4.9000000000000004</v>
      </c>
      <c r="I366" s="49">
        <v>287.5</v>
      </c>
    </row>
    <row r="367" spans="1:9" ht="12" customHeight="1" x14ac:dyDescent="0.2">
      <c r="A367" s="158"/>
      <c r="C367" s="48">
        <v>45863.583333333336</v>
      </c>
      <c r="D367" s="49">
        <v>505.2</v>
      </c>
      <c r="E367" s="49">
        <v>0</v>
      </c>
      <c r="F367" s="49">
        <v>14.9</v>
      </c>
      <c r="G367" s="49">
        <v>13.4</v>
      </c>
      <c r="H367" s="49">
        <v>5.6</v>
      </c>
      <c r="I367" s="49">
        <v>292.8</v>
      </c>
    </row>
    <row r="368" spans="1:9" ht="12" customHeight="1" x14ac:dyDescent="0.2">
      <c r="A368" s="158"/>
      <c r="C368" s="48">
        <v>45863.625</v>
      </c>
      <c r="D368" s="49">
        <v>505.2</v>
      </c>
      <c r="E368" s="49">
        <v>0</v>
      </c>
      <c r="F368" s="49">
        <v>14.5</v>
      </c>
      <c r="G368" s="49">
        <v>14.3</v>
      </c>
      <c r="H368" s="49">
        <v>4.2</v>
      </c>
      <c r="I368" s="49">
        <v>289.89999999999998</v>
      </c>
    </row>
    <row r="369" spans="1:9" ht="12" customHeight="1" x14ac:dyDescent="0.2">
      <c r="A369" s="158"/>
      <c r="C369" s="48">
        <v>45863.666666666664</v>
      </c>
      <c r="D369" s="49">
        <v>505.4</v>
      </c>
      <c r="E369" s="49">
        <v>0</v>
      </c>
      <c r="F369" s="49">
        <v>12.9</v>
      </c>
      <c r="G369" s="49">
        <v>18</v>
      </c>
      <c r="H369" s="49">
        <v>3.9</v>
      </c>
      <c r="I369" s="49">
        <v>303</v>
      </c>
    </row>
    <row r="370" spans="1:9" ht="12" customHeight="1" x14ac:dyDescent="0.2">
      <c r="A370" s="158"/>
      <c r="C370" s="48">
        <v>45863.708333333336</v>
      </c>
      <c r="D370" s="49">
        <v>506</v>
      </c>
      <c r="E370" s="49">
        <v>0</v>
      </c>
      <c r="F370" s="49">
        <v>9.4</v>
      </c>
      <c r="G370" s="49">
        <v>22.8</v>
      </c>
      <c r="H370" s="49">
        <v>1.3</v>
      </c>
      <c r="I370" s="49">
        <v>301.8</v>
      </c>
    </row>
    <row r="371" spans="1:9" ht="12" customHeight="1" x14ac:dyDescent="0.2">
      <c r="A371" s="158"/>
      <c r="C371" s="48">
        <v>45863.75</v>
      </c>
      <c r="D371" s="49">
        <v>506.1</v>
      </c>
      <c r="E371" s="49" t="s">
        <v>73</v>
      </c>
      <c r="F371" s="49">
        <v>8.9</v>
      </c>
      <c r="G371" s="49">
        <v>22.4</v>
      </c>
      <c r="H371" s="49">
        <v>1.2</v>
      </c>
      <c r="I371" s="49">
        <v>89.9</v>
      </c>
    </row>
    <row r="372" spans="1:9" ht="12" customHeight="1" x14ac:dyDescent="0.2">
      <c r="A372" s="158"/>
      <c r="C372" s="48">
        <v>45863.791666666664</v>
      </c>
      <c r="D372" s="49">
        <v>506.3</v>
      </c>
      <c r="E372" s="49">
        <v>0</v>
      </c>
      <c r="F372" s="49">
        <v>8.8000000000000007</v>
      </c>
      <c r="G372" s="49">
        <v>22</v>
      </c>
      <c r="H372" s="49">
        <v>2.9</v>
      </c>
      <c r="I372" s="49">
        <v>83.9</v>
      </c>
    </row>
    <row r="373" spans="1:9" ht="12" customHeight="1" x14ac:dyDescent="0.2">
      <c r="A373" s="158"/>
      <c r="C373" s="48">
        <v>45863.833333333336</v>
      </c>
      <c r="D373" s="49">
        <v>506.5</v>
      </c>
      <c r="E373" s="49">
        <v>0</v>
      </c>
      <c r="F373" s="49">
        <v>8.5</v>
      </c>
      <c r="G373" s="49">
        <v>21.8</v>
      </c>
      <c r="H373" s="49">
        <v>2.6</v>
      </c>
      <c r="I373" s="49">
        <v>85.2</v>
      </c>
    </row>
    <row r="374" spans="1:9" ht="12" customHeight="1" x14ac:dyDescent="0.2">
      <c r="A374" s="158"/>
      <c r="C374" s="48">
        <v>45863.875</v>
      </c>
      <c r="D374" s="49">
        <v>506.7</v>
      </c>
      <c r="E374" s="49">
        <v>0</v>
      </c>
      <c r="F374" s="49">
        <v>7.9</v>
      </c>
      <c r="G374" s="49">
        <v>22.9</v>
      </c>
      <c r="H374" s="49">
        <v>2.6</v>
      </c>
      <c r="I374" s="49">
        <v>91.3</v>
      </c>
    </row>
    <row r="375" spans="1:9" ht="12" customHeight="1" x14ac:dyDescent="0.2">
      <c r="A375" s="158"/>
      <c r="C375" s="48">
        <v>45863.916666666664</v>
      </c>
      <c r="D375" s="49">
        <v>506.6</v>
      </c>
      <c r="E375" s="49">
        <v>0</v>
      </c>
      <c r="F375" s="49">
        <v>8.1</v>
      </c>
      <c r="G375" s="49">
        <v>22.7</v>
      </c>
      <c r="H375" s="49">
        <v>3.8</v>
      </c>
      <c r="I375" s="49">
        <v>96</v>
      </c>
    </row>
    <row r="376" spans="1:9" ht="12" customHeight="1" x14ac:dyDescent="0.2">
      <c r="A376" s="158"/>
      <c r="C376" s="48">
        <v>45863.958333333336</v>
      </c>
      <c r="D376" s="49">
        <v>506.4</v>
      </c>
      <c r="E376" s="49">
        <v>0</v>
      </c>
      <c r="F376" s="49">
        <v>7.9</v>
      </c>
      <c r="G376" s="49">
        <v>23.7</v>
      </c>
      <c r="H376" s="49">
        <v>4</v>
      </c>
      <c r="I376" s="49">
        <v>100.5</v>
      </c>
    </row>
    <row r="377" spans="1:9" ht="12" customHeight="1" x14ac:dyDescent="0.2">
      <c r="A377" s="158"/>
      <c r="C377" s="48">
        <v>45864</v>
      </c>
      <c r="D377" s="49">
        <v>506.2</v>
      </c>
      <c r="E377" s="49" t="s">
        <v>73</v>
      </c>
      <c r="F377" s="49">
        <v>7.7</v>
      </c>
      <c r="G377" s="49">
        <v>25.1</v>
      </c>
      <c r="H377" s="49">
        <v>4.0999999999999996</v>
      </c>
      <c r="I377" s="49">
        <v>104.3</v>
      </c>
    </row>
    <row r="378" spans="1:9" ht="12" customHeight="1" x14ac:dyDescent="0.2">
      <c r="A378" s="158"/>
      <c r="C378" s="48">
        <v>45864.041666666664</v>
      </c>
      <c r="D378" s="49">
        <v>506</v>
      </c>
      <c r="E378" s="49">
        <v>0</v>
      </c>
      <c r="F378" s="49">
        <v>7.1</v>
      </c>
      <c r="G378" s="49">
        <v>26.9</v>
      </c>
      <c r="H378" s="49">
        <v>2.5</v>
      </c>
      <c r="I378" s="49">
        <v>105.1</v>
      </c>
    </row>
    <row r="379" spans="1:9" ht="12" customHeight="1" x14ac:dyDescent="0.2">
      <c r="A379" s="158"/>
      <c r="C379" s="48">
        <v>45864.083333333336</v>
      </c>
      <c r="D379" s="49">
        <v>505.7</v>
      </c>
      <c r="E379" s="49">
        <v>0</v>
      </c>
      <c r="F379" s="49">
        <v>6.8</v>
      </c>
      <c r="G379" s="49">
        <v>27.4</v>
      </c>
      <c r="H379" s="49">
        <v>2.1</v>
      </c>
      <c r="I379" s="49">
        <v>76</v>
      </c>
    </row>
    <row r="380" spans="1:9" ht="12" customHeight="1" x14ac:dyDescent="0.2">
      <c r="A380" s="158"/>
      <c r="C380" s="48">
        <v>45864.125</v>
      </c>
      <c r="D380" s="49">
        <v>505.5</v>
      </c>
      <c r="E380" s="49">
        <v>0</v>
      </c>
      <c r="F380" s="49">
        <v>6.3</v>
      </c>
      <c r="G380" s="49">
        <v>27.9</v>
      </c>
      <c r="H380" s="49">
        <v>1.6</v>
      </c>
      <c r="I380" s="49">
        <v>40.1</v>
      </c>
    </row>
    <row r="381" spans="1:9" ht="12" customHeight="1" x14ac:dyDescent="0.2">
      <c r="A381" s="158"/>
      <c r="C381" s="48">
        <v>45864.166666666664</v>
      </c>
      <c r="D381" s="49">
        <v>505.4</v>
      </c>
      <c r="E381" s="49">
        <v>0</v>
      </c>
      <c r="F381" s="49">
        <v>6.9</v>
      </c>
      <c r="G381" s="49">
        <v>27.8</v>
      </c>
      <c r="H381" s="49">
        <v>3.3</v>
      </c>
      <c r="I381" s="49">
        <v>73.099999999999994</v>
      </c>
    </row>
    <row r="382" spans="1:9" ht="12" customHeight="1" x14ac:dyDescent="0.2">
      <c r="A382" s="158"/>
      <c r="C382" s="48">
        <v>45864.208333333336</v>
      </c>
      <c r="D382" s="49">
        <v>505.5</v>
      </c>
      <c r="E382" s="49">
        <v>0</v>
      </c>
      <c r="F382" s="49">
        <v>6.6</v>
      </c>
      <c r="G382" s="49">
        <v>29</v>
      </c>
      <c r="H382" s="49">
        <v>2.1</v>
      </c>
      <c r="I382" s="49">
        <v>46</v>
      </c>
    </row>
    <row r="383" spans="1:9" ht="12" customHeight="1" x14ac:dyDescent="0.2">
      <c r="A383" s="158"/>
      <c r="C383" s="48">
        <v>45864.25</v>
      </c>
      <c r="D383" s="49">
        <v>505.8</v>
      </c>
      <c r="E383" s="49">
        <v>0</v>
      </c>
      <c r="F383" s="49">
        <v>6.4</v>
      </c>
      <c r="G383" s="49">
        <v>29.8</v>
      </c>
      <c r="H383" s="49">
        <v>1.6</v>
      </c>
      <c r="I383" s="49">
        <v>50.6</v>
      </c>
    </row>
    <row r="384" spans="1:9" ht="12" customHeight="1" x14ac:dyDescent="0.2">
      <c r="A384" s="158"/>
      <c r="C384" s="48">
        <v>45864.291666666664</v>
      </c>
      <c r="D384" s="49">
        <v>506.3</v>
      </c>
      <c r="E384" s="49">
        <v>0</v>
      </c>
      <c r="F384" s="49">
        <v>8.8000000000000007</v>
      </c>
      <c r="G384" s="49">
        <v>23.5</v>
      </c>
      <c r="H384" s="49">
        <v>0.9</v>
      </c>
      <c r="I384" s="49">
        <v>0.7</v>
      </c>
    </row>
    <row r="385" spans="1:9" ht="12" customHeight="1" x14ac:dyDescent="0.2">
      <c r="A385" s="158"/>
      <c r="C385" s="48">
        <v>45864.333333333336</v>
      </c>
      <c r="D385" s="49">
        <v>506.9</v>
      </c>
      <c r="E385" s="49">
        <v>0</v>
      </c>
      <c r="F385" s="49">
        <v>11.3</v>
      </c>
      <c r="G385" s="49">
        <v>20.399999999999999</v>
      </c>
      <c r="H385" s="49">
        <v>1.6</v>
      </c>
      <c r="I385" s="49">
        <v>279.39999999999998</v>
      </c>
    </row>
    <row r="386" spans="1:9" ht="12" customHeight="1" x14ac:dyDescent="0.2">
      <c r="A386" s="158"/>
      <c r="C386" s="48">
        <v>45864.375</v>
      </c>
      <c r="D386" s="49">
        <v>507</v>
      </c>
      <c r="E386" s="49">
        <v>0</v>
      </c>
      <c r="F386" s="49">
        <v>12.2</v>
      </c>
      <c r="G386" s="49">
        <v>18.5</v>
      </c>
      <c r="H386" s="49">
        <v>2.1</v>
      </c>
      <c r="I386" s="49">
        <v>264.10000000000002</v>
      </c>
    </row>
    <row r="387" spans="1:9" ht="12" customHeight="1" x14ac:dyDescent="0.2">
      <c r="A387" s="158"/>
      <c r="C387" s="48">
        <v>45864.416666666664</v>
      </c>
      <c r="D387" s="49">
        <v>506.7</v>
      </c>
      <c r="E387" s="49">
        <v>0</v>
      </c>
      <c r="F387" s="49">
        <v>13.9</v>
      </c>
      <c r="G387" s="49">
        <v>16.3</v>
      </c>
      <c r="H387" s="49">
        <v>2.9</v>
      </c>
      <c r="I387" s="49">
        <v>269.7</v>
      </c>
    </row>
    <row r="388" spans="1:9" ht="12" customHeight="1" x14ac:dyDescent="0.2">
      <c r="A388" s="158"/>
      <c r="C388" s="48">
        <v>45864.458333333336</v>
      </c>
      <c r="D388" s="49">
        <v>506.4</v>
      </c>
      <c r="E388" s="49" t="s">
        <v>73</v>
      </c>
      <c r="F388" s="49">
        <v>14.6</v>
      </c>
      <c r="G388" s="49">
        <v>16.2</v>
      </c>
      <c r="H388" s="49">
        <v>3.9</v>
      </c>
      <c r="I388" s="49">
        <v>277.39999999999998</v>
      </c>
    </row>
    <row r="389" spans="1:9" ht="12" customHeight="1" x14ac:dyDescent="0.2">
      <c r="A389" s="158"/>
      <c r="C389" s="48">
        <v>45864.5</v>
      </c>
      <c r="D389" s="49">
        <v>506.3</v>
      </c>
      <c r="E389" s="49" t="s">
        <v>73</v>
      </c>
      <c r="F389" s="49">
        <v>13.9</v>
      </c>
      <c r="G389" s="49">
        <v>16.5</v>
      </c>
      <c r="H389" s="49">
        <v>3.8</v>
      </c>
      <c r="I389" s="49">
        <v>278.10000000000002</v>
      </c>
    </row>
    <row r="390" spans="1:9" ht="12" customHeight="1" x14ac:dyDescent="0.2">
      <c r="A390" s="158"/>
      <c r="C390" s="48">
        <v>45864.541666666664</v>
      </c>
      <c r="D390" s="49">
        <v>506</v>
      </c>
      <c r="E390" s="49">
        <v>0</v>
      </c>
      <c r="F390" s="49">
        <v>13.9</v>
      </c>
      <c r="G390" s="49">
        <v>16.600000000000001</v>
      </c>
      <c r="H390" s="49">
        <v>4.4000000000000004</v>
      </c>
      <c r="I390" s="49">
        <v>278.89999999999998</v>
      </c>
    </row>
    <row r="391" spans="1:9" ht="12" customHeight="1" x14ac:dyDescent="0.2">
      <c r="A391" s="158"/>
      <c r="C391" s="48">
        <v>45864.583333333336</v>
      </c>
      <c r="D391" s="49">
        <v>506.1</v>
      </c>
      <c r="E391" s="49">
        <v>0</v>
      </c>
      <c r="F391" s="49">
        <v>12.4</v>
      </c>
      <c r="G391" s="49">
        <v>18.3</v>
      </c>
      <c r="H391" s="49">
        <v>5.8</v>
      </c>
      <c r="I391" s="49">
        <v>289.8</v>
      </c>
    </row>
    <row r="392" spans="1:9" ht="12" customHeight="1" x14ac:dyDescent="0.2">
      <c r="A392" s="158"/>
      <c r="C392" s="48">
        <v>45864.625</v>
      </c>
      <c r="D392" s="49">
        <v>506.2</v>
      </c>
      <c r="E392" s="49">
        <v>0</v>
      </c>
      <c r="F392" s="49">
        <v>11.4</v>
      </c>
      <c r="G392" s="49">
        <v>20.9</v>
      </c>
      <c r="H392" s="49">
        <v>5.5</v>
      </c>
      <c r="I392" s="49">
        <v>294.10000000000002</v>
      </c>
    </row>
    <row r="393" spans="1:9" ht="12" customHeight="1" x14ac:dyDescent="0.2">
      <c r="A393" s="158"/>
      <c r="C393" s="48">
        <v>45864.666666666664</v>
      </c>
      <c r="D393" s="49">
        <v>506.4</v>
      </c>
      <c r="E393" s="49">
        <v>0</v>
      </c>
      <c r="F393" s="49">
        <v>9.4</v>
      </c>
      <c r="G393" s="49">
        <v>24.2</v>
      </c>
      <c r="H393" s="49">
        <v>3.6</v>
      </c>
      <c r="I393" s="49">
        <v>307.7</v>
      </c>
    </row>
    <row r="394" spans="1:9" ht="12" customHeight="1" x14ac:dyDescent="0.2">
      <c r="A394" s="158"/>
      <c r="C394" s="48">
        <v>45864.708333333336</v>
      </c>
      <c r="D394" s="49">
        <v>506.8</v>
      </c>
      <c r="E394" s="49">
        <v>0</v>
      </c>
      <c r="F394" s="49">
        <v>6.9</v>
      </c>
      <c r="G394" s="49">
        <v>29.3</v>
      </c>
      <c r="H394" s="49">
        <v>2.1</v>
      </c>
      <c r="I394" s="49">
        <v>298.89999999999998</v>
      </c>
    </row>
    <row r="395" spans="1:9" ht="12" customHeight="1" x14ac:dyDescent="0.2">
      <c r="A395" s="158"/>
      <c r="C395" s="48">
        <v>45864.75</v>
      </c>
      <c r="D395" s="49">
        <v>506.8</v>
      </c>
      <c r="E395" s="49">
        <v>0</v>
      </c>
      <c r="F395" s="49">
        <v>5.5</v>
      </c>
      <c r="G395" s="49">
        <v>30.3</v>
      </c>
      <c r="H395" s="49">
        <v>1.3</v>
      </c>
      <c r="I395" s="49">
        <v>100.9</v>
      </c>
    </row>
    <row r="396" spans="1:9" ht="12" customHeight="1" x14ac:dyDescent="0.2">
      <c r="A396" s="158"/>
      <c r="C396" s="48">
        <v>45864.791666666664</v>
      </c>
      <c r="D396" s="49">
        <v>506.9</v>
      </c>
      <c r="E396" s="49">
        <v>0</v>
      </c>
      <c r="F396" s="49">
        <v>7.5</v>
      </c>
      <c r="G396" s="49">
        <v>23.9</v>
      </c>
      <c r="H396" s="49">
        <v>3.2</v>
      </c>
      <c r="I396" s="49">
        <v>92.9</v>
      </c>
    </row>
    <row r="397" spans="1:9" ht="12" customHeight="1" x14ac:dyDescent="0.2">
      <c r="A397" s="158"/>
      <c r="C397" s="48">
        <v>45864.833333333336</v>
      </c>
      <c r="D397" s="49">
        <v>507.1</v>
      </c>
      <c r="E397" s="49">
        <v>0</v>
      </c>
      <c r="F397" s="49">
        <v>8.1</v>
      </c>
      <c r="G397" s="49">
        <v>26.7</v>
      </c>
      <c r="H397" s="49">
        <v>2.4</v>
      </c>
      <c r="I397" s="49">
        <v>56.4</v>
      </c>
    </row>
    <row r="398" spans="1:9" ht="12" customHeight="1" x14ac:dyDescent="0.2">
      <c r="A398" s="158"/>
      <c r="C398" s="48">
        <v>45864.875</v>
      </c>
      <c r="D398" s="49">
        <v>507.3</v>
      </c>
      <c r="E398" s="49">
        <v>0</v>
      </c>
      <c r="F398" s="49">
        <v>7.6</v>
      </c>
      <c r="G398" s="49">
        <v>32.299999999999997</v>
      </c>
      <c r="H398" s="49">
        <v>2.8</v>
      </c>
      <c r="I398" s="49">
        <v>28.5</v>
      </c>
    </row>
    <row r="399" spans="1:9" ht="12" customHeight="1" x14ac:dyDescent="0.2">
      <c r="A399" s="158"/>
      <c r="C399" s="48">
        <v>45864.916666666664</v>
      </c>
      <c r="D399" s="49">
        <v>507.3</v>
      </c>
      <c r="E399" s="49">
        <v>0</v>
      </c>
      <c r="F399" s="49">
        <v>5.7</v>
      </c>
      <c r="G399" s="49">
        <v>31.3</v>
      </c>
      <c r="H399" s="49">
        <v>1.1000000000000001</v>
      </c>
      <c r="I399" s="49">
        <v>9.9</v>
      </c>
    </row>
    <row r="400" spans="1:9" ht="12" customHeight="1" x14ac:dyDescent="0.2">
      <c r="A400" s="158"/>
      <c r="C400" s="48">
        <v>45864.958333333336</v>
      </c>
      <c r="D400" s="49">
        <v>507.3</v>
      </c>
      <c r="E400" s="49">
        <v>0</v>
      </c>
      <c r="F400" s="49">
        <v>6.7</v>
      </c>
      <c r="G400" s="49">
        <v>37.5</v>
      </c>
      <c r="H400" s="49">
        <v>1.7</v>
      </c>
      <c r="I400" s="49">
        <v>74.099999999999994</v>
      </c>
    </row>
    <row r="401" spans="1:9" ht="12" customHeight="1" x14ac:dyDescent="0.2">
      <c r="A401" s="158"/>
      <c r="C401" s="48">
        <v>45865</v>
      </c>
      <c r="D401" s="49">
        <v>507.2</v>
      </c>
      <c r="E401" s="49">
        <v>0</v>
      </c>
      <c r="F401" s="49">
        <v>6.9</v>
      </c>
      <c r="G401" s="49">
        <v>39.799999999999997</v>
      </c>
      <c r="H401" s="49">
        <v>3</v>
      </c>
      <c r="I401" s="49">
        <v>99.3</v>
      </c>
    </row>
    <row r="402" spans="1:9" ht="12" customHeight="1" x14ac:dyDescent="0.2">
      <c r="A402" s="158"/>
      <c r="C402" s="48">
        <v>45865.041666666664</v>
      </c>
      <c r="D402" s="49">
        <v>507</v>
      </c>
      <c r="E402" s="49">
        <v>0</v>
      </c>
      <c r="F402" s="49">
        <v>6.5</v>
      </c>
      <c r="G402" s="49">
        <v>40.5</v>
      </c>
      <c r="H402" s="49">
        <v>3.7</v>
      </c>
      <c r="I402" s="49">
        <v>91.3</v>
      </c>
    </row>
    <row r="403" spans="1:9" ht="12" customHeight="1" x14ac:dyDescent="0.2">
      <c r="A403" s="158"/>
      <c r="C403" s="48">
        <v>45865.083333333336</v>
      </c>
      <c r="D403" s="49">
        <v>506.7</v>
      </c>
      <c r="E403" s="49">
        <v>0</v>
      </c>
      <c r="F403" s="49">
        <v>6.3</v>
      </c>
      <c r="G403" s="49">
        <v>39.5</v>
      </c>
      <c r="H403" s="49">
        <v>3.2</v>
      </c>
      <c r="I403" s="49">
        <v>100.7</v>
      </c>
    </row>
    <row r="404" spans="1:9" ht="12" customHeight="1" x14ac:dyDescent="0.2">
      <c r="A404" s="158"/>
      <c r="C404" s="48">
        <v>45865.125</v>
      </c>
      <c r="D404" s="49">
        <v>506.6</v>
      </c>
      <c r="E404" s="49">
        <v>0</v>
      </c>
      <c r="F404" s="49">
        <v>6</v>
      </c>
      <c r="G404" s="49">
        <v>41</v>
      </c>
      <c r="H404" s="49">
        <v>2.6</v>
      </c>
      <c r="I404" s="49">
        <v>90.8</v>
      </c>
    </row>
    <row r="405" spans="1:9" ht="12" customHeight="1" x14ac:dyDescent="0.2">
      <c r="A405" s="158"/>
      <c r="C405" s="48">
        <v>45865.166666666664</v>
      </c>
      <c r="D405" s="49">
        <v>506.5</v>
      </c>
      <c r="E405" s="49">
        <v>0</v>
      </c>
      <c r="F405" s="49">
        <v>6.2</v>
      </c>
      <c r="G405" s="49">
        <v>40.299999999999997</v>
      </c>
      <c r="H405" s="49">
        <v>2.4</v>
      </c>
      <c r="I405" s="49">
        <v>71.900000000000006</v>
      </c>
    </row>
    <row r="406" spans="1:9" ht="12" customHeight="1" x14ac:dyDescent="0.2">
      <c r="A406" s="158"/>
      <c r="C406" s="48">
        <v>45865.208333333336</v>
      </c>
      <c r="D406" s="49">
        <v>506.7</v>
      </c>
      <c r="E406" s="49">
        <v>0</v>
      </c>
      <c r="F406" s="49">
        <v>5.9</v>
      </c>
      <c r="G406" s="49">
        <v>35.5</v>
      </c>
      <c r="H406" s="49">
        <v>4.2</v>
      </c>
      <c r="I406" s="49">
        <v>88.6</v>
      </c>
    </row>
    <row r="407" spans="1:9" ht="12" customHeight="1" x14ac:dyDescent="0.2">
      <c r="A407" s="158"/>
      <c r="C407" s="48">
        <v>45865.25</v>
      </c>
      <c r="D407" s="49">
        <v>506.8</v>
      </c>
      <c r="E407" s="49">
        <v>0</v>
      </c>
      <c r="F407" s="49">
        <v>6.1</v>
      </c>
      <c r="G407" s="49">
        <v>26.9</v>
      </c>
      <c r="H407" s="49">
        <v>4.0999999999999996</v>
      </c>
      <c r="I407" s="49">
        <v>88.1</v>
      </c>
    </row>
    <row r="408" spans="1:9" ht="12" customHeight="1" x14ac:dyDescent="0.2">
      <c r="A408" s="158"/>
      <c r="C408" s="48">
        <v>45865.291666666664</v>
      </c>
      <c r="D408" s="49">
        <v>507.1</v>
      </c>
      <c r="E408" s="49">
        <v>0</v>
      </c>
      <c r="F408" s="49">
        <v>8.6</v>
      </c>
      <c r="G408" s="49">
        <v>17.100000000000001</v>
      </c>
      <c r="H408" s="49">
        <v>2.5</v>
      </c>
      <c r="I408" s="49">
        <v>74</v>
      </c>
    </row>
    <row r="409" spans="1:9" ht="12" customHeight="1" x14ac:dyDescent="0.2">
      <c r="A409" s="158"/>
      <c r="C409" s="48">
        <v>45865.333333333336</v>
      </c>
      <c r="D409" s="49">
        <v>507.6</v>
      </c>
      <c r="E409" s="49">
        <v>0</v>
      </c>
      <c r="F409" s="49">
        <v>11.3</v>
      </c>
      <c r="G409" s="49">
        <v>24.3</v>
      </c>
      <c r="H409" s="49">
        <v>1.8</v>
      </c>
      <c r="I409" s="49">
        <v>300.89999999999998</v>
      </c>
    </row>
    <row r="410" spans="1:9" ht="12" customHeight="1" x14ac:dyDescent="0.2">
      <c r="A410" s="158"/>
      <c r="C410" s="48">
        <v>45865.375</v>
      </c>
      <c r="D410" s="49">
        <v>507.6</v>
      </c>
      <c r="E410" s="49">
        <v>0</v>
      </c>
      <c r="F410" s="49">
        <v>13.3</v>
      </c>
      <c r="G410" s="49">
        <v>26.4</v>
      </c>
      <c r="H410" s="49">
        <v>2.6</v>
      </c>
      <c r="I410" s="49">
        <v>282</v>
      </c>
    </row>
    <row r="411" spans="1:9" ht="12" customHeight="1" x14ac:dyDescent="0.2">
      <c r="A411" s="158"/>
      <c r="C411" s="48">
        <v>45865.416666666664</v>
      </c>
      <c r="D411" s="49">
        <v>507.2</v>
      </c>
      <c r="E411" s="49">
        <v>0</v>
      </c>
      <c r="F411" s="49">
        <v>14</v>
      </c>
      <c r="G411" s="49">
        <v>25.7</v>
      </c>
      <c r="H411" s="49">
        <v>4.0999999999999996</v>
      </c>
      <c r="I411" s="49">
        <v>277.3</v>
      </c>
    </row>
    <row r="412" spans="1:9" ht="12" customHeight="1" x14ac:dyDescent="0.2">
      <c r="A412" s="158"/>
      <c r="C412" s="48">
        <v>45865.458333333336</v>
      </c>
      <c r="D412" s="49">
        <v>507</v>
      </c>
      <c r="E412" s="49">
        <v>0</v>
      </c>
      <c r="F412" s="49">
        <v>14.6</v>
      </c>
      <c r="G412" s="49">
        <v>23.3</v>
      </c>
      <c r="H412" s="49">
        <v>4.4000000000000004</v>
      </c>
      <c r="I412" s="49">
        <v>282.7</v>
      </c>
    </row>
    <row r="413" spans="1:9" ht="12" customHeight="1" x14ac:dyDescent="0.2">
      <c r="A413" s="158"/>
      <c r="C413" s="48">
        <v>45865.5</v>
      </c>
      <c r="D413" s="49">
        <v>506.7</v>
      </c>
      <c r="E413" s="49">
        <v>0</v>
      </c>
      <c r="F413" s="49">
        <v>14.7</v>
      </c>
      <c r="G413" s="49">
        <v>22.4</v>
      </c>
      <c r="H413" s="49">
        <v>5.2</v>
      </c>
      <c r="I413" s="49">
        <v>277.7</v>
      </c>
    </row>
    <row r="414" spans="1:9" ht="12" customHeight="1" x14ac:dyDescent="0.2">
      <c r="A414" s="158"/>
      <c r="C414" s="48">
        <v>45865.541666666664</v>
      </c>
      <c r="D414" s="49">
        <v>506.4</v>
      </c>
      <c r="E414" s="49">
        <v>0</v>
      </c>
      <c r="F414" s="49">
        <v>14.6</v>
      </c>
      <c r="G414" s="49">
        <v>20.6</v>
      </c>
      <c r="H414" s="49">
        <v>5.3</v>
      </c>
      <c r="I414" s="49">
        <v>297.60000000000002</v>
      </c>
    </row>
    <row r="415" spans="1:9" ht="12" customHeight="1" x14ac:dyDescent="0.2">
      <c r="A415" s="158"/>
      <c r="C415" s="48">
        <v>45865.583333333336</v>
      </c>
      <c r="D415" s="49">
        <v>506.2</v>
      </c>
      <c r="E415" s="49">
        <v>0</v>
      </c>
      <c r="F415" s="49">
        <v>14</v>
      </c>
      <c r="G415" s="49">
        <v>21.1</v>
      </c>
      <c r="H415" s="49">
        <v>5.4</v>
      </c>
      <c r="I415" s="49">
        <v>298.5</v>
      </c>
    </row>
    <row r="416" spans="1:9" ht="12" customHeight="1" x14ac:dyDescent="0.2">
      <c r="A416" s="158"/>
      <c r="C416" s="48">
        <v>45865.625</v>
      </c>
      <c r="D416" s="49">
        <v>506.3</v>
      </c>
      <c r="E416" s="49">
        <v>0</v>
      </c>
      <c r="F416" s="49">
        <v>12.7</v>
      </c>
      <c r="G416" s="49">
        <v>23.4</v>
      </c>
      <c r="H416" s="49">
        <v>5.5</v>
      </c>
      <c r="I416" s="49">
        <v>323.60000000000002</v>
      </c>
    </row>
    <row r="417" spans="1:9" ht="12" customHeight="1" x14ac:dyDescent="0.2">
      <c r="A417" s="158"/>
      <c r="C417" s="48">
        <v>45865.666666666664</v>
      </c>
      <c r="D417" s="49">
        <v>506.7</v>
      </c>
      <c r="E417" s="49">
        <v>0</v>
      </c>
      <c r="F417" s="49">
        <v>11.7</v>
      </c>
      <c r="G417" s="49">
        <v>26.2</v>
      </c>
      <c r="H417" s="49">
        <v>4.5999999999999996</v>
      </c>
      <c r="I417" s="49">
        <v>336.2</v>
      </c>
    </row>
    <row r="418" spans="1:9" ht="12" customHeight="1" x14ac:dyDescent="0.2">
      <c r="A418" s="158"/>
      <c r="C418" s="48">
        <v>45865.708333333336</v>
      </c>
      <c r="D418" s="49">
        <v>507.2</v>
      </c>
      <c r="E418" s="49">
        <v>0</v>
      </c>
      <c r="F418" s="49">
        <v>8.9</v>
      </c>
      <c r="G418" s="49">
        <v>31.4</v>
      </c>
      <c r="H418" s="49">
        <v>1.7</v>
      </c>
      <c r="I418" s="49">
        <v>348.2</v>
      </c>
    </row>
    <row r="419" spans="1:9" ht="12" customHeight="1" x14ac:dyDescent="0.2">
      <c r="A419" s="158"/>
      <c r="C419" s="48">
        <v>45865.75</v>
      </c>
      <c r="D419" s="49">
        <v>507.1</v>
      </c>
      <c r="E419" s="49" t="s">
        <v>73</v>
      </c>
      <c r="F419" s="49">
        <v>8.1</v>
      </c>
      <c r="G419" s="49">
        <v>30.3</v>
      </c>
      <c r="H419" s="49">
        <v>1.6</v>
      </c>
      <c r="I419" s="49">
        <v>115.5</v>
      </c>
    </row>
    <row r="420" spans="1:9" ht="12" customHeight="1" x14ac:dyDescent="0.2">
      <c r="A420" s="158"/>
      <c r="C420" s="48">
        <v>45865.791666666664</v>
      </c>
      <c r="D420" s="49">
        <v>507.4</v>
      </c>
      <c r="E420" s="49">
        <v>0</v>
      </c>
      <c r="F420" s="49">
        <v>7.9</v>
      </c>
      <c r="G420" s="49">
        <v>29.9</v>
      </c>
      <c r="H420" s="49">
        <v>2.4</v>
      </c>
      <c r="I420" s="49">
        <v>129.30000000000001</v>
      </c>
    </row>
    <row r="421" spans="1:9" ht="12" customHeight="1" x14ac:dyDescent="0.2">
      <c r="A421" s="158"/>
      <c r="C421" s="48">
        <v>45865.833333333336</v>
      </c>
      <c r="D421" s="49">
        <v>507.6</v>
      </c>
      <c r="E421" s="49">
        <v>0</v>
      </c>
      <c r="F421" s="49">
        <v>7.7</v>
      </c>
      <c r="G421" s="49">
        <v>30</v>
      </c>
      <c r="H421" s="49">
        <v>3.2</v>
      </c>
      <c r="I421" s="49">
        <v>119.4</v>
      </c>
    </row>
    <row r="422" spans="1:9" ht="12" customHeight="1" x14ac:dyDescent="0.2">
      <c r="A422" s="158"/>
      <c r="C422" s="48">
        <v>45865.875</v>
      </c>
      <c r="D422" s="49">
        <v>507.7</v>
      </c>
      <c r="E422" s="49">
        <v>0</v>
      </c>
      <c r="F422" s="49">
        <v>7.3</v>
      </c>
      <c r="G422" s="49">
        <v>28.6</v>
      </c>
      <c r="H422" s="49">
        <v>2.6</v>
      </c>
      <c r="I422" s="49">
        <v>124.7</v>
      </c>
    </row>
    <row r="423" spans="1:9" ht="12" customHeight="1" x14ac:dyDescent="0.2">
      <c r="A423" s="158"/>
      <c r="C423" s="48">
        <v>45865.916666666664</v>
      </c>
      <c r="D423" s="49">
        <v>507.8</v>
      </c>
      <c r="E423" s="49">
        <v>0</v>
      </c>
      <c r="F423" s="49">
        <v>7.1</v>
      </c>
      <c r="G423" s="49">
        <v>27.8</v>
      </c>
      <c r="H423" s="49">
        <v>3.1</v>
      </c>
      <c r="I423" s="49">
        <v>124</v>
      </c>
    </row>
    <row r="424" spans="1:9" ht="12" customHeight="1" x14ac:dyDescent="0.2">
      <c r="A424" s="158"/>
      <c r="C424" s="48">
        <v>45865.958333333336</v>
      </c>
      <c r="D424" s="49">
        <v>507.7</v>
      </c>
      <c r="E424" s="49">
        <v>0</v>
      </c>
      <c r="F424" s="49">
        <v>6.6</v>
      </c>
      <c r="G424" s="49">
        <v>26.4</v>
      </c>
      <c r="H424" s="49">
        <v>3.4</v>
      </c>
      <c r="I424" s="49">
        <v>133.6</v>
      </c>
    </row>
    <row r="425" spans="1:9" ht="12" customHeight="1" x14ac:dyDescent="0.2">
      <c r="A425" s="158"/>
      <c r="C425" s="48">
        <v>45866</v>
      </c>
      <c r="D425" s="49">
        <v>507.5</v>
      </c>
      <c r="E425" s="49">
        <v>0</v>
      </c>
      <c r="F425" s="49">
        <v>6.4</v>
      </c>
      <c r="G425" s="49">
        <v>23.9</v>
      </c>
      <c r="H425" s="49">
        <v>3.4</v>
      </c>
      <c r="I425" s="49">
        <v>141.19999999999999</v>
      </c>
    </row>
    <row r="426" spans="1:9" ht="12" customHeight="1" x14ac:dyDescent="0.2">
      <c r="A426" s="158"/>
      <c r="C426" s="48">
        <v>45866.041666666664</v>
      </c>
      <c r="D426" s="49">
        <v>507.1</v>
      </c>
      <c r="E426" s="49">
        <v>0</v>
      </c>
      <c r="F426" s="49">
        <v>6.5</v>
      </c>
      <c r="G426" s="49">
        <v>22.3</v>
      </c>
      <c r="H426" s="49">
        <v>2.4</v>
      </c>
      <c r="I426" s="49">
        <v>97.1</v>
      </c>
    </row>
    <row r="427" spans="1:9" ht="12" customHeight="1" x14ac:dyDescent="0.2">
      <c r="A427" s="158"/>
      <c r="C427" s="48">
        <v>45866.083333333336</v>
      </c>
      <c r="D427" s="49">
        <v>507.2</v>
      </c>
      <c r="E427" s="49">
        <v>0</v>
      </c>
      <c r="F427" s="49">
        <v>6.3</v>
      </c>
      <c r="G427" s="49">
        <v>23.8</v>
      </c>
      <c r="H427" s="49">
        <v>1.7</v>
      </c>
      <c r="I427" s="49">
        <v>86.3</v>
      </c>
    </row>
    <row r="428" spans="1:9" ht="12" customHeight="1" x14ac:dyDescent="0.2">
      <c r="A428" s="158"/>
      <c r="C428" s="48">
        <v>45866.125</v>
      </c>
      <c r="D428" s="49">
        <v>507.2</v>
      </c>
      <c r="E428" s="49">
        <v>0</v>
      </c>
      <c r="F428" s="49">
        <v>6.2</v>
      </c>
      <c r="G428" s="49">
        <v>21</v>
      </c>
      <c r="H428" s="49">
        <v>3.1</v>
      </c>
      <c r="I428" s="49">
        <v>147.6</v>
      </c>
    </row>
    <row r="429" spans="1:9" ht="12" customHeight="1" x14ac:dyDescent="0.2">
      <c r="A429" s="158"/>
      <c r="C429" s="48">
        <v>45866.166666666664</v>
      </c>
      <c r="D429" s="49">
        <v>507</v>
      </c>
      <c r="E429" s="49">
        <v>0</v>
      </c>
      <c r="F429" s="49">
        <v>7.3</v>
      </c>
      <c r="G429" s="49">
        <v>14.7</v>
      </c>
      <c r="H429" s="49">
        <v>3.2</v>
      </c>
      <c r="I429" s="49">
        <v>168.9</v>
      </c>
    </row>
    <row r="430" spans="1:9" ht="12" customHeight="1" x14ac:dyDescent="0.2">
      <c r="A430" s="158"/>
      <c r="C430" s="48">
        <v>45866.208333333336</v>
      </c>
      <c r="D430" s="49">
        <v>507.3</v>
      </c>
      <c r="E430" s="49">
        <v>0</v>
      </c>
      <c r="F430" s="49">
        <v>7.2</v>
      </c>
      <c r="G430" s="49">
        <v>12</v>
      </c>
      <c r="H430" s="49">
        <v>2</v>
      </c>
      <c r="I430" s="49">
        <v>127.1</v>
      </c>
    </row>
    <row r="431" spans="1:9" ht="12" customHeight="1" x14ac:dyDescent="0.2">
      <c r="A431" s="158"/>
      <c r="C431" s="48">
        <v>45866.25</v>
      </c>
      <c r="D431" s="49">
        <v>507.4</v>
      </c>
      <c r="E431" s="49">
        <v>0</v>
      </c>
      <c r="F431" s="49">
        <v>7.7</v>
      </c>
      <c r="G431" s="49">
        <v>11.3</v>
      </c>
      <c r="H431" s="49">
        <v>2.7</v>
      </c>
      <c r="I431" s="49">
        <v>129.80000000000001</v>
      </c>
    </row>
    <row r="432" spans="1:9" ht="12" customHeight="1" x14ac:dyDescent="0.2">
      <c r="A432" s="158"/>
      <c r="C432" s="48">
        <v>45866.291666666664</v>
      </c>
      <c r="D432" s="49">
        <v>507.7</v>
      </c>
      <c r="E432" s="49">
        <v>0</v>
      </c>
      <c r="F432" s="49">
        <v>9</v>
      </c>
      <c r="G432" s="49">
        <v>12.5</v>
      </c>
      <c r="H432" s="49">
        <v>1.9</v>
      </c>
      <c r="I432" s="49">
        <v>79.900000000000006</v>
      </c>
    </row>
    <row r="433" spans="1:9" ht="12" customHeight="1" x14ac:dyDescent="0.2">
      <c r="A433" s="158"/>
      <c r="C433" s="48">
        <v>45866.333333333336</v>
      </c>
      <c r="D433" s="49">
        <v>508.3</v>
      </c>
      <c r="E433" s="49">
        <v>0</v>
      </c>
      <c r="F433" s="49">
        <v>11.3</v>
      </c>
      <c r="G433" s="49">
        <v>13.8</v>
      </c>
      <c r="H433" s="49">
        <v>2.2000000000000002</v>
      </c>
      <c r="I433" s="49">
        <v>27.6</v>
      </c>
    </row>
    <row r="434" spans="1:9" ht="12" customHeight="1" x14ac:dyDescent="0.2">
      <c r="A434" s="158"/>
      <c r="C434" s="48">
        <v>45866.375</v>
      </c>
      <c r="D434" s="49">
        <v>508.3</v>
      </c>
      <c r="E434" s="49">
        <v>0</v>
      </c>
      <c r="F434" s="49">
        <v>13.5</v>
      </c>
      <c r="G434" s="49">
        <v>13.7</v>
      </c>
      <c r="H434" s="49">
        <v>2.2000000000000002</v>
      </c>
      <c r="I434" s="49">
        <v>296.2</v>
      </c>
    </row>
    <row r="435" spans="1:9" ht="12" customHeight="1" x14ac:dyDescent="0.2">
      <c r="A435" s="158"/>
      <c r="C435" s="48">
        <v>45866.416666666664</v>
      </c>
      <c r="D435" s="49">
        <v>508</v>
      </c>
      <c r="E435" s="49">
        <v>0</v>
      </c>
      <c r="F435" s="49">
        <v>14.9</v>
      </c>
      <c r="G435" s="49">
        <v>14.9</v>
      </c>
      <c r="H435" s="49">
        <v>2.1</v>
      </c>
      <c r="I435" s="49">
        <v>1.5</v>
      </c>
    </row>
    <row r="436" spans="1:9" ht="12" customHeight="1" x14ac:dyDescent="0.2">
      <c r="A436" s="158"/>
      <c r="C436" s="48">
        <v>45866.458333333336</v>
      </c>
      <c r="D436" s="49">
        <v>507.5</v>
      </c>
      <c r="E436" s="49">
        <v>0</v>
      </c>
      <c r="F436" s="49">
        <v>15.4</v>
      </c>
      <c r="G436" s="49">
        <v>17.399999999999999</v>
      </c>
      <c r="H436" s="49">
        <v>4.4000000000000004</v>
      </c>
      <c r="I436" s="49">
        <v>35.1</v>
      </c>
    </row>
    <row r="437" spans="1:9" ht="12" customHeight="1" x14ac:dyDescent="0.2">
      <c r="A437" s="158"/>
      <c r="C437" s="48">
        <v>45866.5</v>
      </c>
      <c r="D437" s="49">
        <v>507.4</v>
      </c>
      <c r="E437" s="49">
        <v>0</v>
      </c>
      <c r="F437" s="49">
        <v>14.5</v>
      </c>
      <c r="G437" s="49">
        <v>21.4</v>
      </c>
      <c r="H437" s="49">
        <v>6</v>
      </c>
      <c r="I437" s="49">
        <v>84.1</v>
      </c>
    </row>
    <row r="438" spans="1:9" ht="12" customHeight="1" x14ac:dyDescent="0.2">
      <c r="A438" s="158"/>
      <c r="C438" s="48">
        <v>45866.541666666664</v>
      </c>
      <c r="D438" s="49">
        <v>507.3</v>
      </c>
      <c r="E438" s="49">
        <v>0</v>
      </c>
      <c r="F438" s="49">
        <v>14.2</v>
      </c>
      <c r="G438" s="49">
        <v>23.2</v>
      </c>
      <c r="H438" s="49">
        <v>5.4</v>
      </c>
      <c r="I438" s="49">
        <v>110.4</v>
      </c>
    </row>
    <row r="439" spans="1:9" ht="12" customHeight="1" x14ac:dyDescent="0.2">
      <c r="A439" s="158"/>
      <c r="C439" s="48">
        <v>45866.583333333336</v>
      </c>
      <c r="D439" s="49">
        <v>507.1</v>
      </c>
      <c r="E439" s="49">
        <v>0</v>
      </c>
      <c r="F439" s="49">
        <v>14.4</v>
      </c>
      <c r="G439" s="49">
        <v>24</v>
      </c>
      <c r="H439" s="49">
        <v>4.7</v>
      </c>
      <c r="I439" s="49">
        <v>118.1</v>
      </c>
    </row>
    <row r="440" spans="1:9" ht="12" customHeight="1" x14ac:dyDescent="0.2">
      <c r="A440" s="158"/>
      <c r="C440" s="48">
        <v>45866.625</v>
      </c>
      <c r="D440" s="49">
        <v>507.1</v>
      </c>
      <c r="E440" s="49">
        <v>0</v>
      </c>
      <c r="F440" s="49">
        <v>12.5</v>
      </c>
      <c r="G440" s="49">
        <v>27.3</v>
      </c>
      <c r="H440" s="49">
        <v>4.9000000000000004</v>
      </c>
      <c r="I440" s="49">
        <v>139.19999999999999</v>
      </c>
    </row>
    <row r="441" spans="1:9" ht="12" customHeight="1" x14ac:dyDescent="0.2">
      <c r="A441" s="158"/>
      <c r="C441" s="48">
        <v>45866.666666666664</v>
      </c>
      <c r="D441" s="49">
        <v>507.3</v>
      </c>
      <c r="E441" s="49">
        <v>0</v>
      </c>
      <c r="F441" s="49">
        <v>11.8</v>
      </c>
      <c r="G441" s="49">
        <v>28.5</v>
      </c>
      <c r="H441" s="49">
        <v>2.7</v>
      </c>
      <c r="I441" s="49">
        <v>137.9</v>
      </c>
    </row>
    <row r="442" spans="1:9" ht="12" customHeight="1" x14ac:dyDescent="0.2">
      <c r="A442" s="158"/>
      <c r="C442" s="48">
        <v>45866.708333333336</v>
      </c>
      <c r="D442" s="49">
        <v>507.7</v>
      </c>
      <c r="E442" s="49">
        <v>0</v>
      </c>
      <c r="F442" s="49">
        <v>8.9</v>
      </c>
      <c r="G442" s="49">
        <v>34.4</v>
      </c>
      <c r="H442" s="49">
        <v>1.9</v>
      </c>
      <c r="I442" s="49">
        <v>157.69999999999999</v>
      </c>
    </row>
    <row r="443" spans="1:9" ht="12" customHeight="1" x14ac:dyDescent="0.2">
      <c r="A443" s="158"/>
      <c r="C443" s="48">
        <v>45866.75</v>
      </c>
      <c r="D443" s="49">
        <v>507.6</v>
      </c>
      <c r="E443" s="49">
        <v>0</v>
      </c>
      <c r="F443" s="49">
        <v>8.3000000000000007</v>
      </c>
      <c r="G443" s="49">
        <v>34.299999999999997</v>
      </c>
      <c r="H443" s="49">
        <v>1.2</v>
      </c>
      <c r="I443" s="49">
        <v>219.6</v>
      </c>
    </row>
    <row r="444" spans="1:9" ht="12" customHeight="1" x14ac:dyDescent="0.2">
      <c r="A444" s="158"/>
      <c r="C444" s="48">
        <v>45866.791666666664</v>
      </c>
      <c r="D444" s="49">
        <v>507.7</v>
      </c>
      <c r="E444" s="49">
        <v>0</v>
      </c>
      <c r="F444" s="49">
        <v>9.1999999999999993</v>
      </c>
      <c r="G444" s="49">
        <v>31.1</v>
      </c>
      <c r="H444" s="49">
        <v>1.7</v>
      </c>
      <c r="I444" s="49">
        <v>308.3</v>
      </c>
    </row>
    <row r="445" spans="1:9" ht="12" customHeight="1" x14ac:dyDescent="0.2">
      <c r="A445" s="158"/>
      <c r="C445" s="48">
        <v>45866.833333333336</v>
      </c>
      <c r="D445" s="49">
        <v>507.9</v>
      </c>
      <c r="E445" s="49">
        <v>0</v>
      </c>
      <c r="F445" s="49">
        <v>9.1</v>
      </c>
      <c r="G445" s="49">
        <v>28.6</v>
      </c>
      <c r="H445" s="49">
        <v>2.7</v>
      </c>
      <c r="I445" s="49">
        <v>286.39999999999998</v>
      </c>
    </row>
    <row r="446" spans="1:9" ht="12" customHeight="1" x14ac:dyDescent="0.2">
      <c r="A446" s="158"/>
      <c r="C446" s="48">
        <v>45866.875</v>
      </c>
      <c r="D446" s="49">
        <v>508</v>
      </c>
      <c r="E446" s="49">
        <v>0</v>
      </c>
      <c r="F446" s="49">
        <v>7.9</v>
      </c>
      <c r="G446" s="49">
        <v>30.9</v>
      </c>
      <c r="H446" s="49">
        <v>1.2</v>
      </c>
      <c r="I446" s="49">
        <v>73.900000000000006</v>
      </c>
    </row>
    <row r="447" spans="1:9" ht="12" customHeight="1" x14ac:dyDescent="0.2">
      <c r="A447" s="158"/>
      <c r="C447" s="48">
        <v>45866.916666666664</v>
      </c>
      <c r="D447" s="49">
        <v>507.9</v>
      </c>
      <c r="E447" s="49">
        <v>0</v>
      </c>
      <c r="F447" s="49">
        <v>8.4</v>
      </c>
      <c r="G447" s="49">
        <v>28.6</v>
      </c>
      <c r="H447" s="49">
        <v>1.6</v>
      </c>
      <c r="I447" s="49">
        <v>287.3</v>
      </c>
    </row>
    <row r="448" spans="1:9" ht="12" customHeight="1" x14ac:dyDescent="0.2">
      <c r="A448" s="158"/>
      <c r="C448" s="48">
        <v>45866.958333333336</v>
      </c>
      <c r="D448" s="49">
        <v>508</v>
      </c>
      <c r="E448" s="49">
        <v>0</v>
      </c>
      <c r="F448" s="49">
        <v>7.4</v>
      </c>
      <c r="G448" s="49">
        <v>29.9</v>
      </c>
      <c r="H448" s="49">
        <v>1.2</v>
      </c>
      <c r="I448" s="49">
        <v>155.9</v>
      </c>
    </row>
    <row r="449" spans="1:9" ht="12" customHeight="1" x14ac:dyDescent="0.2">
      <c r="A449" s="158"/>
      <c r="C449" s="48">
        <v>45867</v>
      </c>
      <c r="D449" s="49">
        <v>507.8</v>
      </c>
      <c r="E449" s="49">
        <v>0</v>
      </c>
      <c r="F449" s="49">
        <v>7</v>
      </c>
      <c r="G449" s="49">
        <v>33.200000000000003</v>
      </c>
      <c r="H449" s="49">
        <v>1.3</v>
      </c>
      <c r="I449" s="49">
        <v>200.7</v>
      </c>
    </row>
    <row r="450" spans="1:9" ht="12" customHeight="1" x14ac:dyDescent="0.2">
      <c r="A450" s="158"/>
      <c r="C450" s="48">
        <v>45867.041666666664</v>
      </c>
      <c r="D450" s="49">
        <v>507.6</v>
      </c>
      <c r="E450" s="49">
        <v>0</v>
      </c>
      <c r="F450" s="49">
        <v>6.8</v>
      </c>
      <c r="G450" s="49">
        <v>33.700000000000003</v>
      </c>
      <c r="H450" s="49">
        <v>0.8</v>
      </c>
      <c r="I450" s="49">
        <v>159.6</v>
      </c>
    </row>
    <row r="451" spans="1:9" ht="12" customHeight="1" x14ac:dyDescent="0.2">
      <c r="A451" s="158"/>
      <c r="C451" s="48">
        <v>45867.083333333336</v>
      </c>
      <c r="D451" s="49">
        <v>507.3</v>
      </c>
      <c r="E451" s="49">
        <v>0</v>
      </c>
      <c r="F451" s="49">
        <v>7.3</v>
      </c>
      <c r="G451" s="49">
        <v>31.3</v>
      </c>
      <c r="H451" s="49">
        <v>1.6</v>
      </c>
      <c r="I451" s="49">
        <v>306.2</v>
      </c>
    </row>
    <row r="452" spans="1:9" ht="12" customHeight="1" x14ac:dyDescent="0.2">
      <c r="A452" s="158"/>
      <c r="C452" s="48">
        <v>45867.125</v>
      </c>
      <c r="D452" s="49">
        <v>507</v>
      </c>
      <c r="E452" s="49">
        <v>0</v>
      </c>
      <c r="F452" s="49">
        <v>9</v>
      </c>
      <c r="G452" s="49">
        <v>24.5</v>
      </c>
      <c r="H452" s="49">
        <v>3.2</v>
      </c>
      <c r="I452" s="49">
        <v>306.39999999999998</v>
      </c>
    </row>
    <row r="453" spans="1:9" ht="12" customHeight="1" x14ac:dyDescent="0.2">
      <c r="A453" s="158"/>
      <c r="C453" s="48">
        <v>45867.166666666664</v>
      </c>
      <c r="D453" s="49">
        <v>507.2</v>
      </c>
      <c r="E453" s="49">
        <v>0</v>
      </c>
      <c r="F453" s="49">
        <v>9.1</v>
      </c>
      <c r="G453" s="49">
        <v>25</v>
      </c>
      <c r="H453" s="49">
        <v>2.4</v>
      </c>
      <c r="I453" s="49">
        <v>274.7</v>
      </c>
    </row>
    <row r="454" spans="1:9" ht="12" customHeight="1" x14ac:dyDescent="0.2">
      <c r="A454" s="158"/>
      <c r="C454" s="48">
        <v>45867.208333333336</v>
      </c>
      <c r="D454" s="49">
        <v>507.4</v>
      </c>
      <c r="E454" s="49">
        <v>0</v>
      </c>
      <c r="F454" s="49">
        <v>8</v>
      </c>
      <c r="G454" s="49">
        <v>27.4</v>
      </c>
      <c r="H454" s="49">
        <v>1.9</v>
      </c>
      <c r="I454" s="49">
        <v>233.7</v>
      </c>
    </row>
    <row r="455" spans="1:9" ht="12" customHeight="1" x14ac:dyDescent="0.2">
      <c r="A455" s="158"/>
      <c r="C455" s="48">
        <v>45867.25</v>
      </c>
      <c r="D455" s="49">
        <v>507.6</v>
      </c>
      <c r="E455" s="49">
        <v>0</v>
      </c>
      <c r="F455" s="49">
        <v>8.5</v>
      </c>
      <c r="G455" s="49">
        <v>26.4</v>
      </c>
      <c r="H455" s="49">
        <v>2.1</v>
      </c>
      <c r="I455" s="49">
        <v>273.5</v>
      </c>
    </row>
    <row r="456" spans="1:9" ht="12" customHeight="1" x14ac:dyDescent="0.2">
      <c r="A456" s="158"/>
      <c r="C456" s="48">
        <v>45867.291666666664</v>
      </c>
      <c r="D456" s="49">
        <v>508</v>
      </c>
      <c r="E456" s="49">
        <v>0</v>
      </c>
      <c r="F456" s="49">
        <v>10.7</v>
      </c>
      <c r="G456" s="49">
        <v>23.9</v>
      </c>
      <c r="H456" s="49">
        <v>1.3</v>
      </c>
      <c r="I456" s="49">
        <v>242.8</v>
      </c>
    </row>
    <row r="457" spans="1:9" ht="12" customHeight="1" x14ac:dyDescent="0.2">
      <c r="A457" s="158"/>
      <c r="C457" s="48">
        <v>45867.333333333336</v>
      </c>
      <c r="D457" s="49">
        <v>508.5</v>
      </c>
      <c r="E457" s="49">
        <v>0</v>
      </c>
      <c r="F457" s="49">
        <v>13.4</v>
      </c>
      <c r="G457" s="49">
        <v>21.7</v>
      </c>
      <c r="H457" s="49">
        <v>2.2999999999999998</v>
      </c>
      <c r="I457" s="49">
        <v>137.9</v>
      </c>
    </row>
    <row r="458" spans="1:9" ht="12" customHeight="1" x14ac:dyDescent="0.2">
      <c r="A458" s="158"/>
      <c r="C458" s="48">
        <v>45867.375</v>
      </c>
      <c r="D458" s="49">
        <v>508.4</v>
      </c>
      <c r="E458" s="49">
        <v>0</v>
      </c>
      <c r="F458" s="49">
        <v>14.8</v>
      </c>
      <c r="G458" s="49">
        <v>21.5</v>
      </c>
      <c r="H458" s="49">
        <v>3</v>
      </c>
      <c r="I458" s="49">
        <v>149.6</v>
      </c>
    </row>
    <row r="459" spans="1:9" ht="12" customHeight="1" x14ac:dyDescent="0.2">
      <c r="A459" s="158"/>
      <c r="C459" s="48">
        <v>45867.416666666664</v>
      </c>
      <c r="D459" s="49">
        <v>508</v>
      </c>
      <c r="E459" s="49">
        <v>0</v>
      </c>
      <c r="F459" s="49">
        <v>15.3</v>
      </c>
      <c r="G459" s="49">
        <v>20.9</v>
      </c>
      <c r="H459" s="49">
        <v>3.6</v>
      </c>
      <c r="I459" s="49">
        <v>155.80000000000001</v>
      </c>
    </row>
    <row r="460" spans="1:9" ht="12" customHeight="1" x14ac:dyDescent="0.2">
      <c r="A460" s="158"/>
      <c r="C460" s="48">
        <v>45867.458333333336</v>
      </c>
      <c r="D460" s="49">
        <v>507.7</v>
      </c>
      <c r="E460" s="49">
        <v>0</v>
      </c>
      <c r="F460" s="49">
        <v>15.2</v>
      </c>
      <c r="G460" s="49">
        <v>20.5</v>
      </c>
      <c r="H460" s="49">
        <v>2.6</v>
      </c>
      <c r="I460" s="49">
        <v>159</v>
      </c>
    </row>
    <row r="461" spans="1:9" ht="12" customHeight="1" x14ac:dyDescent="0.2">
      <c r="A461" s="158"/>
      <c r="C461" s="48">
        <v>45867.5</v>
      </c>
      <c r="D461" s="49">
        <v>507.4</v>
      </c>
      <c r="E461" s="49">
        <v>0</v>
      </c>
      <c r="F461" s="49">
        <v>16</v>
      </c>
      <c r="G461" s="49">
        <v>18.899999999999999</v>
      </c>
      <c r="H461" s="49">
        <v>3.2</v>
      </c>
      <c r="I461" s="49">
        <v>178.9</v>
      </c>
    </row>
    <row r="462" spans="1:9" ht="12" customHeight="1" x14ac:dyDescent="0.2">
      <c r="A462" s="158"/>
      <c r="C462" s="48">
        <v>45867.541666666664</v>
      </c>
      <c r="D462" s="49">
        <v>507</v>
      </c>
      <c r="E462" s="49" t="s">
        <v>73</v>
      </c>
      <c r="F462" s="49">
        <v>16.399999999999999</v>
      </c>
      <c r="G462" s="49">
        <v>17.3</v>
      </c>
      <c r="H462" s="49">
        <v>4.3</v>
      </c>
      <c r="I462" s="49">
        <v>208.7</v>
      </c>
    </row>
    <row r="463" spans="1:9" ht="12" customHeight="1" x14ac:dyDescent="0.2">
      <c r="A463" s="158"/>
      <c r="C463" s="48">
        <v>45867.583333333336</v>
      </c>
      <c r="D463" s="49">
        <v>506.9</v>
      </c>
      <c r="E463" s="49">
        <v>0</v>
      </c>
      <c r="F463" s="49">
        <v>15.5</v>
      </c>
      <c r="G463" s="49">
        <v>16.8</v>
      </c>
      <c r="H463" s="49">
        <v>4.3</v>
      </c>
      <c r="I463" s="49">
        <v>219</v>
      </c>
    </row>
    <row r="464" spans="1:9" ht="12" customHeight="1" x14ac:dyDescent="0.2">
      <c r="A464" s="158"/>
      <c r="C464" s="48">
        <v>45867.625</v>
      </c>
      <c r="D464" s="49">
        <v>507</v>
      </c>
      <c r="E464" s="49">
        <v>0</v>
      </c>
      <c r="F464" s="49">
        <v>14.7</v>
      </c>
      <c r="G464" s="49">
        <v>17</v>
      </c>
      <c r="H464" s="49">
        <v>3.6</v>
      </c>
      <c r="I464" s="49">
        <v>247.7</v>
      </c>
    </row>
    <row r="465" spans="1:9" ht="12" customHeight="1" x14ac:dyDescent="0.2">
      <c r="A465" s="158"/>
      <c r="C465" s="48">
        <v>45867.666666666664</v>
      </c>
      <c r="D465" s="49">
        <v>507.1</v>
      </c>
      <c r="E465" s="49">
        <v>0</v>
      </c>
      <c r="F465" s="49">
        <v>12.8</v>
      </c>
      <c r="G465" s="49">
        <v>18.8</v>
      </c>
      <c r="H465" s="49">
        <v>3.3</v>
      </c>
      <c r="I465" s="49">
        <v>256.7</v>
      </c>
    </row>
    <row r="466" spans="1:9" ht="12" customHeight="1" x14ac:dyDescent="0.2">
      <c r="A466" s="158"/>
      <c r="C466" s="48">
        <v>45867.708333333336</v>
      </c>
      <c r="D466" s="49">
        <v>507.6</v>
      </c>
      <c r="E466" s="49">
        <v>0</v>
      </c>
      <c r="F466" s="49">
        <v>10</v>
      </c>
      <c r="G466" s="49">
        <v>29</v>
      </c>
      <c r="H466" s="49">
        <v>2</v>
      </c>
      <c r="I466" s="49">
        <v>267.39999999999998</v>
      </c>
    </row>
    <row r="467" spans="1:9" ht="12" customHeight="1" x14ac:dyDescent="0.2">
      <c r="A467" s="158"/>
      <c r="C467" s="48">
        <v>45867.75</v>
      </c>
      <c r="D467" s="49">
        <v>507.6</v>
      </c>
      <c r="E467" s="49">
        <v>0</v>
      </c>
      <c r="F467" s="49">
        <v>9.1999999999999993</v>
      </c>
      <c r="G467" s="49">
        <v>26.4</v>
      </c>
      <c r="H467" s="49">
        <v>0.9</v>
      </c>
      <c r="I467" s="49">
        <v>304.39999999999998</v>
      </c>
    </row>
    <row r="468" spans="1:9" ht="12" customHeight="1" x14ac:dyDescent="0.2">
      <c r="A468" s="158"/>
      <c r="C468" s="48">
        <v>45867.791666666664</v>
      </c>
      <c r="D468" s="49">
        <v>507.8</v>
      </c>
      <c r="E468" s="49">
        <v>0</v>
      </c>
      <c r="F468" s="49">
        <v>8.6999999999999993</v>
      </c>
      <c r="G468" s="49">
        <v>26.6</v>
      </c>
      <c r="H468" s="49">
        <v>0.9</v>
      </c>
      <c r="I468" s="49">
        <v>241.8</v>
      </c>
    </row>
    <row r="469" spans="1:9" ht="12" customHeight="1" x14ac:dyDescent="0.2">
      <c r="A469" s="158"/>
      <c r="C469" s="48">
        <v>45867.833333333336</v>
      </c>
      <c r="D469" s="49">
        <v>508.1</v>
      </c>
      <c r="E469" s="49">
        <v>0</v>
      </c>
      <c r="F469" s="49">
        <v>8</v>
      </c>
      <c r="G469" s="49">
        <v>28.5</v>
      </c>
      <c r="H469" s="49">
        <v>0.8</v>
      </c>
      <c r="I469" s="49">
        <v>140.30000000000001</v>
      </c>
    </row>
    <row r="470" spans="1:9" ht="12" customHeight="1" x14ac:dyDescent="0.2">
      <c r="A470" s="158"/>
      <c r="C470" s="48">
        <v>45867.875</v>
      </c>
      <c r="D470" s="49">
        <v>508.3</v>
      </c>
      <c r="E470" s="49">
        <v>0</v>
      </c>
      <c r="F470" s="49">
        <v>8.1999999999999993</v>
      </c>
      <c r="G470" s="49">
        <v>17.399999999999999</v>
      </c>
      <c r="H470" s="49">
        <v>1.6</v>
      </c>
      <c r="I470" s="49">
        <v>42.3</v>
      </c>
    </row>
    <row r="471" spans="1:9" ht="12" customHeight="1" x14ac:dyDescent="0.2">
      <c r="A471" s="158"/>
      <c r="C471" s="48">
        <v>45867.916666666664</v>
      </c>
      <c r="D471" s="49">
        <v>508.3</v>
      </c>
      <c r="E471" s="49">
        <v>0</v>
      </c>
      <c r="F471" s="49">
        <v>8.3000000000000007</v>
      </c>
      <c r="G471" s="49">
        <v>18</v>
      </c>
      <c r="H471" s="49">
        <v>2.4</v>
      </c>
      <c r="I471" s="49">
        <v>51.8</v>
      </c>
    </row>
    <row r="472" spans="1:9" ht="12" customHeight="1" x14ac:dyDescent="0.2">
      <c r="A472" s="158"/>
      <c r="C472" s="48">
        <v>45867.958333333336</v>
      </c>
      <c r="D472" s="49">
        <v>508.2</v>
      </c>
      <c r="E472" s="49">
        <v>0</v>
      </c>
      <c r="F472" s="49">
        <v>8.3000000000000007</v>
      </c>
      <c r="G472" s="49">
        <v>22.4</v>
      </c>
      <c r="H472" s="49">
        <v>2.7</v>
      </c>
      <c r="I472" s="49">
        <v>63.8</v>
      </c>
    </row>
    <row r="473" spans="1:9" ht="12" customHeight="1" x14ac:dyDescent="0.2">
      <c r="A473" s="158"/>
      <c r="C473" s="48">
        <v>45868</v>
      </c>
      <c r="D473" s="49">
        <v>508.1</v>
      </c>
      <c r="E473" s="49">
        <v>0</v>
      </c>
      <c r="F473" s="49">
        <v>8.1999999999999993</v>
      </c>
      <c r="G473" s="49">
        <v>24.2</v>
      </c>
      <c r="H473" s="49">
        <v>3.1</v>
      </c>
      <c r="I473" s="49">
        <v>69.599999999999994</v>
      </c>
    </row>
    <row r="474" spans="1:9" ht="12" customHeight="1" x14ac:dyDescent="0.2">
      <c r="A474" s="158"/>
      <c r="C474" s="48">
        <v>45868.041666666664</v>
      </c>
      <c r="D474" s="49">
        <v>507.8</v>
      </c>
      <c r="E474" s="49">
        <v>0</v>
      </c>
      <c r="F474" s="49">
        <v>8.1</v>
      </c>
      <c r="G474" s="49">
        <v>27.8</v>
      </c>
      <c r="H474" s="49">
        <v>3.6</v>
      </c>
      <c r="I474" s="49">
        <v>70.400000000000006</v>
      </c>
    </row>
    <row r="475" spans="1:9" ht="12" customHeight="1" x14ac:dyDescent="0.2">
      <c r="A475" s="158"/>
      <c r="C475" s="48">
        <v>45868.083333333336</v>
      </c>
      <c r="D475" s="49">
        <v>507.4</v>
      </c>
      <c r="E475" s="49">
        <v>0</v>
      </c>
      <c r="F475" s="49">
        <v>7.6</v>
      </c>
      <c r="G475" s="49">
        <v>30.3</v>
      </c>
      <c r="H475" s="49">
        <v>3.6</v>
      </c>
      <c r="I475" s="49">
        <v>72.3</v>
      </c>
    </row>
    <row r="476" spans="1:9" ht="12" customHeight="1" x14ac:dyDescent="0.2">
      <c r="A476" s="158"/>
      <c r="C476" s="48">
        <v>45868.125</v>
      </c>
      <c r="D476" s="49">
        <v>507.1</v>
      </c>
      <c r="E476" s="49">
        <v>0</v>
      </c>
      <c r="F476" s="49">
        <v>7.5</v>
      </c>
      <c r="G476" s="49">
        <v>31.2</v>
      </c>
      <c r="H476" s="49">
        <v>2.8</v>
      </c>
      <c r="I476" s="49">
        <v>74.8</v>
      </c>
    </row>
    <row r="477" spans="1:9" ht="12" customHeight="1" x14ac:dyDescent="0.2">
      <c r="A477" s="158"/>
      <c r="C477" s="48">
        <v>45868.166666666664</v>
      </c>
      <c r="D477" s="49">
        <v>507.1</v>
      </c>
      <c r="E477" s="49">
        <v>0</v>
      </c>
      <c r="F477" s="49">
        <v>6.9</v>
      </c>
      <c r="G477" s="49">
        <v>28.9</v>
      </c>
      <c r="H477" s="49">
        <v>2.8</v>
      </c>
      <c r="I477" s="49">
        <v>68.5</v>
      </c>
    </row>
    <row r="478" spans="1:9" ht="12" customHeight="1" x14ac:dyDescent="0.2">
      <c r="A478" s="158"/>
      <c r="C478" s="48">
        <v>45868.208333333336</v>
      </c>
      <c r="D478" s="49">
        <v>507.1</v>
      </c>
      <c r="E478" s="49">
        <v>0</v>
      </c>
      <c r="F478" s="49">
        <v>7.1</v>
      </c>
      <c r="G478" s="49">
        <v>25.1</v>
      </c>
      <c r="H478" s="49">
        <v>3.7</v>
      </c>
      <c r="I478" s="49">
        <v>70.400000000000006</v>
      </c>
    </row>
    <row r="479" spans="1:9" ht="12" customHeight="1" x14ac:dyDescent="0.2">
      <c r="A479" s="158"/>
      <c r="C479" s="48">
        <v>45868.25</v>
      </c>
      <c r="D479" s="49">
        <v>507.2</v>
      </c>
      <c r="E479" s="49">
        <v>0</v>
      </c>
      <c r="F479" s="49">
        <v>7.2</v>
      </c>
      <c r="G479" s="49">
        <v>27.7</v>
      </c>
      <c r="H479" s="49">
        <v>4.5</v>
      </c>
      <c r="I479" s="49">
        <v>56.1</v>
      </c>
    </row>
    <row r="480" spans="1:9" ht="12" customHeight="1" x14ac:dyDescent="0.2">
      <c r="A480" s="158"/>
      <c r="C480" s="48">
        <v>45868.291666666664</v>
      </c>
      <c r="D480" s="49">
        <v>507.6</v>
      </c>
      <c r="E480" s="49">
        <v>0</v>
      </c>
      <c r="F480" s="49">
        <v>9.6</v>
      </c>
      <c r="G480" s="49">
        <v>25.7</v>
      </c>
      <c r="H480" s="49">
        <v>2</v>
      </c>
      <c r="I480" s="49">
        <v>48.6</v>
      </c>
    </row>
    <row r="481" spans="1:9" ht="12" customHeight="1" x14ac:dyDescent="0.2">
      <c r="A481" s="158"/>
      <c r="C481" s="48">
        <v>45868.333333333336</v>
      </c>
      <c r="D481" s="49">
        <v>508.1</v>
      </c>
      <c r="E481" s="49">
        <v>0</v>
      </c>
      <c r="F481" s="49">
        <v>11.9</v>
      </c>
      <c r="G481" s="49">
        <v>19.899999999999999</v>
      </c>
      <c r="H481" s="49">
        <v>2</v>
      </c>
      <c r="I481" s="49">
        <v>285.89999999999998</v>
      </c>
    </row>
    <row r="482" spans="1:9" ht="12" customHeight="1" x14ac:dyDescent="0.2">
      <c r="A482" s="158"/>
      <c r="C482" s="48">
        <v>45868.375</v>
      </c>
      <c r="D482" s="49">
        <v>508.1</v>
      </c>
      <c r="E482" s="49">
        <v>0</v>
      </c>
      <c r="F482" s="49">
        <v>13.9</v>
      </c>
      <c r="G482" s="49">
        <v>16.2</v>
      </c>
      <c r="H482" s="49">
        <v>2.7</v>
      </c>
      <c r="I482" s="49">
        <v>254.5</v>
      </c>
    </row>
    <row r="483" spans="1:9" ht="12" customHeight="1" x14ac:dyDescent="0.2">
      <c r="A483" s="158"/>
      <c r="C483" s="48">
        <v>45868.416666666664</v>
      </c>
      <c r="D483" s="49">
        <v>507.8</v>
      </c>
      <c r="E483" s="49">
        <v>0</v>
      </c>
      <c r="F483" s="49">
        <v>14.7</v>
      </c>
      <c r="G483" s="49">
        <v>14.7</v>
      </c>
      <c r="H483" s="49">
        <v>4.3</v>
      </c>
      <c r="I483" s="49">
        <v>248.9</v>
      </c>
    </row>
    <row r="484" spans="1:9" ht="12" customHeight="1" x14ac:dyDescent="0.2">
      <c r="A484" s="158"/>
      <c r="C484" s="48">
        <v>45868.458333333336</v>
      </c>
      <c r="D484" s="49">
        <v>507.3</v>
      </c>
      <c r="E484" s="49">
        <v>0</v>
      </c>
      <c r="F484" s="49">
        <v>15.9</v>
      </c>
      <c r="G484" s="49">
        <v>15.2</v>
      </c>
      <c r="H484" s="49">
        <v>5</v>
      </c>
      <c r="I484" s="49">
        <v>251.4</v>
      </c>
    </row>
    <row r="485" spans="1:9" ht="12" customHeight="1" x14ac:dyDescent="0.2">
      <c r="A485" s="158"/>
      <c r="C485" s="48">
        <v>45868.5</v>
      </c>
      <c r="D485" s="49">
        <v>506.9</v>
      </c>
      <c r="E485" s="49">
        <v>0</v>
      </c>
      <c r="F485" s="49">
        <v>15.8</v>
      </c>
      <c r="G485" s="49">
        <v>17.100000000000001</v>
      </c>
      <c r="H485" s="49">
        <v>6.1</v>
      </c>
      <c r="I485" s="49">
        <v>338.5</v>
      </c>
    </row>
    <row r="486" spans="1:9" ht="12" customHeight="1" x14ac:dyDescent="0.2">
      <c r="A486" s="158"/>
      <c r="C486" s="48">
        <v>45868.541666666664</v>
      </c>
      <c r="D486" s="49">
        <v>506.6</v>
      </c>
      <c r="E486" s="49">
        <v>0</v>
      </c>
      <c r="F486" s="49">
        <v>15.9</v>
      </c>
      <c r="G486" s="49">
        <v>18.600000000000001</v>
      </c>
      <c r="H486" s="49">
        <v>5.8</v>
      </c>
      <c r="I486" s="49">
        <v>67.5</v>
      </c>
    </row>
    <row r="487" spans="1:9" ht="12" customHeight="1" x14ac:dyDescent="0.2">
      <c r="A487" s="158"/>
      <c r="C487" s="48">
        <v>45868.583333333336</v>
      </c>
      <c r="D487" s="49">
        <v>506.3</v>
      </c>
      <c r="E487" s="49">
        <v>0</v>
      </c>
      <c r="F487" s="49">
        <v>15.8</v>
      </c>
      <c r="G487" s="49">
        <v>20</v>
      </c>
      <c r="H487" s="49">
        <v>5.4</v>
      </c>
      <c r="I487" s="49">
        <v>94.7</v>
      </c>
    </row>
    <row r="488" spans="1:9" ht="12" customHeight="1" x14ac:dyDescent="0.2">
      <c r="A488" s="158"/>
      <c r="C488" s="48">
        <v>45868.625</v>
      </c>
      <c r="D488" s="49">
        <v>506.2</v>
      </c>
      <c r="E488" s="49">
        <v>0</v>
      </c>
      <c r="F488" s="49">
        <v>14.9</v>
      </c>
      <c r="G488" s="49">
        <v>23.4</v>
      </c>
      <c r="H488" s="49">
        <v>5.6</v>
      </c>
      <c r="I488" s="49">
        <v>127</v>
      </c>
    </row>
    <row r="489" spans="1:9" ht="12" customHeight="1" x14ac:dyDescent="0.2">
      <c r="A489" s="158"/>
      <c r="C489" s="48">
        <v>45868.666666666664</v>
      </c>
      <c r="D489" s="49">
        <v>506.5</v>
      </c>
      <c r="E489" s="49">
        <v>0</v>
      </c>
      <c r="F489" s="49">
        <v>13.1</v>
      </c>
      <c r="G489" s="49">
        <v>28.6</v>
      </c>
      <c r="H489" s="49">
        <v>5</v>
      </c>
      <c r="I489" s="49">
        <v>122.4</v>
      </c>
    </row>
    <row r="490" spans="1:9" ht="12" customHeight="1" x14ac:dyDescent="0.2">
      <c r="A490" s="158"/>
      <c r="C490" s="48">
        <v>45868.708333333336</v>
      </c>
      <c r="D490" s="49">
        <v>507</v>
      </c>
      <c r="E490" s="49">
        <v>0</v>
      </c>
      <c r="F490" s="49">
        <v>10.199999999999999</v>
      </c>
      <c r="G490" s="49">
        <v>34.799999999999997</v>
      </c>
      <c r="H490" s="49">
        <v>2.2000000000000002</v>
      </c>
      <c r="I490" s="49">
        <v>135.30000000000001</v>
      </c>
    </row>
    <row r="491" spans="1:9" ht="12" customHeight="1" x14ac:dyDescent="0.2">
      <c r="A491" s="158"/>
      <c r="C491" s="48">
        <v>45868.75</v>
      </c>
      <c r="D491" s="49">
        <v>507.2</v>
      </c>
      <c r="E491" s="49" t="s">
        <v>73</v>
      </c>
      <c r="F491" s="49">
        <v>9.6</v>
      </c>
      <c r="G491" s="49">
        <v>32.5</v>
      </c>
      <c r="H491" s="49">
        <v>1.3</v>
      </c>
      <c r="I491" s="49">
        <v>207.1</v>
      </c>
    </row>
    <row r="492" spans="1:9" ht="12" customHeight="1" x14ac:dyDescent="0.2">
      <c r="A492" s="158"/>
      <c r="C492" s="48">
        <v>45868.791666666664</v>
      </c>
      <c r="D492" s="49">
        <v>507.2</v>
      </c>
      <c r="E492" s="49">
        <v>0</v>
      </c>
      <c r="F492" s="49">
        <v>9.1999999999999993</v>
      </c>
      <c r="G492" s="49">
        <v>32</v>
      </c>
      <c r="H492" s="49">
        <v>3.2</v>
      </c>
      <c r="I492" s="49">
        <v>253.5</v>
      </c>
    </row>
    <row r="493" spans="1:9" ht="12" customHeight="1" x14ac:dyDescent="0.2">
      <c r="A493" s="158"/>
      <c r="C493" s="48">
        <v>45868.833333333336</v>
      </c>
      <c r="D493" s="49">
        <v>507.5</v>
      </c>
      <c r="E493" s="49">
        <v>0</v>
      </c>
      <c r="F493" s="49">
        <v>8.6999999999999993</v>
      </c>
      <c r="G493" s="49">
        <v>33</v>
      </c>
      <c r="H493" s="49">
        <v>2.7</v>
      </c>
      <c r="I493" s="49">
        <v>261.60000000000002</v>
      </c>
    </row>
    <row r="494" spans="1:9" ht="12" customHeight="1" x14ac:dyDescent="0.2">
      <c r="A494" s="158"/>
      <c r="C494" s="48">
        <v>45868.875</v>
      </c>
      <c r="D494" s="49">
        <v>507.4</v>
      </c>
      <c r="E494" s="49">
        <v>0</v>
      </c>
      <c r="F494" s="49">
        <v>8.3000000000000007</v>
      </c>
      <c r="G494" s="49">
        <v>33.6</v>
      </c>
      <c r="H494" s="49">
        <v>3.1</v>
      </c>
      <c r="I494" s="49">
        <v>257.3</v>
      </c>
    </row>
    <row r="495" spans="1:9" ht="12" customHeight="1" x14ac:dyDescent="0.2">
      <c r="A495" s="158"/>
      <c r="C495" s="48">
        <v>45868.916666666664</v>
      </c>
      <c r="D495" s="49">
        <v>507.3</v>
      </c>
      <c r="E495" s="49">
        <v>0</v>
      </c>
      <c r="F495" s="49">
        <v>8</v>
      </c>
      <c r="G495" s="49">
        <v>34.299999999999997</v>
      </c>
      <c r="H495" s="49">
        <v>3.2</v>
      </c>
      <c r="I495" s="49">
        <v>272</v>
      </c>
    </row>
    <row r="496" spans="1:9" ht="12" customHeight="1" x14ac:dyDescent="0.2">
      <c r="A496" s="158"/>
      <c r="C496" s="48">
        <v>45868.958333333336</v>
      </c>
      <c r="D496" s="49">
        <v>507.3</v>
      </c>
      <c r="E496" s="49">
        <v>0</v>
      </c>
      <c r="F496" s="49">
        <v>7.8</v>
      </c>
      <c r="G496" s="49">
        <v>34.200000000000003</v>
      </c>
      <c r="H496" s="49">
        <v>3.2</v>
      </c>
      <c r="I496" s="49">
        <v>272.60000000000002</v>
      </c>
    </row>
    <row r="497" spans="1:9" ht="12" customHeight="1" x14ac:dyDescent="0.2">
      <c r="A497" s="158"/>
      <c r="C497" s="48">
        <v>45869</v>
      </c>
      <c r="D497" s="49">
        <v>507.2</v>
      </c>
      <c r="E497" s="49">
        <v>0</v>
      </c>
      <c r="F497" s="49">
        <v>7.7</v>
      </c>
      <c r="G497" s="49">
        <v>33.4</v>
      </c>
      <c r="H497" s="49">
        <v>3.5</v>
      </c>
      <c r="I497" s="49">
        <v>271.89999999999998</v>
      </c>
    </row>
    <row r="498" spans="1:9" ht="12" customHeight="1" x14ac:dyDescent="0.2">
      <c r="A498" s="158"/>
      <c r="C498" s="48">
        <v>45869.041666666664</v>
      </c>
      <c r="D498" s="49">
        <v>507.1</v>
      </c>
      <c r="E498" s="49">
        <v>0</v>
      </c>
      <c r="F498" s="49">
        <v>7.7</v>
      </c>
      <c r="G498" s="49">
        <v>33</v>
      </c>
      <c r="H498" s="49">
        <v>3.5</v>
      </c>
      <c r="I498" s="49">
        <v>308.2</v>
      </c>
    </row>
    <row r="499" spans="1:9" ht="12" customHeight="1" x14ac:dyDescent="0.2">
      <c r="A499" s="158"/>
      <c r="C499" s="48">
        <v>45869.083333333336</v>
      </c>
      <c r="D499" s="49">
        <v>506.8</v>
      </c>
      <c r="E499" s="49">
        <v>0</v>
      </c>
      <c r="F499" s="49">
        <v>7.7</v>
      </c>
      <c r="G499" s="49">
        <v>33.200000000000003</v>
      </c>
      <c r="H499" s="49">
        <v>3.6</v>
      </c>
      <c r="I499" s="49">
        <v>288.3</v>
      </c>
    </row>
    <row r="500" spans="1:9" ht="12" customHeight="1" x14ac:dyDescent="0.2">
      <c r="A500" s="158"/>
      <c r="C500" s="48">
        <v>45869.125</v>
      </c>
      <c r="D500" s="49">
        <v>506.7</v>
      </c>
      <c r="E500" s="49">
        <v>0</v>
      </c>
      <c r="F500" s="49">
        <v>7.6</v>
      </c>
      <c r="G500" s="49">
        <v>33.5</v>
      </c>
      <c r="H500" s="49">
        <v>3.5</v>
      </c>
      <c r="I500" s="49">
        <v>296.3</v>
      </c>
    </row>
    <row r="501" spans="1:9" ht="12" customHeight="1" x14ac:dyDescent="0.2">
      <c r="A501" s="158"/>
      <c r="C501" s="48">
        <v>45869.166666666664</v>
      </c>
      <c r="D501" s="49">
        <v>506.8</v>
      </c>
      <c r="E501" s="49">
        <v>0</v>
      </c>
      <c r="F501" s="49">
        <v>7.5</v>
      </c>
      <c r="G501" s="49">
        <v>34</v>
      </c>
      <c r="H501" s="49">
        <v>3.6</v>
      </c>
      <c r="I501" s="49">
        <v>308</v>
      </c>
    </row>
    <row r="502" spans="1:9" ht="12" customHeight="1" x14ac:dyDescent="0.2">
      <c r="A502" s="158"/>
      <c r="C502" s="48">
        <v>45869.208333333336</v>
      </c>
      <c r="D502" s="49">
        <v>507</v>
      </c>
      <c r="E502" s="49">
        <v>0</v>
      </c>
      <c r="F502" s="49">
        <v>7.4</v>
      </c>
      <c r="G502" s="49">
        <v>34.700000000000003</v>
      </c>
      <c r="H502" s="49">
        <v>3.5</v>
      </c>
      <c r="I502" s="49">
        <v>331.2</v>
      </c>
    </row>
    <row r="503" spans="1:9" ht="12" customHeight="1" x14ac:dyDescent="0.2">
      <c r="A503" s="158"/>
      <c r="C503" s="48">
        <v>45869.25</v>
      </c>
      <c r="D503" s="49">
        <v>507.3</v>
      </c>
      <c r="E503" s="49">
        <v>0</v>
      </c>
      <c r="F503" s="49">
        <v>7.6</v>
      </c>
      <c r="G503" s="49">
        <v>33.4</v>
      </c>
      <c r="H503" s="49">
        <v>3.5</v>
      </c>
      <c r="I503" s="49">
        <v>295.89999999999998</v>
      </c>
    </row>
    <row r="504" spans="1:9" ht="12" customHeight="1" x14ac:dyDescent="0.2">
      <c r="A504" s="158"/>
      <c r="C504" s="48">
        <v>45869.291666666664</v>
      </c>
      <c r="D504" s="49">
        <v>507.7</v>
      </c>
      <c r="E504" s="49">
        <v>0</v>
      </c>
      <c r="F504" s="49">
        <v>9.8000000000000007</v>
      </c>
      <c r="G504" s="49">
        <v>30.2</v>
      </c>
      <c r="H504" s="49">
        <v>2.1</v>
      </c>
      <c r="I504" s="49">
        <v>259.2</v>
      </c>
    </row>
    <row r="505" spans="1:9" ht="12" customHeight="1" x14ac:dyDescent="0.2">
      <c r="A505" s="158"/>
      <c r="C505" s="48">
        <v>45869.333333333336</v>
      </c>
      <c r="D505" s="49">
        <v>508.3</v>
      </c>
      <c r="E505" s="49">
        <v>0</v>
      </c>
      <c r="F505" s="49">
        <v>11.9</v>
      </c>
      <c r="G505" s="49">
        <v>28.1</v>
      </c>
      <c r="H505" s="49">
        <v>1.2</v>
      </c>
      <c r="I505" s="49">
        <v>101.7</v>
      </c>
    </row>
    <row r="506" spans="1:9" ht="12" customHeight="1" x14ac:dyDescent="0.2">
      <c r="A506" s="158"/>
      <c r="C506" s="48">
        <v>45869.375</v>
      </c>
      <c r="D506" s="49">
        <v>508.3</v>
      </c>
      <c r="E506" s="49">
        <v>0</v>
      </c>
      <c r="F506" s="49">
        <v>13.8</v>
      </c>
      <c r="G506" s="49">
        <v>27.1</v>
      </c>
      <c r="H506" s="49">
        <v>2.7</v>
      </c>
      <c r="I506" s="49">
        <v>146.6</v>
      </c>
    </row>
    <row r="507" spans="1:9" ht="12" customHeight="1" x14ac:dyDescent="0.2">
      <c r="A507" s="158"/>
      <c r="C507" s="48">
        <v>45869.416666666664</v>
      </c>
      <c r="D507" s="49">
        <v>508.1</v>
      </c>
      <c r="E507" s="49">
        <v>0</v>
      </c>
      <c r="F507" s="49">
        <v>14.1</v>
      </c>
      <c r="G507" s="49">
        <v>25.9</v>
      </c>
      <c r="H507" s="49">
        <v>3.1</v>
      </c>
      <c r="I507" s="49">
        <v>164.5</v>
      </c>
    </row>
    <row r="508" spans="1:9" ht="12" customHeight="1" x14ac:dyDescent="0.2">
      <c r="A508" s="158"/>
      <c r="C508" s="48">
        <v>45869.458333333336</v>
      </c>
      <c r="D508" s="49">
        <v>508</v>
      </c>
      <c r="E508" s="49">
        <v>0</v>
      </c>
      <c r="F508" s="49">
        <v>14.7</v>
      </c>
      <c r="G508" s="49">
        <v>24.8</v>
      </c>
      <c r="H508" s="49">
        <v>3</v>
      </c>
      <c r="I508" s="49">
        <v>147.30000000000001</v>
      </c>
    </row>
    <row r="509" spans="1:9" ht="12" customHeight="1" x14ac:dyDescent="0.2">
      <c r="A509" s="158"/>
      <c r="C509" s="48">
        <v>45869.5</v>
      </c>
      <c r="D509" s="49">
        <v>507.9</v>
      </c>
      <c r="E509" s="49">
        <v>0</v>
      </c>
      <c r="F509" s="49">
        <v>15.8</v>
      </c>
      <c r="G509" s="49">
        <v>23</v>
      </c>
      <c r="H509" s="49">
        <v>3.3</v>
      </c>
      <c r="I509" s="49">
        <v>147.6</v>
      </c>
    </row>
    <row r="510" spans="1:9" ht="12" customHeight="1" x14ac:dyDescent="0.2">
      <c r="A510" s="158"/>
      <c r="C510" s="48">
        <v>45869.541666666664</v>
      </c>
      <c r="D510" s="49">
        <v>507.6</v>
      </c>
      <c r="E510" s="49">
        <v>0</v>
      </c>
      <c r="F510" s="49">
        <v>15</v>
      </c>
      <c r="G510" s="49">
        <v>23.5</v>
      </c>
      <c r="H510" s="49">
        <v>4.2</v>
      </c>
      <c r="I510" s="49">
        <v>135</v>
      </c>
    </row>
    <row r="511" spans="1:9" ht="12" customHeight="1" x14ac:dyDescent="0.2">
      <c r="A511" s="158"/>
      <c r="C511" s="48">
        <v>45869.583333333336</v>
      </c>
      <c r="D511" s="49">
        <v>507.5</v>
      </c>
      <c r="E511" s="49">
        <v>0</v>
      </c>
      <c r="F511" s="49">
        <v>14.8</v>
      </c>
      <c r="G511" s="49">
        <v>23.4</v>
      </c>
      <c r="H511" s="49">
        <v>3.8</v>
      </c>
      <c r="I511" s="49">
        <v>127.7</v>
      </c>
    </row>
    <row r="512" spans="1:9" ht="12" customHeight="1" x14ac:dyDescent="0.2">
      <c r="A512" s="158"/>
      <c r="C512" s="48">
        <v>45869.625</v>
      </c>
      <c r="D512" s="49">
        <v>507.1</v>
      </c>
      <c r="E512" s="49">
        <v>0</v>
      </c>
      <c r="F512" s="49">
        <v>14.4</v>
      </c>
      <c r="G512" s="49">
        <v>23.5</v>
      </c>
      <c r="H512" s="49">
        <v>3.7</v>
      </c>
      <c r="I512" s="49">
        <v>131.80000000000001</v>
      </c>
    </row>
    <row r="513" spans="1:10" ht="12" customHeight="1" x14ac:dyDescent="0.2">
      <c r="A513" s="158"/>
      <c r="C513" s="48">
        <v>45869.666666666664</v>
      </c>
      <c r="D513" s="49">
        <v>507.4</v>
      </c>
      <c r="E513" s="49">
        <v>0</v>
      </c>
      <c r="F513" s="49">
        <v>12.2</v>
      </c>
      <c r="G513" s="49">
        <v>28.1</v>
      </c>
      <c r="H513" s="49">
        <v>4.4000000000000004</v>
      </c>
      <c r="I513" s="49">
        <v>143.19999999999999</v>
      </c>
    </row>
    <row r="514" spans="1:10" ht="12" customHeight="1" x14ac:dyDescent="0.2">
      <c r="A514" s="158"/>
      <c r="C514" s="48">
        <v>45869.708333333336</v>
      </c>
      <c r="D514" s="49">
        <v>507.8</v>
      </c>
      <c r="E514" s="49">
        <v>0</v>
      </c>
      <c r="F514" s="49">
        <v>10.4</v>
      </c>
      <c r="G514" s="49">
        <v>29.4</v>
      </c>
      <c r="H514" s="49">
        <v>1.9</v>
      </c>
      <c r="I514" s="49">
        <v>222</v>
      </c>
    </row>
    <row r="515" spans="1:10" ht="12" customHeight="1" x14ac:dyDescent="0.2">
      <c r="A515" s="158"/>
      <c r="C515" s="48">
        <v>45869.75</v>
      </c>
      <c r="D515" s="49">
        <v>508.1</v>
      </c>
      <c r="E515" s="49">
        <v>0</v>
      </c>
      <c r="F515" s="49">
        <v>10.1</v>
      </c>
      <c r="G515" s="49">
        <v>29.8</v>
      </c>
      <c r="H515" s="49">
        <v>2.7</v>
      </c>
      <c r="I515" s="49">
        <v>197</v>
      </c>
    </row>
    <row r="516" spans="1:10" ht="12" customHeight="1" x14ac:dyDescent="0.2">
      <c r="A516" s="158"/>
      <c r="C516" s="48">
        <v>45869.791666666664</v>
      </c>
      <c r="D516" s="49">
        <v>508.3</v>
      </c>
      <c r="E516" s="49">
        <v>0</v>
      </c>
      <c r="F516" s="49">
        <v>9</v>
      </c>
      <c r="G516" s="49">
        <v>34</v>
      </c>
      <c r="H516" s="49">
        <v>1.5</v>
      </c>
      <c r="I516" s="49">
        <v>225.4</v>
      </c>
    </row>
    <row r="517" spans="1:10" ht="12" customHeight="1" x14ac:dyDescent="0.2">
      <c r="A517" s="158"/>
      <c r="C517" s="48">
        <v>45869.833333333336</v>
      </c>
      <c r="D517" s="49">
        <v>508.5</v>
      </c>
      <c r="E517" s="49">
        <v>0</v>
      </c>
      <c r="F517" s="49">
        <v>8.5</v>
      </c>
      <c r="G517" s="49">
        <v>35.200000000000003</v>
      </c>
      <c r="H517" s="49">
        <v>2</v>
      </c>
      <c r="I517" s="49">
        <v>218.9</v>
      </c>
    </row>
    <row r="518" spans="1:10" ht="12" customHeight="1" x14ac:dyDescent="0.2">
      <c r="A518" s="158"/>
      <c r="C518" s="48">
        <v>45869.875</v>
      </c>
      <c r="D518" s="49">
        <v>508.7</v>
      </c>
      <c r="E518" s="49">
        <v>0</v>
      </c>
      <c r="F518" s="49">
        <v>7.6</v>
      </c>
      <c r="G518" s="49">
        <v>37.4</v>
      </c>
      <c r="H518" s="49">
        <v>1.7</v>
      </c>
      <c r="I518" s="49">
        <v>178.7</v>
      </c>
    </row>
    <row r="519" spans="1:10" ht="12" customHeight="1" x14ac:dyDescent="0.2">
      <c r="A519" s="158"/>
      <c r="C519" s="48">
        <v>45869.916666666664</v>
      </c>
      <c r="D519" s="49">
        <v>508.9</v>
      </c>
      <c r="E519" s="49">
        <v>0</v>
      </c>
      <c r="F519" s="49">
        <v>7.3</v>
      </c>
      <c r="G519" s="49">
        <v>39.200000000000003</v>
      </c>
      <c r="H519" s="49">
        <v>1.6</v>
      </c>
      <c r="I519" s="49">
        <v>252.4</v>
      </c>
    </row>
    <row r="520" spans="1:10" ht="12" customHeight="1" x14ac:dyDescent="0.2">
      <c r="A520" s="158"/>
      <c r="C520" s="48">
        <v>45869.958333333336</v>
      </c>
      <c r="D520" s="49">
        <v>508.9</v>
      </c>
      <c r="E520" s="49">
        <v>0</v>
      </c>
      <c r="F520" s="49">
        <v>6.8</v>
      </c>
      <c r="G520" s="49">
        <v>41.5</v>
      </c>
      <c r="H520" s="49">
        <v>2.4</v>
      </c>
      <c r="I520" s="49">
        <v>299.3</v>
      </c>
    </row>
    <row r="521" spans="1:10" x14ac:dyDescent="0.2">
      <c r="C521" s="9" t="s">
        <v>54</v>
      </c>
      <c r="D521" s="10">
        <f>MIN(D17:D520)</f>
        <v>505.2</v>
      </c>
      <c r="E521" s="10">
        <f>MIN(E17:E520)</f>
        <v>0</v>
      </c>
      <c r="F521" s="10">
        <f>MIN(F17:F520)</f>
        <v>5.5</v>
      </c>
      <c r="G521" s="10">
        <f>MIN(G17:G520)</f>
        <v>3.4</v>
      </c>
      <c r="H521" s="10">
        <f>MIN(H17:H520)</f>
        <v>0.5</v>
      </c>
      <c r="I521" s="10" t="s">
        <v>55</v>
      </c>
      <c r="J521" s="47"/>
    </row>
    <row r="522" spans="1:10" x14ac:dyDescent="0.2">
      <c r="C522" s="9" t="s">
        <v>56</v>
      </c>
      <c r="D522" s="10">
        <f>MAX(D17:D520)</f>
        <v>508.9</v>
      </c>
      <c r="E522" s="10">
        <f>MAX(E17:E520)</f>
        <v>0</v>
      </c>
      <c r="F522" s="10">
        <f>MAX(F17:F520)</f>
        <v>19.3</v>
      </c>
      <c r="G522" s="10">
        <f>MAX(G17:G520)</f>
        <v>41.5</v>
      </c>
      <c r="H522" s="10">
        <f>MAX(H17:H520)</f>
        <v>6.1</v>
      </c>
      <c r="I522" s="10" t="s">
        <v>55</v>
      </c>
      <c r="J522" s="47"/>
    </row>
    <row r="523" spans="1:10" x14ac:dyDescent="0.2">
      <c r="C523" s="9" t="s">
        <v>63</v>
      </c>
      <c r="D523" s="10">
        <f>AVERAGE(D17:D520)</f>
        <v>507.2232848232851</v>
      </c>
      <c r="E523" s="10">
        <f>SUM(E17:E520)</f>
        <v>0</v>
      </c>
      <c r="F523" s="10">
        <f>AVERAGE(F17:F520)</f>
        <v>11.332640332640324</v>
      </c>
      <c r="G523" s="10">
        <f>AVERAGE(G17:G520)</f>
        <v>17.865488565488555</v>
      </c>
      <c r="H523" s="10">
        <f>AVERAGE(H17:H520)</f>
        <v>3.1696465696465679</v>
      </c>
      <c r="I523" s="10" t="s">
        <v>55</v>
      </c>
      <c r="J523" s="47"/>
    </row>
    <row r="524" spans="1:10" x14ac:dyDescent="0.2">
      <c r="C524" s="54" t="s">
        <v>70</v>
      </c>
      <c r="D524" s="27" t="s">
        <v>71</v>
      </c>
      <c r="E524" s="54" t="s">
        <v>76</v>
      </c>
      <c r="F524" s="27" t="s">
        <v>77</v>
      </c>
      <c r="G524" s="27"/>
      <c r="H524" s="67" t="s">
        <v>78</v>
      </c>
      <c r="I524" s="66" t="s">
        <v>79</v>
      </c>
    </row>
    <row r="525" spans="1:10" x14ac:dyDescent="0.2">
      <c r="C525" s="53" t="s">
        <v>64</v>
      </c>
      <c r="D525" s="27" t="s">
        <v>65</v>
      </c>
    </row>
  </sheetData>
  <mergeCells count="19">
    <mergeCell ref="A347:A370"/>
    <mergeCell ref="C2:C4"/>
    <mergeCell ref="D2:I4"/>
    <mergeCell ref="D6:I6"/>
    <mergeCell ref="C10:I10"/>
    <mergeCell ref="D12:F12"/>
    <mergeCell ref="H12:I12"/>
    <mergeCell ref="D14:F14"/>
    <mergeCell ref="H14:I14"/>
    <mergeCell ref="A17:A298"/>
    <mergeCell ref="A299:A322"/>
    <mergeCell ref="A323:A346"/>
    <mergeCell ref="A443:A466"/>
    <mergeCell ref="A467:A490"/>
    <mergeCell ref="A491:A514"/>
    <mergeCell ref="A515:A520"/>
    <mergeCell ref="A371:A394"/>
    <mergeCell ref="A395:A418"/>
    <mergeCell ref="A419:A442"/>
  </mergeCells>
  <pageMargins left="0.7" right="0.7" top="0.75" bottom="0.75" header="0.3" footer="0.3"/>
  <pageSetup scale="83"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S51"/>
  <sheetViews>
    <sheetView view="pageBreakPreview" topLeftCell="A7" zoomScale="115" zoomScaleNormal="100" zoomScaleSheetLayoutView="115" zoomScalePageLayoutView="70" workbookViewId="0">
      <selection activeCell="F24" sqref="F24"/>
    </sheetView>
  </sheetViews>
  <sheetFormatPr baseColWidth="10" defaultColWidth="11.42578125" defaultRowHeight="12.75" x14ac:dyDescent="0.2"/>
  <cols>
    <col min="1" max="1" width="2.28515625" style="111" customWidth="1"/>
    <col min="2" max="2" width="4.28515625" style="111" customWidth="1"/>
    <col min="3" max="3" width="11.7109375" style="111" customWidth="1"/>
    <col min="4" max="4" width="10.42578125" style="111" bestFit="1" customWidth="1"/>
    <col min="5" max="6" width="17.7109375" style="111" customWidth="1"/>
    <col min="7" max="8" width="12.42578125" style="111" customWidth="1"/>
    <col min="9" max="9" width="9.140625" style="111" customWidth="1"/>
    <col min="10" max="10" width="9" style="111" customWidth="1"/>
    <col min="11" max="11" width="13.28515625" style="111" customWidth="1"/>
    <col min="12" max="12" width="15.7109375" style="111" bestFit="1" customWidth="1"/>
    <col min="13" max="13" width="14" style="111" customWidth="1"/>
    <col min="14" max="14" width="2.28515625" style="111" customWidth="1"/>
    <col min="15" max="16384" width="11.42578125" style="111"/>
  </cols>
  <sheetData>
    <row r="1" spans="1:14" s="140" customFormat="1" x14ac:dyDescent="0.2">
      <c r="A1" s="142"/>
      <c r="B1" s="142"/>
      <c r="C1" s="142"/>
      <c r="D1" s="142"/>
      <c r="E1" s="142"/>
      <c r="F1" s="143"/>
      <c r="G1" s="142"/>
      <c r="H1" s="142"/>
      <c r="I1" s="142"/>
      <c r="J1" s="142"/>
      <c r="K1" s="142"/>
      <c r="L1" s="142"/>
      <c r="M1" s="142"/>
      <c r="N1" s="141"/>
    </row>
    <row r="2" spans="1:14" s="140" customFormat="1" ht="12.75" customHeight="1" x14ac:dyDescent="0.2">
      <c r="A2" s="142"/>
      <c r="B2" s="175"/>
      <c r="C2" s="176"/>
      <c r="D2" s="177"/>
      <c r="E2" s="184" t="s">
        <v>197</v>
      </c>
      <c r="F2" s="185"/>
      <c r="G2" s="185"/>
      <c r="H2" s="185"/>
      <c r="I2" s="185"/>
      <c r="J2" s="185"/>
      <c r="K2" s="185"/>
      <c r="L2" s="185"/>
      <c r="M2" s="186"/>
      <c r="N2" s="141"/>
    </row>
    <row r="3" spans="1:14" s="140" customFormat="1" ht="12.75" customHeight="1" x14ac:dyDescent="0.2">
      <c r="A3" s="142"/>
      <c r="B3" s="178"/>
      <c r="C3" s="179"/>
      <c r="D3" s="180"/>
      <c r="E3" s="187"/>
      <c r="F3" s="188"/>
      <c r="G3" s="188"/>
      <c r="H3" s="188"/>
      <c r="I3" s="188"/>
      <c r="J3" s="188"/>
      <c r="K3" s="188"/>
      <c r="L3" s="188"/>
      <c r="M3" s="189"/>
      <c r="N3" s="141"/>
    </row>
    <row r="4" spans="1:14" s="140" customFormat="1" ht="12.75" customHeight="1" x14ac:dyDescent="0.2">
      <c r="A4" s="142"/>
      <c r="B4" s="178"/>
      <c r="C4" s="179"/>
      <c r="D4" s="180"/>
      <c r="E4" s="187"/>
      <c r="F4" s="188"/>
      <c r="G4" s="188"/>
      <c r="H4" s="188"/>
      <c r="I4" s="188"/>
      <c r="J4" s="188"/>
      <c r="K4" s="188"/>
      <c r="L4" s="188"/>
      <c r="M4" s="189"/>
      <c r="N4" s="141"/>
    </row>
    <row r="5" spans="1:14" s="140" customFormat="1" ht="13.5" customHeight="1" x14ac:dyDescent="0.2">
      <c r="A5" s="142"/>
      <c r="B5" s="181"/>
      <c r="C5" s="182"/>
      <c r="D5" s="183"/>
      <c r="E5" s="190"/>
      <c r="F5" s="191"/>
      <c r="G5" s="191"/>
      <c r="H5" s="191"/>
      <c r="I5" s="191"/>
      <c r="J5" s="191"/>
      <c r="K5" s="191"/>
      <c r="L5" s="191"/>
      <c r="M5" s="192"/>
      <c r="N5" s="141"/>
    </row>
    <row r="6" spans="1:14" s="140" customFormat="1" x14ac:dyDescent="0.2">
      <c r="A6" s="142"/>
      <c r="B6" s="142"/>
      <c r="C6" s="142"/>
      <c r="D6" s="142"/>
      <c r="E6" s="142"/>
      <c r="F6" s="143"/>
      <c r="G6" s="142"/>
      <c r="H6" s="142"/>
      <c r="I6" s="142"/>
      <c r="J6" s="142"/>
      <c r="K6" s="142"/>
      <c r="L6" s="142"/>
      <c r="M6" s="142"/>
      <c r="N6" s="141"/>
    </row>
    <row r="7" spans="1:14" s="112" customFormat="1" ht="30.6" customHeight="1" x14ac:dyDescent="0.2">
      <c r="A7" s="137"/>
      <c r="B7" s="193" t="s">
        <v>31</v>
      </c>
      <c r="C7" s="193"/>
      <c r="D7" s="193"/>
      <c r="E7" s="194" t="s">
        <v>199</v>
      </c>
      <c r="F7" s="194"/>
      <c r="G7" s="194"/>
      <c r="H7" s="194"/>
      <c r="I7" s="194"/>
      <c r="J7" s="194"/>
      <c r="K7" s="194"/>
      <c r="L7" s="194"/>
      <c r="M7" s="194"/>
      <c r="N7" s="135"/>
    </row>
    <row r="8" spans="1:14" s="112" customFormat="1" ht="11.25" x14ac:dyDescent="0.2">
      <c r="A8" s="135"/>
      <c r="B8" s="139"/>
      <c r="C8" s="139"/>
      <c r="D8" s="139"/>
      <c r="E8" s="138"/>
      <c r="F8" s="138"/>
      <c r="G8" s="138"/>
      <c r="H8" s="138"/>
      <c r="I8" s="138"/>
      <c r="J8" s="138"/>
      <c r="K8" s="138"/>
      <c r="L8" s="138"/>
      <c r="M8" s="138"/>
      <c r="N8" s="135"/>
    </row>
    <row r="9" spans="1:14" s="112" customFormat="1" ht="15.6" customHeight="1" x14ac:dyDescent="0.2">
      <c r="A9" s="137"/>
      <c r="B9" s="193" t="s">
        <v>34</v>
      </c>
      <c r="C9" s="193"/>
      <c r="D9" s="193"/>
      <c r="E9" s="195" t="s">
        <v>72</v>
      </c>
      <c r="F9" s="195"/>
      <c r="G9" s="134"/>
      <c r="H9" s="193" t="s">
        <v>35</v>
      </c>
      <c r="I9" s="193"/>
      <c r="J9" s="196" t="s">
        <v>68</v>
      </c>
      <c r="K9" s="195"/>
      <c r="L9" s="195"/>
      <c r="M9" s="195"/>
      <c r="N9" s="135"/>
    </row>
    <row r="10" spans="1:14" s="112" customFormat="1" ht="11.25" x14ac:dyDescent="0.2">
      <c r="A10" s="135"/>
      <c r="B10" s="139"/>
      <c r="C10" s="139"/>
      <c r="D10" s="139"/>
      <c r="E10" s="138"/>
      <c r="F10" s="138"/>
      <c r="G10" s="138"/>
      <c r="H10" s="138"/>
      <c r="I10" s="138"/>
      <c r="J10" s="138"/>
      <c r="K10" s="138"/>
      <c r="L10" s="138"/>
      <c r="M10" s="138"/>
      <c r="N10" s="135"/>
    </row>
    <row r="11" spans="1:14" s="112" customFormat="1" ht="15.6" customHeight="1" x14ac:dyDescent="0.2">
      <c r="A11" s="137"/>
      <c r="B11" s="197" t="s">
        <v>190</v>
      </c>
      <c r="C11" s="197"/>
      <c r="D11" s="197"/>
      <c r="E11" s="197"/>
      <c r="F11" s="197"/>
      <c r="G11" s="197"/>
      <c r="H11" s="197"/>
      <c r="I11" s="197"/>
      <c r="J11" s="197"/>
      <c r="K11" s="197"/>
      <c r="L11" s="197"/>
      <c r="M11" s="197"/>
      <c r="N11" s="135"/>
    </row>
    <row r="12" spans="1:14" s="112" customFormat="1" ht="7.9" customHeight="1" x14ac:dyDescent="0.2">
      <c r="A12" s="135"/>
      <c r="B12" s="139"/>
      <c r="C12" s="139"/>
      <c r="D12" s="139"/>
      <c r="E12" s="138"/>
      <c r="F12" s="138"/>
      <c r="G12" s="138"/>
      <c r="H12" s="138"/>
      <c r="I12" s="138"/>
      <c r="J12" s="138"/>
      <c r="K12" s="138"/>
      <c r="L12" s="138"/>
      <c r="M12" s="138"/>
      <c r="N12" s="135"/>
    </row>
    <row r="13" spans="1:14" s="112" customFormat="1" ht="15.6" customHeight="1" x14ac:dyDescent="0.2">
      <c r="A13" s="137"/>
      <c r="B13" s="198" t="s">
        <v>189</v>
      </c>
      <c r="C13" s="198"/>
      <c r="D13" s="198"/>
      <c r="E13" s="199" t="s">
        <v>188</v>
      </c>
      <c r="F13" s="199"/>
      <c r="G13" s="199"/>
      <c r="H13" s="199"/>
      <c r="I13" s="199"/>
      <c r="J13" s="199"/>
      <c r="K13" s="199"/>
      <c r="L13" s="199"/>
      <c r="M13" s="199"/>
      <c r="N13" s="135"/>
    </row>
    <row r="14" spans="1:14" s="112" customFormat="1" ht="15.6" customHeight="1" x14ac:dyDescent="0.2">
      <c r="A14" s="137"/>
      <c r="B14" s="198" t="s">
        <v>187</v>
      </c>
      <c r="C14" s="198"/>
      <c r="D14" s="198"/>
      <c r="E14" s="200" t="s">
        <v>186</v>
      </c>
      <c r="F14" s="200"/>
      <c r="G14" s="198" t="s">
        <v>185</v>
      </c>
      <c r="H14" s="198"/>
      <c r="I14" s="200" t="s">
        <v>184</v>
      </c>
      <c r="J14" s="200"/>
      <c r="K14" s="136" t="s">
        <v>183</v>
      </c>
      <c r="L14" s="201" t="s">
        <v>182</v>
      </c>
      <c r="M14" s="201"/>
      <c r="N14" s="135"/>
    </row>
    <row r="15" spans="1:14" ht="13.5" thickBot="1" x14ac:dyDescent="0.25">
      <c r="A15" s="120"/>
      <c r="B15" s="120"/>
      <c r="C15" s="120"/>
      <c r="D15" s="120"/>
      <c r="E15" s="120"/>
      <c r="F15" s="120"/>
      <c r="G15" s="134"/>
      <c r="H15" s="134"/>
      <c r="I15" s="120"/>
      <c r="J15" s="120"/>
      <c r="K15" s="120"/>
      <c r="L15" s="120"/>
      <c r="M15" s="120"/>
      <c r="N15" s="114"/>
    </row>
    <row r="16" spans="1:14" ht="55.5" customHeight="1" x14ac:dyDescent="0.2">
      <c r="A16" s="114"/>
      <c r="B16" s="227" t="s">
        <v>181</v>
      </c>
      <c r="C16" s="228" t="s">
        <v>180</v>
      </c>
      <c r="D16" s="228" t="s">
        <v>179</v>
      </c>
      <c r="E16" s="228" t="s">
        <v>178</v>
      </c>
      <c r="F16" s="228" t="s">
        <v>177</v>
      </c>
      <c r="G16" s="229" t="s">
        <v>176</v>
      </c>
      <c r="H16" s="229"/>
      <c r="I16" s="229" t="s">
        <v>175</v>
      </c>
      <c r="J16" s="229"/>
      <c r="K16" s="228" t="s">
        <v>174</v>
      </c>
      <c r="L16" s="228" t="s">
        <v>173</v>
      </c>
      <c r="M16" s="230" t="s">
        <v>172</v>
      </c>
      <c r="N16" s="114"/>
    </row>
    <row r="17" spans="1:19" x14ac:dyDescent="0.2">
      <c r="A17" s="114"/>
      <c r="B17" s="133">
        <v>1</v>
      </c>
      <c r="C17" s="226" t="s">
        <v>171</v>
      </c>
      <c r="D17" s="146" t="s">
        <v>191</v>
      </c>
      <c r="E17" s="124">
        <v>45859.565972222219</v>
      </c>
      <c r="F17" s="124">
        <v>45860.565972222219</v>
      </c>
      <c r="G17" s="202">
        <f>(F17-E17)*1440</f>
        <v>1440</v>
      </c>
      <c r="H17" s="202"/>
      <c r="I17" s="203">
        <f>16.67/1000</f>
        <v>1.6670000000000001E-2</v>
      </c>
      <c r="J17" s="204"/>
      <c r="K17" s="132">
        <f>G17*I17</f>
        <v>24.004799999999999</v>
      </c>
      <c r="L17" s="131" t="s">
        <v>170</v>
      </c>
      <c r="M17" s="130" t="s">
        <v>169</v>
      </c>
      <c r="N17" s="114"/>
      <c r="P17" s="126"/>
      <c r="Q17" s="127"/>
      <c r="R17" s="126"/>
      <c r="S17" s="125"/>
    </row>
    <row r="18" spans="1:19" x14ac:dyDescent="0.2">
      <c r="A18" s="114"/>
      <c r="B18" s="133">
        <v>2</v>
      </c>
      <c r="C18" s="226"/>
      <c r="D18" s="146" t="s">
        <v>192</v>
      </c>
      <c r="E18" s="124">
        <v>45860.569444444445</v>
      </c>
      <c r="F18" s="124">
        <v>45861.486111111109</v>
      </c>
      <c r="G18" s="202">
        <f>(F18-E18)*1440</f>
        <v>1319.9999999965075</v>
      </c>
      <c r="H18" s="202"/>
      <c r="I18" s="203">
        <f>16.67/1000</f>
        <v>1.6670000000000001E-2</v>
      </c>
      <c r="J18" s="204"/>
      <c r="K18" s="132">
        <f>G18*I18</f>
        <v>22.004399999941782</v>
      </c>
      <c r="L18" s="131" t="s">
        <v>170</v>
      </c>
      <c r="M18" s="130" t="s">
        <v>169</v>
      </c>
      <c r="N18" s="114"/>
      <c r="P18" s="126"/>
      <c r="Q18" s="127"/>
      <c r="R18" s="126"/>
      <c r="S18" s="125"/>
    </row>
    <row r="19" spans="1:19" x14ac:dyDescent="0.2">
      <c r="A19" s="114"/>
      <c r="B19" s="133">
        <v>3</v>
      </c>
      <c r="C19" s="226"/>
      <c r="D19" s="146" t="s">
        <v>193</v>
      </c>
      <c r="E19" s="124">
        <v>45861.489583333336</v>
      </c>
      <c r="F19" s="124">
        <v>45862.40625</v>
      </c>
      <c r="G19" s="202">
        <f>(F19-E19)*1440</f>
        <v>1319.9999999965075</v>
      </c>
      <c r="H19" s="202"/>
      <c r="I19" s="203">
        <f>16.67/1000</f>
        <v>1.6670000000000001E-2</v>
      </c>
      <c r="J19" s="204"/>
      <c r="K19" s="132">
        <f>G19*I19</f>
        <v>22.004399999941782</v>
      </c>
      <c r="L19" s="131" t="s">
        <v>170</v>
      </c>
      <c r="M19" s="130" t="s">
        <v>169</v>
      </c>
      <c r="N19" s="114"/>
      <c r="P19" s="126"/>
      <c r="Q19" s="127"/>
      <c r="R19" s="126"/>
      <c r="S19" s="125"/>
    </row>
    <row r="20" spans="1:19" x14ac:dyDescent="0.2">
      <c r="A20" s="114"/>
      <c r="B20" s="133">
        <v>4</v>
      </c>
      <c r="C20" s="226"/>
      <c r="D20" s="146" t="s">
        <v>194</v>
      </c>
      <c r="E20" s="124">
        <v>45862.409722222219</v>
      </c>
      <c r="F20" s="124">
        <v>45863.409722222219</v>
      </c>
      <c r="G20" s="202">
        <f>(F20-E20)*1440</f>
        <v>1440</v>
      </c>
      <c r="H20" s="202"/>
      <c r="I20" s="203">
        <f>16.67/1000</f>
        <v>1.6670000000000001E-2</v>
      </c>
      <c r="J20" s="204"/>
      <c r="K20" s="132">
        <f>G20*I20</f>
        <v>24.004799999999999</v>
      </c>
      <c r="L20" s="131" t="s">
        <v>170</v>
      </c>
      <c r="M20" s="130" t="s">
        <v>169</v>
      </c>
      <c r="N20" s="114"/>
      <c r="P20" s="126"/>
      <c r="Q20" s="127"/>
      <c r="R20" s="126"/>
      <c r="S20" s="125"/>
    </row>
    <row r="21" spans="1:19" x14ac:dyDescent="0.2">
      <c r="A21" s="114"/>
      <c r="B21" s="133">
        <v>5</v>
      </c>
      <c r="C21" s="226"/>
      <c r="D21" s="146" t="s">
        <v>195</v>
      </c>
      <c r="E21" s="124">
        <v>45863.458333333336</v>
      </c>
      <c r="F21" s="124">
        <v>45864.458333333336</v>
      </c>
      <c r="G21" s="202">
        <f>(F21-E21)*1440</f>
        <v>1440</v>
      </c>
      <c r="H21" s="202"/>
      <c r="I21" s="203">
        <f>16.67/1000</f>
        <v>1.6670000000000001E-2</v>
      </c>
      <c r="J21" s="204"/>
      <c r="K21" s="132">
        <f>G21*I21</f>
        <v>24.004799999999999</v>
      </c>
      <c r="L21" s="131" t="s">
        <v>170</v>
      </c>
      <c r="M21" s="130" t="s">
        <v>169</v>
      </c>
      <c r="N21" s="114"/>
      <c r="O21" s="128"/>
      <c r="P21" s="126"/>
      <c r="Q21" s="127"/>
      <c r="R21" s="126"/>
      <c r="S21" s="125"/>
    </row>
    <row r="22" spans="1:19" ht="14.45" customHeight="1" thickBot="1" x14ac:dyDescent="0.25">
      <c r="A22" s="114"/>
      <c r="B22" s="129">
        <v>6</v>
      </c>
      <c r="C22" s="231"/>
      <c r="D22" s="147" t="s">
        <v>196</v>
      </c>
      <c r="E22" s="232">
        <v>45864.466666666667</v>
      </c>
      <c r="F22" s="232">
        <v>45864.470138888886</v>
      </c>
      <c r="G22" s="233">
        <v>5</v>
      </c>
      <c r="H22" s="233">
        <f>(G22-F22)*60*24</f>
        <v>-66037636.999999993</v>
      </c>
      <c r="I22" s="205" t="s">
        <v>55</v>
      </c>
      <c r="J22" s="206"/>
      <c r="K22" s="123" t="s">
        <v>55</v>
      </c>
      <c r="L22" s="122" t="s">
        <v>170</v>
      </c>
      <c r="M22" s="121" t="s">
        <v>169</v>
      </c>
      <c r="N22" s="114"/>
    </row>
    <row r="23" spans="1:19" ht="6.6" customHeight="1" thickBot="1" x14ac:dyDescent="0.25">
      <c r="A23" s="120"/>
      <c r="B23" s="120"/>
      <c r="C23" s="224"/>
      <c r="D23" s="225"/>
      <c r="E23" s="120"/>
      <c r="F23" s="120"/>
      <c r="G23" s="120"/>
      <c r="H23" s="224"/>
      <c r="I23" s="224"/>
      <c r="J23" s="224"/>
      <c r="K23" s="120"/>
      <c r="L23" s="120"/>
      <c r="M23" s="224"/>
      <c r="N23" s="114"/>
    </row>
    <row r="24" spans="1:19" x14ac:dyDescent="0.2">
      <c r="A24" s="116"/>
      <c r="B24" s="119" t="s">
        <v>168</v>
      </c>
      <c r="C24" s="118"/>
      <c r="D24" s="118"/>
      <c r="E24" s="118"/>
      <c r="F24" s="118"/>
      <c r="G24" s="118"/>
      <c r="H24" s="118"/>
      <c r="I24" s="118"/>
      <c r="J24" s="118"/>
      <c r="K24" s="118"/>
      <c r="L24" s="118"/>
      <c r="M24" s="117"/>
      <c r="N24" s="114"/>
    </row>
    <row r="25" spans="1:19" ht="51" customHeight="1" thickBot="1" x14ac:dyDescent="0.25">
      <c r="A25" s="116"/>
      <c r="B25" s="207" t="s">
        <v>167</v>
      </c>
      <c r="C25" s="208"/>
      <c r="D25" s="208"/>
      <c r="E25" s="208"/>
      <c r="F25" s="208"/>
      <c r="G25" s="208"/>
      <c r="H25" s="208"/>
      <c r="I25" s="208"/>
      <c r="J25" s="208"/>
      <c r="K25" s="208"/>
      <c r="L25" s="208"/>
      <c r="M25" s="209"/>
      <c r="N25" s="114"/>
    </row>
    <row r="26" spans="1:19" ht="11.25" customHeight="1" x14ac:dyDescent="0.2">
      <c r="A26" s="116"/>
      <c r="B26" s="115"/>
      <c r="C26" s="115"/>
      <c r="D26" s="115"/>
      <c r="E26" s="115"/>
      <c r="F26" s="115"/>
      <c r="G26" s="115"/>
      <c r="H26" s="115"/>
      <c r="I26" s="115"/>
      <c r="J26" s="115"/>
      <c r="K26" s="115"/>
      <c r="L26" s="115"/>
      <c r="M26" s="115"/>
      <c r="N26" s="114"/>
    </row>
    <row r="27" spans="1:19" x14ac:dyDescent="0.2">
      <c r="A27" s="113"/>
      <c r="B27" s="113"/>
      <c r="C27" s="113"/>
      <c r="D27" s="113"/>
      <c r="E27" s="113"/>
      <c r="F27" s="113"/>
      <c r="G27" s="113"/>
      <c r="H27" s="113"/>
      <c r="I27" s="113"/>
      <c r="J27" s="113"/>
      <c r="K27" s="113"/>
      <c r="L27" s="113"/>
      <c r="M27" s="113"/>
    </row>
    <row r="28" spans="1:19" x14ac:dyDescent="0.2">
      <c r="A28" s="113"/>
      <c r="B28" s="113"/>
      <c r="C28" s="113"/>
      <c r="D28" s="113"/>
      <c r="E28" s="113"/>
      <c r="F28" s="113"/>
      <c r="G28" s="113"/>
      <c r="H28" s="113"/>
      <c r="I28" s="113"/>
      <c r="J28" s="113"/>
      <c r="K28" s="113"/>
      <c r="L28" s="113"/>
      <c r="M28" s="113"/>
    </row>
    <row r="29" spans="1:19" x14ac:dyDescent="0.2">
      <c r="A29" s="113"/>
      <c r="B29" s="113"/>
      <c r="C29" s="113"/>
      <c r="D29" s="113"/>
      <c r="E29" s="113"/>
      <c r="F29" s="113"/>
      <c r="G29" s="113"/>
      <c r="H29" s="113"/>
      <c r="I29" s="113"/>
      <c r="J29" s="113"/>
      <c r="K29" s="113"/>
      <c r="L29" s="113"/>
      <c r="M29" s="113"/>
    </row>
    <row r="30" spans="1:19" x14ac:dyDescent="0.2">
      <c r="A30" s="113"/>
      <c r="B30" s="113"/>
      <c r="C30" s="113"/>
      <c r="D30" s="113"/>
      <c r="E30" s="113"/>
      <c r="F30" s="113"/>
      <c r="G30" s="113"/>
      <c r="H30" s="113"/>
      <c r="I30" s="113"/>
      <c r="J30" s="113"/>
      <c r="K30" s="113"/>
      <c r="L30" s="113"/>
      <c r="M30" s="113"/>
    </row>
    <row r="31" spans="1:19" x14ac:dyDescent="0.2">
      <c r="A31" s="113"/>
      <c r="B31" s="113"/>
      <c r="C31" s="113"/>
      <c r="D31" s="113"/>
      <c r="E31" s="113"/>
      <c r="F31" s="113"/>
      <c r="G31" s="113"/>
      <c r="H31" s="113"/>
      <c r="I31" s="113"/>
      <c r="J31" s="113"/>
      <c r="K31" s="113"/>
      <c r="L31" s="113"/>
      <c r="M31" s="113"/>
    </row>
    <row r="32" spans="1:19" x14ac:dyDescent="0.2">
      <c r="A32" s="113"/>
      <c r="B32" s="113"/>
      <c r="C32" s="113"/>
      <c r="D32" s="113"/>
      <c r="E32" s="113"/>
      <c r="F32" s="113"/>
      <c r="G32" s="113"/>
      <c r="H32" s="113"/>
      <c r="I32" s="113"/>
      <c r="J32" s="113"/>
      <c r="K32" s="113"/>
      <c r="L32" s="113"/>
      <c r="M32" s="113"/>
    </row>
    <row r="33" spans="1:13" x14ac:dyDescent="0.2">
      <c r="A33" s="113"/>
      <c r="B33" s="113"/>
      <c r="C33" s="113"/>
      <c r="D33" s="113"/>
      <c r="E33" s="113"/>
      <c r="F33" s="113"/>
      <c r="G33" s="113"/>
      <c r="H33" s="113"/>
      <c r="I33" s="113"/>
      <c r="J33" s="113"/>
      <c r="K33" s="113"/>
      <c r="L33" s="113"/>
      <c r="M33" s="113"/>
    </row>
    <row r="34" spans="1:13" x14ac:dyDescent="0.2">
      <c r="A34" s="113"/>
      <c r="B34" s="113"/>
      <c r="C34" s="113"/>
      <c r="D34" s="113"/>
      <c r="E34" s="113"/>
      <c r="F34" s="113"/>
      <c r="G34" s="113"/>
      <c r="H34" s="113"/>
      <c r="I34" s="113"/>
      <c r="J34" s="113"/>
      <c r="K34" s="113"/>
      <c r="L34" s="113"/>
      <c r="M34" s="113"/>
    </row>
    <row r="35" spans="1:13" x14ac:dyDescent="0.2">
      <c r="A35" s="113"/>
      <c r="B35" s="113"/>
      <c r="C35" s="113"/>
      <c r="D35" s="113"/>
      <c r="E35" s="113"/>
      <c r="F35" s="113"/>
      <c r="G35" s="113"/>
      <c r="H35" s="113"/>
      <c r="I35" s="113"/>
      <c r="J35" s="113"/>
      <c r="K35" s="113"/>
      <c r="L35" s="113"/>
      <c r="M35" s="113"/>
    </row>
    <row r="36" spans="1:13" x14ac:dyDescent="0.2">
      <c r="A36" s="113"/>
      <c r="B36" s="113"/>
      <c r="C36" s="113"/>
      <c r="D36" s="113"/>
      <c r="E36" s="113"/>
      <c r="F36" s="113"/>
      <c r="G36" s="113"/>
      <c r="H36" s="113"/>
      <c r="I36" s="113"/>
      <c r="J36" s="113"/>
      <c r="K36" s="113"/>
      <c r="L36" s="113"/>
      <c r="M36" s="113"/>
    </row>
    <row r="37" spans="1:13" x14ac:dyDescent="0.2">
      <c r="A37" s="113"/>
      <c r="B37" s="113"/>
      <c r="C37" s="113"/>
      <c r="D37" s="113"/>
      <c r="E37" s="113"/>
      <c r="F37" s="113"/>
      <c r="G37" s="113"/>
      <c r="H37" s="113"/>
      <c r="I37" s="113"/>
      <c r="J37" s="113"/>
      <c r="K37" s="113"/>
      <c r="L37" s="113"/>
      <c r="M37" s="113"/>
    </row>
    <row r="38" spans="1:13" x14ac:dyDescent="0.2">
      <c r="A38" s="113"/>
      <c r="B38" s="113"/>
      <c r="C38" s="113"/>
      <c r="D38" s="113"/>
      <c r="E38" s="113"/>
      <c r="F38" s="113"/>
      <c r="G38" s="113"/>
      <c r="H38" s="113"/>
      <c r="I38" s="113"/>
      <c r="J38" s="113"/>
      <c r="K38" s="113"/>
      <c r="L38" s="113"/>
      <c r="M38" s="113"/>
    </row>
    <row r="39" spans="1:13" x14ac:dyDescent="0.2">
      <c r="A39" s="113"/>
      <c r="B39" s="113"/>
      <c r="C39" s="113"/>
      <c r="D39" s="113"/>
      <c r="E39" s="113"/>
      <c r="F39" s="113"/>
      <c r="G39" s="113"/>
      <c r="H39" s="113"/>
      <c r="I39" s="113"/>
      <c r="J39" s="113"/>
      <c r="K39" s="113"/>
      <c r="L39" s="113"/>
      <c r="M39" s="113"/>
    </row>
    <row r="40" spans="1:13" x14ac:dyDescent="0.2">
      <c r="A40" s="113"/>
      <c r="B40" s="113"/>
      <c r="C40" s="113"/>
      <c r="D40" s="113"/>
      <c r="E40" s="113"/>
      <c r="F40" s="113"/>
      <c r="G40" s="113"/>
      <c r="H40" s="113"/>
      <c r="I40" s="113"/>
      <c r="J40" s="113"/>
      <c r="K40" s="113"/>
      <c r="L40" s="113"/>
      <c r="M40" s="113"/>
    </row>
    <row r="41" spans="1:13" x14ac:dyDescent="0.2">
      <c r="A41" s="113"/>
      <c r="B41" s="113"/>
      <c r="C41" s="113"/>
      <c r="D41" s="113"/>
      <c r="E41" s="113"/>
      <c r="F41" s="113"/>
      <c r="G41" s="113"/>
      <c r="H41" s="113"/>
      <c r="I41" s="113"/>
      <c r="J41" s="113"/>
      <c r="K41" s="113"/>
      <c r="L41" s="113"/>
      <c r="M41" s="113"/>
    </row>
    <row r="42" spans="1:13" x14ac:dyDescent="0.2">
      <c r="A42" s="113"/>
      <c r="B42" s="113"/>
      <c r="C42" s="113"/>
      <c r="D42" s="113"/>
      <c r="E42" s="113"/>
      <c r="F42" s="113"/>
      <c r="G42" s="113"/>
      <c r="H42" s="113"/>
      <c r="I42" s="113"/>
      <c r="J42" s="113"/>
      <c r="K42" s="113"/>
      <c r="L42" s="113"/>
      <c r="M42" s="113"/>
    </row>
    <row r="43" spans="1:13" x14ac:dyDescent="0.2">
      <c r="A43" s="113"/>
      <c r="B43" s="113"/>
      <c r="C43" s="113"/>
      <c r="D43" s="113"/>
      <c r="E43" s="113"/>
      <c r="F43" s="113"/>
      <c r="G43" s="113"/>
      <c r="H43" s="113"/>
      <c r="I43" s="113"/>
      <c r="J43" s="113"/>
      <c r="K43" s="113"/>
      <c r="L43" s="113"/>
      <c r="M43" s="113"/>
    </row>
    <row r="44" spans="1:13" x14ac:dyDescent="0.2">
      <c r="A44" s="113"/>
      <c r="B44" s="113"/>
      <c r="C44" s="113"/>
      <c r="D44" s="113"/>
      <c r="E44" s="113"/>
      <c r="F44" s="113"/>
      <c r="G44" s="113"/>
      <c r="H44" s="113"/>
      <c r="I44" s="113"/>
      <c r="J44" s="113"/>
      <c r="K44" s="113"/>
      <c r="L44" s="113"/>
      <c r="M44" s="113"/>
    </row>
    <row r="45" spans="1:13" x14ac:dyDescent="0.2">
      <c r="A45" s="113"/>
      <c r="B45" s="113"/>
      <c r="C45" s="113"/>
      <c r="D45" s="113"/>
      <c r="E45" s="113"/>
      <c r="F45" s="113"/>
      <c r="G45" s="113"/>
      <c r="H45" s="113"/>
      <c r="I45" s="113"/>
      <c r="J45" s="113"/>
      <c r="K45" s="113"/>
      <c r="L45" s="113"/>
      <c r="M45" s="113"/>
    </row>
    <row r="46" spans="1:13" x14ac:dyDescent="0.2">
      <c r="A46" s="113"/>
      <c r="B46" s="113"/>
      <c r="C46" s="113"/>
      <c r="D46" s="113"/>
      <c r="E46" s="113"/>
      <c r="F46" s="113"/>
      <c r="G46" s="113"/>
      <c r="H46" s="113"/>
      <c r="I46" s="113"/>
      <c r="J46" s="113"/>
      <c r="K46" s="113"/>
      <c r="L46" s="113"/>
      <c r="M46" s="113"/>
    </row>
    <row r="47" spans="1:13" x14ac:dyDescent="0.2">
      <c r="A47" s="113"/>
      <c r="B47" s="113"/>
      <c r="C47" s="113"/>
      <c r="D47" s="113"/>
      <c r="E47" s="113"/>
      <c r="F47" s="113"/>
      <c r="G47" s="113"/>
      <c r="H47" s="113"/>
      <c r="I47" s="113"/>
      <c r="J47" s="113"/>
      <c r="K47" s="113"/>
      <c r="L47" s="113"/>
      <c r="M47" s="113"/>
    </row>
    <row r="48" spans="1:13" x14ac:dyDescent="0.2">
      <c r="A48" s="112"/>
      <c r="B48" s="112"/>
      <c r="C48" s="112"/>
      <c r="D48" s="112"/>
      <c r="E48" s="112"/>
      <c r="F48" s="112"/>
      <c r="G48" s="112"/>
      <c r="H48" s="112"/>
      <c r="I48" s="112"/>
      <c r="J48" s="112"/>
      <c r="K48" s="112"/>
      <c r="L48" s="112"/>
      <c r="M48" s="112"/>
    </row>
    <row r="49" spans="1:13" x14ac:dyDescent="0.2">
      <c r="A49" s="112"/>
      <c r="B49" s="112"/>
      <c r="C49" s="112"/>
      <c r="D49" s="112"/>
      <c r="E49" s="112"/>
      <c r="F49" s="112"/>
      <c r="G49" s="112"/>
      <c r="H49" s="112"/>
      <c r="I49" s="112"/>
      <c r="J49" s="112"/>
      <c r="K49" s="112"/>
      <c r="L49" s="112"/>
      <c r="M49" s="112"/>
    </row>
    <row r="50" spans="1:13" x14ac:dyDescent="0.2">
      <c r="A50" s="112"/>
      <c r="B50" s="112"/>
      <c r="C50" s="112"/>
      <c r="D50" s="112"/>
      <c r="E50" s="112"/>
      <c r="F50" s="112"/>
      <c r="G50" s="112"/>
      <c r="H50" s="112"/>
      <c r="I50" s="112"/>
      <c r="J50" s="112"/>
      <c r="K50" s="112"/>
      <c r="L50" s="112"/>
      <c r="M50" s="112"/>
    </row>
    <row r="51" spans="1:13" x14ac:dyDescent="0.2">
      <c r="A51" s="112"/>
      <c r="B51" s="112"/>
      <c r="C51" s="112"/>
      <c r="D51" s="112"/>
      <c r="E51" s="112"/>
      <c r="F51" s="112"/>
      <c r="G51" s="112"/>
      <c r="H51" s="112"/>
      <c r="I51" s="112"/>
      <c r="J51" s="112"/>
      <c r="K51" s="112"/>
      <c r="L51" s="112"/>
      <c r="M51" s="112"/>
    </row>
  </sheetData>
  <mergeCells count="32">
    <mergeCell ref="C17:C22"/>
    <mergeCell ref="G22:H22"/>
    <mergeCell ref="I22:J22"/>
    <mergeCell ref="B25:M25"/>
    <mergeCell ref="G19:H19"/>
    <mergeCell ref="I19:J19"/>
    <mergeCell ref="G20:H20"/>
    <mergeCell ref="I20:J20"/>
    <mergeCell ref="G21:H21"/>
    <mergeCell ref="I21:J21"/>
    <mergeCell ref="G16:H16"/>
    <mergeCell ref="I16:J16"/>
    <mergeCell ref="G17:H17"/>
    <mergeCell ref="I17:J17"/>
    <mergeCell ref="G18:H18"/>
    <mergeCell ref="I18:J18"/>
    <mergeCell ref="B11:M11"/>
    <mergeCell ref="B13:D13"/>
    <mergeCell ref="E13:M13"/>
    <mergeCell ref="B14:D14"/>
    <mergeCell ref="E14:F14"/>
    <mergeCell ref="G14:H14"/>
    <mergeCell ref="I14:J14"/>
    <mergeCell ref="L14:M14"/>
    <mergeCell ref="B2:D5"/>
    <mergeCell ref="E2:M5"/>
    <mergeCell ref="B7:D7"/>
    <mergeCell ref="E7:M7"/>
    <mergeCell ref="B9:D9"/>
    <mergeCell ref="E9:F9"/>
    <mergeCell ref="H9:I9"/>
    <mergeCell ref="J9:M9"/>
  </mergeCells>
  <phoneticPr fontId="14" type="noConversion"/>
  <printOptions horizontalCentered="1"/>
  <pageMargins left="0.98425196850393704" right="0.98425196850393704" top="0.78740157480314965" bottom="0.78740157480314965" header="0.31496062992125984" footer="0.31496062992125984"/>
  <pageSetup paperSize="9" scale="83" orientation="landscape"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K86"/>
  <sheetViews>
    <sheetView tabSelected="1" view="pageBreakPreview" zoomScaleNormal="90" zoomScaleSheetLayoutView="100" zoomScalePageLayoutView="60" workbookViewId="0">
      <selection activeCell="F23" sqref="F23"/>
    </sheetView>
  </sheetViews>
  <sheetFormatPr baseColWidth="10" defaultColWidth="11.42578125" defaultRowHeight="12" x14ac:dyDescent="0.2"/>
  <cols>
    <col min="1" max="1" width="2.140625" style="68" customWidth="1"/>
    <col min="2" max="2" width="21.85546875" style="70" customWidth="1"/>
    <col min="3" max="3" width="6.42578125" style="70" customWidth="1"/>
    <col min="4" max="4" width="12.7109375" style="70" customWidth="1"/>
    <col min="5" max="7" width="15.7109375" style="68" customWidth="1"/>
    <col min="8" max="9" width="15.7109375" style="70" customWidth="1"/>
    <col min="10" max="10" width="15.7109375" style="68" customWidth="1"/>
    <col min="11" max="11" width="2.28515625" style="69" customWidth="1"/>
    <col min="12" max="12" width="5.140625" style="68" customWidth="1"/>
    <col min="13" max="16384" width="11.42578125" style="68"/>
  </cols>
  <sheetData>
    <row r="1" spans="1:11" ht="12.75" thickBot="1" x14ac:dyDescent="0.25">
      <c r="A1" s="69"/>
      <c r="B1" s="71"/>
      <c r="C1" s="71"/>
      <c r="D1" s="71"/>
      <c r="E1" s="69"/>
      <c r="F1" s="69"/>
      <c r="G1" s="69"/>
      <c r="H1" s="71"/>
      <c r="I1" s="71"/>
      <c r="J1" s="69"/>
    </row>
    <row r="2" spans="1:11" ht="12" customHeight="1" x14ac:dyDescent="0.2">
      <c r="A2" s="69"/>
      <c r="B2" s="110"/>
      <c r="C2" s="109"/>
      <c r="D2" s="109"/>
      <c r="E2" s="212" t="s">
        <v>198</v>
      </c>
      <c r="F2" s="213"/>
      <c r="G2" s="213"/>
      <c r="H2" s="213"/>
      <c r="I2" s="213"/>
      <c r="J2" s="213"/>
    </row>
    <row r="3" spans="1:11" ht="12" customHeight="1" x14ac:dyDescent="0.2">
      <c r="A3" s="69"/>
      <c r="B3" s="108"/>
      <c r="C3" s="107"/>
      <c r="D3" s="107"/>
      <c r="E3" s="214"/>
      <c r="F3" s="188"/>
      <c r="G3" s="188"/>
      <c r="H3" s="188"/>
      <c r="I3" s="188"/>
      <c r="J3" s="188"/>
    </row>
    <row r="4" spans="1:11" ht="12" customHeight="1" x14ac:dyDescent="0.2">
      <c r="A4" s="69"/>
      <c r="B4" s="108"/>
      <c r="C4" s="107"/>
      <c r="D4" s="107"/>
      <c r="E4" s="214"/>
      <c r="F4" s="188"/>
      <c r="G4" s="188"/>
      <c r="H4" s="188"/>
      <c r="I4" s="188"/>
      <c r="J4" s="188"/>
    </row>
    <row r="5" spans="1:11" ht="12" customHeight="1" thickBot="1" x14ac:dyDescent="0.25">
      <c r="A5" s="69"/>
      <c r="B5" s="106"/>
      <c r="C5" s="105"/>
      <c r="D5" s="105"/>
      <c r="E5" s="215"/>
      <c r="F5" s="216"/>
      <c r="G5" s="216"/>
      <c r="H5" s="216"/>
      <c r="I5" s="216"/>
      <c r="J5" s="216"/>
    </row>
    <row r="6" spans="1:11" ht="6.6" customHeight="1" x14ac:dyDescent="0.2">
      <c r="A6" s="69"/>
      <c r="B6" s="71"/>
      <c r="C6" s="71"/>
      <c r="D6" s="71"/>
      <c r="E6" s="104"/>
      <c r="F6" s="104"/>
      <c r="G6" s="104"/>
      <c r="H6" s="71"/>
      <c r="I6" s="71"/>
      <c r="J6" s="71"/>
    </row>
    <row r="7" spans="1:11" ht="37.15" customHeight="1" x14ac:dyDescent="0.2">
      <c r="A7" s="101"/>
      <c r="B7" s="217" t="s">
        <v>31</v>
      </c>
      <c r="C7" s="217"/>
      <c r="D7" s="217"/>
      <c r="E7" s="218" t="s">
        <v>199</v>
      </c>
      <c r="F7" s="218"/>
      <c r="G7" s="218"/>
      <c r="H7" s="218"/>
      <c r="I7" s="218"/>
      <c r="J7" s="218"/>
    </row>
    <row r="8" spans="1:11" ht="9.6" customHeight="1" x14ac:dyDescent="0.2">
      <c r="A8" s="101"/>
      <c r="B8" s="103"/>
      <c r="C8" s="103"/>
      <c r="D8" s="103"/>
      <c r="E8" s="102"/>
      <c r="F8" s="102"/>
      <c r="G8" s="102"/>
      <c r="H8" s="102"/>
      <c r="I8" s="102"/>
      <c r="J8" s="102"/>
    </row>
    <row r="9" spans="1:11" ht="15.6" customHeight="1" x14ac:dyDescent="0.2">
      <c r="A9" s="101"/>
      <c r="B9" s="193" t="s">
        <v>34</v>
      </c>
      <c r="C9" s="193"/>
      <c r="D9" s="193"/>
      <c r="E9" s="100" t="s">
        <v>72</v>
      </c>
      <c r="F9" s="40"/>
      <c r="G9" s="193" t="s">
        <v>35</v>
      </c>
      <c r="H9" s="193"/>
      <c r="I9" s="12"/>
      <c r="J9" s="99" t="s">
        <v>68</v>
      </c>
    </row>
    <row r="10" spans="1:11" ht="13.9" customHeight="1" thickBot="1" x14ac:dyDescent="0.25">
      <c r="A10" s="69"/>
      <c r="B10" s="71"/>
      <c r="C10" s="71"/>
      <c r="D10" s="71"/>
      <c r="E10" s="69"/>
      <c r="F10" s="69"/>
      <c r="G10" s="69"/>
      <c r="H10" s="71"/>
      <c r="I10" s="71"/>
      <c r="J10" s="69"/>
    </row>
    <row r="11" spans="1:11" ht="15" customHeight="1" x14ac:dyDescent="0.2">
      <c r="A11" s="69"/>
      <c r="B11" s="210" t="s">
        <v>166</v>
      </c>
      <c r="C11" s="211"/>
      <c r="D11" s="211"/>
      <c r="E11" s="211"/>
      <c r="F11" s="211"/>
      <c r="G11" s="211"/>
      <c r="H11" s="211"/>
      <c r="I11" s="211"/>
      <c r="J11" s="211"/>
      <c r="K11" s="80"/>
    </row>
    <row r="12" spans="1:11" s="87" customFormat="1" ht="15" customHeight="1" x14ac:dyDescent="0.2">
      <c r="A12" s="90"/>
      <c r="B12" s="221" t="s">
        <v>159</v>
      </c>
      <c r="C12" s="222"/>
      <c r="D12" s="220" t="s">
        <v>158</v>
      </c>
      <c r="E12" s="222" t="s">
        <v>165</v>
      </c>
      <c r="F12" s="222"/>
      <c r="G12" s="222"/>
      <c r="H12" s="222"/>
      <c r="I12" s="222"/>
      <c r="J12" s="222"/>
      <c r="K12" s="88"/>
    </row>
    <row r="13" spans="1:11" ht="15" customHeight="1" x14ac:dyDescent="0.2">
      <c r="A13" s="69"/>
      <c r="B13" s="221"/>
      <c r="C13" s="222"/>
      <c r="D13" s="220"/>
      <c r="E13" s="91">
        <v>45859</v>
      </c>
      <c r="F13" s="91">
        <v>45860</v>
      </c>
      <c r="G13" s="91">
        <v>45861</v>
      </c>
      <c r="H13" s="91">
        <v>45862</v>
      </c>
      <c r="I13" s="91">
        <v>45863</v>
      </c>
      <c r="J13" s="91" t="s">
        <v>200</v>
      </c>
    </row>
    <row r="14" spans="1:11" ht="13.15" customHeight="1" x14ac:dyDescent="0.2">
      <c r="A14" s="69"/>
      <c r="B14" s="84" t="s">
        <v>156</v>
      </c>
      <c r="C14" s="83" t="s">
        <v>155</v>
      </c>
      <c r="D14" s="85" t="s">
        <v>164</v>
      </c>
      <c r="E14" s="144">
        <v>14</v>
      </c>
      <c r="F14" s="144">
        <v>20</v>
      </c>
      <c r="G14" s="144">
        <v>16</v>
      </c>
      <c r="H14" s="144">
        <v>15</v>
      </c>
      <c r="I14" s="144">
        <v>12</v>
      </c>
      <c r="J14" s="81" t="s">
        <v>94</v>
      </c>
    </row>
    <row r="15" spans="1:11" ht="13.15" customHeight="1" x14ac:dyDescent="0.2">
      <c r="A15" s="69"/>
      <c r="B15" s="84" t="s">
        <v>154</v>
      </c>
      <c r="C15" s="83" t="s">
        <v>153</v>
      </c>
      <c r="D15" s="85" t="s">
        <v>164</v>
      </c>
      <c r="E15" s="144" t="s">
        <v>84</v>
      </c>
      <c r="F15" s="144" t="s">
        <v>84</v>
      </c>
      <c r="G15" s="144" t="s">
        <v>84</v>
      </c>
      <c r="H15" s="144" t="s">
        <v>84</v>
      </c>
      <c r="I15" s="144" t="s">
        <v>84</v>
      </c>
      <c r="J15" s="81" t="s">
        <v>94</v>
      </c>
    </row>
    <row r="16" spans="1:11" ht="13.15" customHeight="1" x14ac:dyDescent="0.2">
      <c r="A16" s="69"/>
      <c r="B16" s="84" t="s">
        <v>152</v>
      </c>
      <c r="C16" s="83" t="s">
        <v>151</v>
      </c>
      <c r="D16" s="85" t="s">
        <v>164</v>
      </c>
      <c r="E16" s="144" t="s">
        <v>84</v>
      </c>
      <c r="F16" s="144" t="s">
        <v>84</v>
      </c>
      <c r="G16" s="144" t="s">
        <v>84</v>
      </c>
      <c r="H16" s="144" t="s">
        <v>84</v>
      </c>
      <c r="I16" s="144" t="s">
        <v>84</v>
      </c>
      <c r="J16" s="81" t="s">
        <v>94</v>
      </c>
    </row>
    <row r="17" spans="1:11" ht="13.15" customHeight="1" x14ac:dyDescent="0.2">
      <c r="A17" s="69"/>
      <c r="B17" s="84" t="s">
        <v>150</v>
      </c>
      <c r="C17" s="83" t="s">
        <v>149</v>
      </c>
      <c r="D17" s="85" t="s">
        <v>164</v>
      </c>
      <c r="E17" s="144">
        <v>0.14000000000000001</v>
      </c>
      <c r="F17" s="144">
        <v>0.16</v>
      </c>
      <c r="G17" s="144">
        <v>0.12</v>
      </c>
      <c r="H17" s="144">
        <v>0.16</v>
      </c>
      <c r="I17" s="144">
        <v>0.1</v>
      </c>
      <c r="J17" s="81" t="s">
        <v>94</v>
      </c>
    </row>
    <row r="18" spans="1:11" ht="13.15" customHeight="1" x14ac:dyDescent="0.2">
      <c r="A18" s="69"/>
      <c r="B18" s="84" t="s">
        <v>148</v>
      </c>
      <c r="C18" s="83" t="s">
        <v>147</v>
      </c>
      <c r="D18" s="85" t="s">
        <v>164</v>
      </c>
      <c r="E18" s="144" t="s">
        <v>84</v>
      </c>
      <c r="F18" s="144" t="s">
        <v>84</v>
      </c>
      <c r="G18" s="144" t="s">
        <v>84</v>
      </c>
      <c r="H18" s="144" t="s">
        <v>84</v>
      </c>
      <c r="I18" s="144" t="s">
        <v>84</v>
      </c>
      <c r="J18" s="81" t="s">
        <v>94</v>
      </c>
    </row>
    <row r="19" spans="1:11" ht="13.15" customHeight="1" x14ac:dyDescent="0.2">
      <c r="A19" s="69"/>
      <c r="B19" s="84" t="s">
        <v>146</v>
      </c>
      <c r="C19" s="83" t="s">
        <v>145</v>
      </c>
      <c r="D19" s="85" t="s">
        <v>164</v>
      </c>
      <c r="E19" s="144" t="s">
        <v>201</v>
      </c>
      <c r="F19" s="144" t="s">
        <v>201</v>
      </c>
      <c r="G19" s="144" t="s">
        <v>201</v>
      </c>
      <c r="H19" s="144" t="s">
        <v>201</v>
      </c>
      <c r="I19" s="144" t="s">
        <v>201</v>
      </c>
      <c r="J19" s="81" t="s">
        <v>94</v>
      </c>
    </row>
    <row r="20" spans="1:11" s="97" customFormat="1" ht="13.15" customHeight="1" x14ac:dyDescent="0.2">
      <c r="A20" s="98"/>
      <c r="B20" s="84" t="s">
        <v>144</v>
      </c>
      <c r="C20" s="83" t="s">
        <v>143</v>
      </c>
      <c r="D20" s="85" t="s">
        <v>164</v>
      </c>
      <c r="E20" s="144" t="s">
        <v>84</v>
      </c>
      <c r="F20" s="144" t="s">
        <v>84</v>
      </c>
      <c r="G20" s="144" t="s">
        <v>84</v>
      </c>
      <c r="H20" s="144" t="s">
        <v>84</v>
      </c>
      <c r="I20" s="144" t="s">
        <v>84</v>
      </c>
      <c r="J20" s="81" t="s">
        <v>94</v>
      </c>
      <c r="K20" s="98"/>
    </row>
    <row r="21" spans="1:11" s="97" customFormat="1" ht="13.15" customHeight="1" x14ac:dyDescent="0.2">
      <c r="A21" s="98"/>
      <c r="B21" s="84" t="s">
        <v>142</v>
      </c>
      <c r="C21" s="83" t="s">
        <v>141</v>
      </c>
      <c r="D21" s="85" t="s">
        <v>164</v>
      </c>
      <c r="E21" s="144" t="s">
        <v>202</v>
      </c>
      <c r="F21" s="144" t="s">
        <v>202</v>
      </c>
      <c r="G21" s="144" t="s">
        <v>202</v>
      </c>
      <c r="H21" s="144" t="s">
        <v>202</v>
      </c>
      <c r="I21" s="144" t="s">
        <v>202</v>
      </c>
      <c r="J21" s="81" t="s">
        <v>94</v>
      </c>
      <c r="K21" s="98"/>
    </row>
    <row r="22" spans="1:11" s="97" customFormat="1" ht="13.15" customHeight="1" x14ac:dyDescent="0.2">
      <c r="A22" s="98"/>
      <c r="B22" s="84" t="s">
        <v>140</v>
      </c>
      <c r="C22" s="83" t="s">
        <v>139</v>
      </c>
      <c r="D22" s="85" t="s">
        <v>164</v>
      </c>
      <c r="E22" s="144" t="s">
        <v>84</v>
      </c>
      <c r="F22" s="144" t="s">
        <v>84</v>
      </c>
      <c r="G22" s="144" t="s">
        <v>84</v>
      </c>
      <c r="H22" s="144" t="s">
        <v>84</v>
      </c>
      <c r="I22" s="144" t="s">
        <v>84</v>
      </c>
      <c r="J22" s="81" t="s">
        <v>94</v>
      </c>
      <c r="K22" s="98"/>
    </row>
    <row r="23" spans="1:11" s="97" customFormat="1" ht="13.15" customHeight="1" x14ac:dyDescent="0.2">
      <c r="A23" s="98"/>
      <c r="B23" s="84" t="s">
        <v>138</v>
      </c>
      <c r="C23" s="83" t="s">
        <v>137</v>
      </c>
      <c r="D23" s="85" t="s">
        <v>164</v>
      </c>
      <c r="E23" s="144">
        <v>0.78</v>
      </c>
      <c r="F23" s="144">
        <v>1.3</v>
      </c>
      <c r="G23" s="144">
        <v>0.85</v>
      </c>
      <c r="H23" s="144">
        <v>0.6</v>
      </c>
      <c r="I23" s="144">
        <v>0.55000000000000004</v>
      </c>
      <c r="J23" s="81" t="s">
        <v>94</v>
      </c>
      <c r="K23" s="98"/>
    </row>
    <row r="24" spans="1:11" s="97" customFormat="1" ht="13.15" customHeight="1" x14ac:dyDescent="0.2">
      <c r="A24" s="98"/>
      <c r="B24" s="84" t="s">
        <v>136</v>
      </c>
      <c r="C24" s="83" t="s">
        <v>135</v>
      </c>
      <c r="D24" s="85" t="s">
        <v>164</v>
      </c>
      <c r="E24" s="144" t="s">
        <v>84</v>
      </c>
      <c r="F24" s="144" t="s">
        <v>84</v>
      </c>
      <c r="G24" s="144" t="s">
        <v>84</v>
      </c>
      <c r="H24" s="144" t="s">
        <v>84</v>
      </c>
      <c r="I24" s="144" t="s">
        <v>84</v>
      </c>
      <c r="J24" s="81" t="s">
        <v>94</v>
      </c>
      <c r="K24" s="98"/>
    </row>
    <row r="25" spans="1:11" s="97" customFormat="1" ht="13.15" customHeight="1" x14ac:dyDescent="0.2">
      <c r="A25" s="98"/>
      <c r="B25" s="84" t="s">
        <v>134</v>
      </c>
      <c r="C25" s="83" t="s">
        <v>133</v>
      </c>
      <c r="D25" s="85" t="s">
        <v>164</v>
      </c>
      <c r="E25" s="144" t="s">
        <v>84</v>
      </c>
      <c r="F25" s="144" t="s">
        <v>84</v>
      </c>
      <c r="G25" s="144" t="s">
        <v>84</v>
      </c>
      <c r="H25" s="144" t="s">
        <v>84</v>
      </c>
      <c r="I25" s="144" t="s">
        <v>84</v>
      </c>
      <c r="J25" s="81" t="s">
        <v>94</v>
      </c>
      <c r="K25" s="98"/>
    </row>
    <row r="26" spans="1:11" s="97" customFormat="1" ht="13.15" customHeight="1" x14ac:dyDescent="0.2">
      <c r="A26" s="98"/>
      <c r="B26" s="84" t="s">
        <v>132</v>
      </c>
      <c r="C26" s="83" t="s">
        <v>131</v>
      </c>
      <c r="D26" s="85" t="s">
        <v>164</v>
      </c>
      <c r="E26" s="144">
        <v>0.09</v>
      </c>
      <c r="F26" s="144">
        <v>0.12</v>
      </c>
      <c r="G26" s="144">
        <v>0.08</v>
      </c>
      <c r="H26" s="144">
        <v>0.08</v>
      </c>
      <c r="I26" s="144">
        <v>7.0000000000000007E-2</v>
      </c>
      <c r="J26" s="81" t="s">
        <v>94</v>
      </c>
      <c r="K26" s="98"/>
    </row>
    <row r="27" spans="1:11" s="97" customFormat="1" ht="13.15" customHeight="1" x14ac:dyDescent="0.2">
      <c r="A27" s="98"/>
      <c r="B27" s="84" t="s">
        <v>130</v>
      </c>
      <c r="C27" s="83" t="s">
        <v>129</v>
      </c>
      <c r="D27" s="85" t="s">
        <v>164</v>
      </c>
      <c r="E27" s="144">
        <v>14</v>
      </c>
      <c r="F27" s="144">
        <v>20</v>
      </c>
      <c r="G27" s="144">
        <v>14</v>
      </c>
      <c r="H27" s="144">
        <v>14</v>
      </c>
      <c r="I27" s="144">
        <v>12</v>
      </c>
      <c r="J27" s="81" t="s">
        <v>94</v>
      </c>
      <c r="K27" s="98"/>
    </row>
    <row r="28" spans="1:11" s="97" customFormat="1" ht="13.15" customHeight="1" x14ac:dyDescent="0.2">
      <c r="A28" s="98"/>
      <c r="B28" s="84" t="s">
        <v>128</v>
      </c>
      <c r="C28" s="83" t="s">
        <v>127</v>
      </c>
      <c r="D28" s="85" t="s">
        <v>164</v>
      </c>
      <c r="E28" s="144" t="s">
        <v>84</v>
      </c>
      <c r="F28" s="144">
        <v>0.02</v>
      </c>
      <c r="G28" s="144" t="s">
        <v>84</v>
      </c>
      <c r="H28" s="144" t="s">
        <v>84</v>
      </c>
      <c r="I28" s="144" t="s">
        <v>84</v>
      </c>
      <c r="J28" s="81" t="s">
        <v>94</v>
      </c>
      <c r="K28" s="98"/>
    </row>
    <row r="29" spans="1:11" s="97" customFormat="1" ht="13.15" customHeight="1" x14ac:dyDescent="0.2">
      <c r="A29" s="98"/>
      <c r="B29" s="84" t="s">
        <v>126</v>
      </c>
      <c r="C29" s="86" t="s">
        <v>125</v>
      </c>
      <c r="D29" s="85" t="s">
        <v>164</v>
      </c>
      <c r="E29" s="144" t="s">
        <v>202</v>
      </c>
      <c r="F29" s="144" t="s">
        <v>202</v>
      </c>
      <c r="G29" s="144" t="s">
        <v>202</v>
      </c>
      <c r="H29" s="144" t="s">
        <v>202</v>
      </c>
      <c r="I29" s="144" t="s">
        <v>202</v>
      </c>
      <c r="J29" s="81" t="s">
        <v>94</v>
      </c>
      <c r="K29" s="98"/>
    </row>
    <row r="30" spans="1:11" s="97" customFormat="1" ht="13.15" customHeight="1" x14ac:dyDescent="0.2">
      <c r="A30" s="98"/>
      <c r="B30" s="84" t="s">
        <v>124</v>
      </c>
      <c r="C30" s="83" t="s">
        <v>123</v>
      </c>
      <c r="D30" s="85" t="s">
        <v>164</v>
      </c>
      <c r="E30" s="144">
        <v>0.39</v>
      </c>
      <c r="F30" s="144">
        <v>0.53</v>
      </c>
      <c r="G30" s="144">
        <v>0.46</v>
      </c>
      <c r="H30" s="144">
        <v>0.43</v>
      </c>
      <c r="I30" s="144">
        <v>0.38</v>
      </c>
      <c r="J30" s="81" t="s">
        <v>94</v>
      </c>
      <c r="K30" s="98"/>
    </row>
    <row r="31" spans="1:11" s="97" customFormat="1" ht="13.15" customHeight="1" x14ac:dyDescent="0.2">
      <c r="A31" s="98"/>
      <c r="B31" s="84" t="s">
        <v>122</v>
      </c>
      <c r="C31" s="83" t="s">
        <v>121</v>
      </c>
      <c r="D31" s="85" t="s">
        <v>164</v>
      </c>
      <c r="E31" s="144" t="s">
        <v>203</v>
      </c>
      <c r="F31" s="144" t="s">
        <v>203</v>
      </c>
      <c r="G31" s="144" t="s">
        <v>203</v>
      </c>
      <c r="H31" s="144" t="s">
        <v>203</v>
      </c>
      <c r="I31" s="144" t="s">
        <v>203</v>
      </c>
      <c r="J31" s="81" t="s">
        <v>94</v>
      </c>
      <c r="K31" s="98"/>
    </row>
    <row r="32" spans="1:11" s="97" customFormat="1" ht="13.15" customHeight="1" x14ac:dyDescent="0.2">
      <c r="A32" s="98"/>
      <c r="B32" s="84" t="s">
        <v>120</v>
      </c>
      <c r="C32" s="83" t="s">
        <v>119</v>
      </c>
      <c r="D32" s="85" t="s">
        <v>164</v>
      </c>
      <c r="E32" s="144">
        <v>0.04</v>
      </c>
      <c r="F32" s="144">
        <v>0.05</v>
      </c>
      <c r="G32" s="144">
        <v>0.03</v>
      </c>
      <c r="H32" s="144">
        <v>0.03</v>
      </c>
      <c r="I32" s="144">
        <v>0.02</v>
      </c>
      <c r="J32" s="81" t="s">
        <v>94</v>
      </c>
      <c r="K32" s="98"/>
    </row>
    <row r="33" spans="1:11" s="97" customFormat="1" ht="13.15" customHeight="1" x14ac:dyDescent="0.2">
      <c r="A33" s="98"/>
      <c r="B33" s="84" t="s">
        <v>118</v>
      </c>
      <c r="C33" s="83" t="s">
        <v>117</v>
      </c>
      <c r="D33" s="85" t="s">
        <v>164</v>
      </c>
      <c r="E33" s="144" t="s">
        <v>84</v>
      </c>
      <c r="F33" s="144" t="s">
        <v>84</v>
      </c>
      <c r="G33" s="144" t="s">
        <v>84</v>
      </c>
      <c r="H33" s="144" t="s">
        <v>84</v>
      </c>
      <c r="I33" s="144" t="s">
        <v>84</v>
      </c>
      <c r="J33" s="81" t="s">
        <v>94</v>
      </c>
      <c r="K33" s="98"/>
    </row>
    <row r="34" spans="1:11" s="97" customFormat="1" ht="13.15" customHeight="1" x14ac:dyDescent="0.2">
      <c r="A34" s="98"/>
      <c r="B34" s="84" t="s">
        <v>116</v>
      </c>
      <c r="C34" s="83" t="s">
        <v>115</v>
      </c>
      <c r="D34" s="85" t="s">
        <v>164</v>
      </c>
      <c r="E34" s="144" t="s">
        <v>84</v>
      </c>
      <c r="F34" s="144" t="s">
        <v>84</v>
      </c>
      <c r="G34" s="144" t="s">
        <v>84</v>
      </c>
      <c r="H34" s="144" t="s">
        <v>84</v>
      </c>
      <c r="I34" s="144" t="s">
        <v>84</v>
      </c>
      <c r="J34" s="81" t="s">
        <v>94</v>
      </c>
      <c r="K34" s="98"/>
    </row>
    <row r="35" spans="1:11" s="97" customFormat="1" ht="13.15" customHeight="1" x14ac:dyDescent="0.2">
      <c r="A35" s="98"/>
      <c r="B35" s="84" t="s">
        <v>113</v>
      </c>
      <c r="C35" s="83" t="s">
        <v>112</v>
      </c>
      <c r="D35" s="85" t="s">
        <v>164</v>
      </c>
      <c r="E35" s="144">
        <v>0.02</v>
      </c>
      <c r="F35" s="144">
        <v>0.03</v>
      </c>
      <c r="G35" s="144">
        <v>0.04</v>
      </c>
      <c r="H35" s="144">
        <v>0.04</v>
      </c>
      <c r="I35" s="144">
        <v>0.04</v>
      </c>
      <c r="J35" s="81" t="s">
        <v>94</v>
      </c>
      <c r="K35" s="98"/>
    </row>
    <row r="36" spans="1:11" s="97" customFormat="1" ht="13.15" customHeight="1" x14ac:dyDescent="0.2">
      <c r="A36" s="98"/>
      <c r="B36" s="84" t="s">
        <v>111</v>
      </c>
      <c r="C36" s="83" t="s">
        <v>110</v>
      </c>
      <c r="D36" s="85" t="s">
        <v>164</v>
      </c>
      <c r="E36" s="144">
        <v>6</v>
      </c>
      <c r="F36" s="144">
        <v>11</v>
      </c>
      <c r="G36" s="144">
        <v>7</v>
      </c>
      <c r="H36" s="144">
        <v>7</v>
      </c>
      <c r="I36" s="144">
        <v>6</v>
      </c>
      <c r="J36" s="81" t="s">
        <v>94</v>
      </c>
      <c r="K36" s="98"/>
    </row>
    <row r="37" spans="1:11" s="97" customFormat="1" ht="13.15" customHeight="1" x14ac:dyDescent="0.2">
      <c r="A37" s="98"/>
      <c r="B37" s="84" t="s">
        <v>109</v>
      </c>
      <c r="C37" s="83" t="s">
        <v>108</v>
      </c>
      <c r="D37" s="85" t="s">
        <v>164</v>
      </c>
      <c r="E37" s="144" t="s">
        <v>84</v>
      </c>
      <c r="F37" s="144" t="s">
        <v>84</v>
      </c>
      <c r="G37" s="144" t="s">
        <v>84</v>
      </c>
      <c r="H37" s="144" t="s">
        <v>84</v>
      </c>
      <c r="I37" s="144" t="s">
        <v>84</v>
      </c>
      <c r="J37" s="81" t="s">
        <v>94</v>
      </c>
      <c r="K37" s="98"/>
    </row>
    <row r="38" spans="1:11" s="97" customFormat="1" ht="13.15" customHeight="1" x14ac:dyDescent="0.2">
      <c r="A38" s="98"/>
      <c r="B38" s="84" t="s">
        <v>107</v>
      </c>
      <c r="C38" s="83" t="s">
        <v>106</v>
      </c>
      <c r="D38" s="85" t="s">
        <v>164</v>
      </c>
      <c r="E38" s="144">
        <v>13</v>
      </c>
      <c r="F38" s="144">
        <v>26</v>
      </c>
      <c r="G38" s="144">
        <v>22</v>
      </c>
      <c r="H38" s="144">
        <v>15</v>
      </c>
      <c r="I38" s="144">
        <v>10</v>
      </c>
      <c r="J38" s="81" t="s">
        <v>94</v>
      </c>
      <c r="K38" s="98"/>
    </row>
    <row r="39" spans="1:11" s="97" customFormat="1" ht="13.15" customHeight="1" x14ac:dyDescent="0.2">
      <c r="A39" s="98"/>
      <c r="B39" s="84" t="s">
        <v>105</v>
      </c>
      <c r="C39" s="83" t="s">
        <v>104</v>
      </c>
      <c r="D39" s="85" t="s">
        <v>164</v>
      </c>
      <c r="E39" s="144" t="s">
        <v>202</v>
      </c>
      <c r="F39" s="144" t="s">
        <v>202</v>
      </c>
      <c r="G39" s="144" t="s">
        <v>202</v>
      </c>
      <c r="H39" s="144" t="s">
        <v>202</v>
      </c>
      <c r="I39" s="144" t="s">
        <v>202</v>
      </c>
      <c r="J39" s="81" t="s">
        <v>94</v>
      </c>
      <c r="K39" s="98"/>
    </row>
    <row r="40" spans="1:11" s="97" customFormat="1" ht="13.15" customHeight="1" x14ac:dyDescent="0.2">
      <c r="A40" s="98"/>
      <c r="B40" s="84" t="s">
        <v>103</v>
      </c>
      <c r="C40" s="83" t="s">
        <v>102</v>
      </c>
      <c r="D40" s="85" t="s">
        <v>164</v>
      </c>
      <c r="E40" s="144" t="s">
        <v>85</v>
      </c>
      <c r="F40" s="144" t="s">
        <v>85</v>
      </c>
      <c r="G40" s="144" t="s">
        <v>85</v>
      </c>
      <c r="H40" s="144" t="s">
        <v>85</v>
      </c>
      <c r="I40" s="144" t="s">
        <v>85</v>
      </c>
      <c r="J40" s="81" t="s">
        <v>94</v>
      </c>
      <c r="K40" s="98"/>
    </row>
    <row r="41" spans="1:11" s="97" customFormat="1" ht="13.15" customHeight="1" x14ac:dyDescent="0.2">
      <c r="A41" s="98"/>
      <c r="B41" s="84" t="s">
        <v>101</v>
      </c>
      <c r="C41" s="83" t="s">
        <v>100</v>
      </c>
      <c r="D41" s="85" t="s">
        <v>164</v>
      </c>
      <c r="E41" s="144">
        <v>0.45</v>
      </c>
      <c r="F41" s="144">
        <v>0.61</v>
      </c>
      <c r="G41" s="144">
        <v>0.51</v>
      </c>
      <c r="H41" s="144">
        <v>0.51</v>
      </c>
      <c r="I41" s="144">
        <v>0.43</v>
      </c>
      <c r="J41" s="81" t="s">
        <v>94</v>
      </c>
      <c r="K41" s="98"/>
    </row>
    <row r="42" spans="1:11" s="97" customFormat="1" ht="13.15" customHeight="1" x14ac:dyDescent="0.2">
      <c r="A42" s="98"/>
      <c r="B42" s="84" t="s">
        <v>99</v>
      </c>
      <c r="C42" s="83" t="s">
        <v>98</v>
      </c>
      <c r="D42" s="85" t="s">
        <v>164</v>
      </c>
      <c r="E42" s="144" t="s">
        <v>84</v>
      </c>
      <c r="F42" s="144">
        <v>0.03</v>
      </c>
      <c r="G42" s="144">
        <v>0.02</v>
      </c>
      <c r="H42" s="144">
        <v>0.02</v>
      </c>
      <c r="I42" s="144" t="s">
        <v>84</v>
      </c>
      <c r="J42" s="81" t="s">
        <v>94</v>
      </c>
      <c r="K42" s="98"/>
    </row>
    <row r="43" spans="1:11" s="97" customFormat="1" ht="13.15" customHeight="1" x14ac:dyDescent="0.2">
      <c r="A43" s="98"/>
      <c r="B43" s="84" t="s">
        <v>97</v>
      </c>
      <c r="C43" s="83" t="s">
        <v>96</v>
      </c>
      <c r="D43" s="85" t="s">
        <v>164</v>
      </c>
      <c r="E43" s="144">
        <v>0.12</v>
      </c>
      <c r="F43" s="144">
        <v>0.09</v>
      </c>
      <c r="G43" s="144">
        <v>0.17</v>
      </c>
      <c r="H43" s="144">
        <v>0.24</v>
      </c>
      <c r="I43" s="144">
        <v>0.11</v>
      </c>
      <c r="J43" s="81" t="s">
        <v>94</v>
      </c>
      <c r="K43" s="98"/>
    </row>
    <row r="44" spans="1:11" ht="12" customHeight="1" x14ac:dyDescent="0.2">
      <c r="A44" s="69"/>
      <c r="B44" s="96" t="s">
        <v>163</v>
      </c>
      <c r="C44" s="69" t="s">
        <v>92</v>
      </c>
      <c r="D44" s="71"/>
      <c r="E44" s="76" t="s">
        <v>91</v>
      </c>
      <c r="F44" s="77" t="s">
        <v>90</v>
      </c>
      <c r="G44" s="76" t="s">
        <v>89</v>
      </c>
      <c r="H44" s="75" t="s">
        <v>88</v>
      </c>
      <c r="I44" s="75"/>
      <c r="J44" s="75"/>
    </row>
    <row r="45" spans="1:11" x14ac:dyDescent="0.2">
      <c r="A45" s="69"/>
      <c r="B45" s="95" t="s">
        <v>162</v>
      </c>
      <c r="C45" s="69" t="s">
        <v>161</v>
      </c>
      <c r="D45" s="71"/>
      <c r="E45" s="78"/>
      <c r="F45" s="69"/>
      <c r="G45" s="69"/>
      <c r="H45" s="71"/>
      <c r="I45" s="71"/>
      <c r="J45" s="69"/>
    </row>
    <row r="46" spans="1:11" x14ac:dyDescent="0.2">
      <c r="A46" s="69"/>
      <c r="B46" s="68" t="s">
        <v>204</v>
      </c>
      <c r="C46" s="94"/>
      <c r="E46" s="93"/>
    </row>
    <row r="47" spans="1:11" x14ac:dyDescent="0.2">
      <c r="A47" s="69"/>
      <c r="B47" s="68"/>
      <c r="C47" s="68"/>
      <c r="E47" s="69"/>
      <c r="F47" s="69"/>
      <c r="G47" s="92"/>
      <c r="H47" s="71"/>
      <c r="I47" s="71"/>
      <c r="J47" s="69"/>
    </row>
    <row r="48" spans="1:11" ht="12.75" thickBot="1" x14ac:dyDescent="0.25">
      <c r="A48" s="69"/>
      <c r="B48" s="75"/>
      <c r="C48" s="79"/>
      <c r="D48" s="71"/>
      <c r="E48" s="92"/>
      <c r="F48" s="69"/>
      <c r="G48" s="92"/>
      <c r="H48" s="71"/>
      <c r="I48" s="71"/>
      <c r="J48" s="69"/>
    </row>
    <row r="49" spans="1:11" ht="12.6" customHeight="1" x14ac:dyDescent="0.2">
      <c r="A49" s="69"/>
      <c r="B49" s="210" t="s">
        <v>160</v>
      </c>
      <c r="C49" s="211"/>
      <c r="D49" s="211"/>
      <c r="E49" s="211"/>
      <c r="F49" s="211"/>
      <c r="G49" s="211"/>
      <c r="H49" s="211"/>
      <c r="I49" s="211"/>
      <c r="J49" s="211"/>
      <c r="K49" s="80"/>
    </row>
    <row r="50" spans="1:11" s="87" customFormat="1" ht="12.6" customHeight="1" x14ac:dyDescent="0.2">
      <c r="A50" s="90"/>
      <c r="B50" s="221" t="s">
        <v>159</v>
      </c>
      <c r="C50" s="222"/>
      <c r="D50" s="220" t="s">
        <v>158</v>
      </c>
      <c r="E50" s="222" t="str">
        <f>E12</f>
        <v>Fecha</v>
      </c>
      <c r="F50" s="222"/>
      <c r="G50" s="222"/>
      <c r="H50" s="222"/>
      <c r="I50" s="222"/>
      <c r="J50" s="222"/>
      <c r="K50" s="88"/>
    </row>
    <row r="51" spans="1:11" ht="12.75" customHeight="1" x14ac:dyDescent="0.2">
      <c r="A51" s="69"/>
      <c r="B51" s="221"/>
      <c r="C51" s="222"/>
      <c r="D51" s="220"/>
      <c r="E51" s="91">
        <f>E13</f>
        <v>45859</v>
      </c>
      <c r="F51" s="91">
        <f>F13</f>
        <v>45860</v>
      </c>
      <c r="G51" s="91">
        <f>G13</f>
        <v>45861</v>
      </c>
      <c r="H51" s="91">
        <f>H13</f>
        <v>45862</v>
      </c>
      <c r="I51" s="91">
        <f>I13</f>
        <v>45863</v>
      </c>
      <c r="J51" s="91" t="s">
        <v>200</v>
      </c>
      <c r="K51" s="80"/>
    </row>
    <row r="52" spans="1:11" s="87" customFormat="1" ht="13.5" x14ac:dyDescent="0.2">
      <c r="A52" s="90"/>
      <c r="B52" s="219" t="s">
        <v>157</v>
      </c>
      <c r="C52" s="220"/>
      <c r="D52" s="220"/>
      <c r="E52" s="89">
        <f>'3.4 Cálculo PM10 y VM'!K17</f>
        <v>24.004799999999999</v>
      </c>
      <c r="F52" s="89">
        <f>'3.4 Cálculo PM10 y VM'!K18</f>
        <v>22.004399999941782</v>
      </c>
      <c r="G52" s="89">
        <f>'3.4 Cálculo PM10 y VM'!K19</f>
        <v>22.004399999941782</v>
      </c>
      <c r="H52" s="89">
        <f>'3.4 Cálculo PM10 y VM'!K20</f>
        <v>24.004799999999999</v>
      </c>
      <c r="I52" s="89">
        <f>'3.4 Cálculo PM10 y VM'!K21</f>
        <v>24.004799999999999</v>
      </c>
      <c r="J52" s="89" t="s">
        <v>55</v>
      </c>
      <c r="K52" s="88"/>
    </row>
    <row r="53" spans="1:11" ht="15" customHeight="1" x14ac:dyDescent="0.2">
      <c r="A53" s="69"/>
      <c r="B53" s="84" t="s">
        <v>156</v>
      </c>
      <c r="C53" s="83" t="s">
        <v>155</v>
      </c>
      <c r="D53" s="85" t="s">
        <v>95</v>
      </c>
      <c r="E53" s="145">
        <f>IF(ISNUMBER(FIND("&lt;",E14)),"&lt; L.C.",PRODUCT(E14,1/E$52))</f>
        <v>0.58321668999533427</v>
      </c>
      <c r="F53" s="145">
        <f>IF(ISNUMBER(FIND("&lt;",F14)),"&lt; L.C.",PRODUCT(F14,1/F$52))</f>
        <v>0.90890912726786077</v>
      </c>
      <c r="G53" s="145">
        <f>IF(ISNUMBER(FIND("&lt;",G14)),"&lt; L.C.",PRODUCT(G14,1/G$52))</f>
        <v>0.72712730181428864</v>
      </c>
      <c r="H53" s="145">
        <f>IF(ISNUMBER(FIND("&lt;",H14)),"&lt; L.C.",PRODUCT(H14,1/H$52))</f>
        <v>0.62487502499500103</v>
      </c>
      <c r="I53" s="145">
        <f>IF(ISNUMBER(FIND("&lt;",I14)),"&lt; L.C.",PRODUCT(I14,1/I$52))</f>
        <v>0.49990001999600087</v>
      </c>
      <c r="J53" s="81" t="s">
        <v>94</v>
      </c>
      <c r="K53" s="80"/>
    </row>
    <row r="54" spans="1:11" ht="15" customHeight="1" x14ac:dyDescent="0.2">
      <c r="A54" s="69"/>
      <c r="B54" s="84" t="s">
        <v>154</v>
      </c>
      <c r="C54" s="83" t="s">
        <v>153</v>
      </c>
      <c r="D54" s="85" t="s">
        <v>95</v>
      </c>
      <c r="E54" s="145" t="str">
        <f t="shared" ref="E54:I54" si="0">IF(ISNUMBER(FIND("&lt;",E15)),"&lt; L.C.",PRODUCT(E15,1/E$52))</f>
        <v>&lt; L.C.</v>
      </c>
      <c r="F54" s="145" t="str">
        <f t="shared" si="0"/>
        <v>&lt; L.C.</v>
      </c>
      <c r="G54" s="145" t="str">
        <f t="shared" si="0"/>
        <v>&lt; L.C.</v>
      </c>
      <c r="H54" s="145" t="str">
        <f t="shared" si="0"/>
        <v>&lt; L.C.</v>
      </c>
      <c r="I54" s="145" t="str">
        <f t="shared" si="0"/>
        <v>&lt; L.C.</v>
      </c>
      <c r="J54" s="81" t="s">
        <v>94</v>
      </c>
      <c r="K54" s="80"/>
    </row>
    <row r="55" spans="1:11" ht="15" customHeight="1" x14ac:dyDescent="0.2">
      <c r="A55" s="69"/>
      <c r="B55" s="84" t="s">
        <v>152</v>
      </c>
      <c r="C55" s="83" t="s">
        <v>151</v>
      </c>
      <c r="D55" s="85" t="s">
        <v>95</v>
      </c>
      <c r="E55" s="145" t="str">
        <f t="shared" ref="E55:I55" si="1">IF(ISNUMBER(FIND("&lt;",E16)),"&lt; L.C.",PRODUCT(E16,1/E$52))</f>
        <v>&lt; L.C.</v>
      </c>
      <c r="F55" s="145" t="str">
        <f t="shared" si="1"/>
        <v>&lt; L.C.</v>
      </c>
      <c r="G55" s="145" t="str">
        <f t="shared" si="1"/>
        <v>&lt; L.C.</v>
      </c>
      <c r="H55" s="145" t="str">
        <f t="shared" si="1"/>
        <v>&lt; L.C.</v>
      </c>
      <c r="I55" s="145" t="str">
        <f t="shared" si="1"/>
        <v>&lt; L.C.</v>
      </c>
      <c r="J55" s="81" t="s">
        <v>94</v>
      </c>
      <c r="K55" s="80"/>
    </row>
    <row r="56" spans="1:11" ht="15" customHeight="1" x14ac:dyDescent="0.2">
      <c r="A56" s="69"/>
      <c r="B56" s="84" t="s">
        <v>150</v>
      </c>
      <c r="C56" s="83" t="s">
        <v>149</v>
      </c>
      <c r="D56" s="85" t="s">
        <v>95</v>
      </c>
      <c r="E56" s="145">
        <f t="shared" ref="E56:I56" si="2">IF(ISNUMBER(FIND("&lt;",E17)),"&lt; L.C.",PRODUCT(E17,1/E$52))</f>
        <v>5.8321668999533434E-3</v>
      </c>
      <c r="F56" s="145">
        <f t="shared" si="2"/>
        <v>7.2712730181428865E-3</v>
      </c>
      <c r="G56" s="145">
        <f t="shared" si="2"/>
        <v>5.4534547636071644E-3</v>
      </c>
      <c r="H56" s="145">
        <f t="shared" si="2"/>
        <v>6.6653335999466781E-3</v>
      </c>
      <c r="I56" s="145">
        <f t="shared" si="2"/>
        <v>4.1658334999666738E-3</v>
      </c>
      <c r="J56" s="81" t="s">
        <v>94</v>
      </c>
      <c r="K56" s="80"/>
    </row>
    <row r="57" spans="1:11" ht="15" customHeight="1" x14ac:dyDescent="0.2">
      <c r="A57" s="69"/>
      <c r="B57" s="84" t="s">
        <v>148</v>
      </c>
      <c r="C57" s="83" t="s">
        <v>147</v>
      </c>
      <c r="D57" s="85" t="s">
        <v>95</v>
      </c>
      <c r="E57" s="145" t="str">
        <f t="shared" ref="E57:I57" si="3">IF(ISNUMBER(FIND("&lt;",E18)),"&lt; L.C.",PRODUCT(E18,1/E$52))</f>
        <v>&lt; L.C.</v>
      </c>
      <c r="F57" s="145" t="str">
        <f t="shared" si="3"/>
        <v>&lt; L.C.</v>
      </c>
      <c r="G57" s="145" t="str">
        <f t="shared" si="3"/>
        <v>&lt; L.C.</v>
      </c>
      <c r="H57" s="145" t="str">
        <f t="shared" si="3"/>
        <v>&lt; L.C.</v>
      </c>
      <c r="I57" s="145" t="str">
        <f t="shared" si="3"/>
        <v>&lt; L.C.</v>
      </c>
      <c r="J57" s="81" t="s">
        <v>94</v>
      </c>
      <c r="K57" s="80"/>
    </row>
    <row r="58" spans="1:11" ht="15" customHeight="1" x14ac:dyDescent="0.2">
      <c r="A58" s="69"/>
      <c r="B58" s="84" t="s">
        <v>146</v>
      </c>
      <c r="C58" s="83" t="s">
        <v>145</v>
      </c>
      <c r="D58" s="85" t="s">
        <v>95</v>
      </c>
      <c r="E58" s="145" t="str">
        <f t="shared" ref="E58:I58" si="4">IF(ISNUMBER(FIND("&lt;",E19)),"&lt; L.C.",PRODUCT(E19,1/E$52))</f>
        <v>&lt; L.C.</v>
      </c>
      <c r="F58" s="145" t="str">
        <f t="shared" si="4"/>
        <v>&lt; L.C.</v>
      </c>
      <c r="G58" s="145" t="str">
        <f t="shared" si="4"/>
        <v>&lt; L.C.</v>
      </c>
      <c r="H58" s="145" t="str">
        <f t="shared" si="4"/>
        <v>&lt; L.C.</v>
      </c>
      <c r="I58" s="145" t="str">
        <f t="shared" si="4"/>
        <v>&lt; L.C.</v>
      </c>
      <c r="J58" s="81" t="s">
        <v>94</v>
      </c>
      <c r="K58" s="80"/>
    </row>
    <row r="59" spans="1:11" ht="15" customHeight="1" x14ac:dyDescent="0.2">
      <c r="A59" s="69"/>
      <c r="B59" s="84" t="s">
        <v>144</v>
      </c>
      <c r="C59" s="83" t="s">
        <v>143</v>
      </c>
      <c r="D59" s="85" t="s">
        <v>95</v>
      </c>
      <c r="E59" s="145" t="str">
        <f t="shared" ref="E59:I59" si="5">IF(ISNUMBER(FIND("&lt;",E20)),"&lt; L.C.",PRODUCT(E20,1/E$52))</f>
        <v>&lt; L.C.</v>
      </c>
      <c r="F59" s="145" t="str">
        <f t="shared" si="5"/>
        <v>&lt; L.C.</v>
      </c>
      <c r="G59" s="145" t="str">
        <f t="shared" si="5"/>
        <v>&lt; L.C.</v>
      </c>
      <c r="H59" s="145" t="str">
        <f t="shared" si="5"/>
        <v>&lt; L.C.</v>
      </c>
      <c r="I59" s="145" t="str">
        <f t="shared" si="5"/>
        <v>&lt; L.C.</v>
      </c>
      <c r="J59" s="81" t="s">
        <v>94</v>
      </c>
      <c r="K59" s="80"/>
    </row>
    <row r="60" spans="1:11" ht="15" customHeight="1" x14ac:dyDescent="0.2">
      <c r="A60" s="69"/>
      <c r="B60" s="84" t="s">
        <v>142</v>
      </c>
      <c r="C60" s="83" t="s">
        <v>141</v>
      </c>
      <c r="D60" s="85" t="s">
        <v>95</v>
      </c>
      <c r="E60" s="145" t="str">
        <f t="shared" ref="E60:I60" si="6">IF(ISNUMBER(FIND("&lt;",E21)),"&lt; L.C.",PRODUCT(E21,1/E$52))</f>
        <v>&lt; L.C.</v>
      </c>
      <c r="F60" s="145" t="str">
        <f t="shared" si="6"/>
        <v>&lt; L.C.</v>
      </c>
      <c r="G60" s="145" t="str">
        <f t="shared" si="6"/>
        <v>&lt; L.C.</v>
      </c>
      <c r="H60" s="145" t="str">
        <f t="shared" si="6"/>
        <v>&lt; L.C.</v>
      </c>
      <c r="I60" s="145" t="str">
        <f t="shared" si="6"/>
        <v>&lt; L.C.</v>
      </c>
      <c r="J60" s="81" t="s">
        <v>94</v>
      </c>
      <c r="K60" s="80"/>
    </row>
    <row r="61" spans="1:11" ht="15" customHeight="1" x14ac:dyDescent="0.2">
      <c r="A61" s="69"/>
      <c r="B61" s="84" t="s">
        <v>140</v>
      </c>
      <c r="C61" s="83" t="s">
        <v>139</v>
      </c>
      <c r="D61" s="85" t="s">
        <v>95</v>
      </c>
      <c r="E61" s="145" t="str">
        <f t="shared" ref="E61:I61" si="7">IF(ISNUMBER(FIND("&lt;",E22)),"&lt; L.C.",PRODUCT(E22,1/E$52))</f>
        <v>&lt; L.C.</v>
      </c>
      <c r="F61" s="145" t="str">
        <f t="shared" si="7"/>
        <v>&lt; L.C.</v>
      </c>
      <c r="G61" s="145" t="str">
        <f t="shared" si="7"/>
        <v>&lt; L.C.</v>
      </c>
      <c r="H61" s="145" t="str">
        <f t="shared" si="7"/>
        <v>&lt; L.C.</v>
      </c>
      <c r="I61" s="145" t="str">
        <f t="shared" si="7"/>
        <v>&lt; L.C.</v>
      </c>
      <c r="J61" s="81" t="s">
        <v>94</v>
      </c>
      <c r="K61" s="80"/>
    </row>
    <row r="62" spans="1:11" ht="15" customHeight="1" x14ac:dyDescent="0.2">
      <c r="A62" s="69"/>
      <c r="B62" s="84" t="s">
        <v>138</v>
      </c>
      <c r="C62" s="83" t="s">
        <v>137</v>
      </c>
      <c r="D62" s="85" t="s">
        <v>95</v>
      </c>
      <c r="E62" s="145">
        <f t="shared" ref="E62:I62" si="8">IF(ISNUMBER(FIND("&lt;",E23)),"&lt; L.C.",PRODUCT(E23,1/E$52))</f>
        <v>3.2493501299740053E-2</v>
      </c>
      <c r="F62" s="145">
        <f t="shared" si="8"/>
        <v>5.9079093272410954E-2</v>
      </c>
      <c r="G62" s="145">
        <f t="shared" si="8"/>
        <v>3.8628637908884086E-2</v>
      </c>
      <c r="H62" s="145">
        <f t="shared" si="8"/>
        <v>2.4995000999800041E-2</v>
      </c>
      <c r="I62" s="145">
        <f t="shared" si="8"/>
        <v>2.2912084249816708E-2</v>
      </c>
      <c r="J62" s="81" t="s">
        <v>94</v>
      </c>
      <c r="K62" s="80"/>
    </row>
    <row r="63" spans="1:11" ht="15" customHeight="1" x14ac:dyDescent="0.2">
      <c r="A63" s="69"/>
      <c r="B63" s="84" t="s">
        <v>136</v>
      </c>
      <c r="C63" s="83" t="s">
        <v>135</v>
      </c>
      <c r="D63" s="85" t="s">
        <v>95</v>
      </c>
      <c r="E63" s="145" t="str">
        <f t="shared" ref="E63:I63" si="9">IF(ISNUMBER(FIND("&lt;",E24)),"&lt; L.C.",PRODUCT(E24,1/E$52))</f>
        <v>&lt; L.C.</v>
      </c>
      <c r="F63" s="145" t="str">
        <f t="shared" si="9"/>
        <v>&lt; L.C.</v>
      </c>
      <c r="G63" s="145" t="str">
        <f t="shared" si="9"/>
        <v>&lt; L.C.</v>
      </c>
      <c r="H63" s="145" t="str">
        <f t="shared" si="9"/>
        <v>&lt; L.C.</v>
      </c>
      <c r="I63" s="145" t="str">
        <f t="shared" si="9"/>
        <v>&lt; L.C.</v>
      </c>
      <c r="J63" s="81" t="s">
        <v>94</v>
      </c>
      <c r="K63" s="80"/>
    </row>
    <row r="64" spans="1:11" ht="15" customHeight="1" x14ac:dyDescent="0.2">
      <c r="A64" s="69"/>
      <c r="B64" s="84" t="s">
        <v>134</v>
      </c>
      <c r="C64" s="83" t="s">
        <v>133</v>
      </c>
      <c r="D64" s="85" t="s">
        <v>95</v>
      </c>
      <c r="E64" s="145" t="str">
        <f t="shared" ref="E64:I64" si="10">IF(ISNUMBER(FIND("&lt;",E25)),"&lt; L.C.",PRODUCT(E25,1/E$52))</f>
        <v>&lt; L.C.</v>
      </c>
      <c r="F64" s="145" t="str">
        <f t="shared" si="10"/>
        <v>&lt; L.C.</v>
      </c>
      <c r="G64" s="145" t="str">
        <f t="shared" si="10"/>
        <v>&lt; L.C.</v>
      </c>
      <c r="H64" s="145" t="str">
        <f t="shared" si="10"/>
        <v>&lt; L.C.</v>
      </c>
      <c r="I64" s="145" t="str">
        <f t="shared" si="10"/>
        <v>&lt; L.C.</v>
      </c>
      <c r="J64" s="81" t="s">
        <v>94</v>
      </c>
      <c r="K64" s="80"/>
    </row>
    <row r="65" spans="1:11" ht="15" customHeight="1" x14ac:dyDescent="0.2">
      <c r="A65" s="69"/>
      <c r="B65" s="84" t="s">
        <v>132</v>
      </c>
      <c r="C65" s="83" t="s">
        <v>131</v>
      </c>
      <c r="D65" s="85" t="s">
        <v>114</v>
      </c>
      <c r="E65" s="145">
        <f t="shared" ref="E65:I65" si="11">IF(ISNUMBER(FIND("&lt;",E26)),"&lt; L.C.",PRODUCT(E26,1/E$52))</f>
        <v>3.749250149970006E-3</v>
      </c>
      <c r="F65" s="145">
        <f t="shared" si="11"/>
        <v>5.4534547636071644E-3</v>
      </c>
      <c r="G65" s="145">
        <f t="shared" si="11"/>
        <v>3.6356365090714432E-3</v>
      </c>
      <c r="H65" s="145">
        <f t="shared" si="11"/>
        <v>3.3326667999733391E-3</v>
      </c>
      <c r="I65" s="145">
        <f t="shared" si="11"/>
        <v>2.9160834499766717E-3</v>
      </c>
      <c r="J65" s="81" t="s">
        <v>94</v>
      </c>
      <c r="K65" s="80"/>
    </row>
    <row r="66" spans="1:11" ht="15" customHeight="1" x14ac:dyDescent="0.2">
      <c r="A66" s="69"/>
      <c r="B66" s="84" t="s">
        <v>130</v>
      </c>
      <c r="C66" s="83" t="s">
        <v>129</v>
      </c>
      <c r="D66" s="85" t="s">
        <v>114</v>
      </c>
      <c r="E66" s="145">
        <f t="shared" ref="E66:I66" si="12">IF(ISNUMBER(FIND("&lt;",E27)),"&lt; L.C.",PRODUCT(E27,1/E$52))</f>
        <v>0.58321668999533427</v>
      </c>
      <c r="F66" s="145">
        <f t="shared" si="12"/>
        <v>0.90890912726786077</v>
      </c>
      <c r="G66" s="145">
        <f t="shared" si="12"/>
        <v>0.63623638908750257</v>
      </c>
      <c r="H66" s="145">
        <f t="shared" si="12"/>
        <v>0.58321668999533427</v>
      </c>
      <c r="I66" s="145">
        <f t="shared" si="12"/>
        <v>0.49990001999600087</v>
      </c>
      <c r="J66" s="81" t="s">
        <v>94</v>
      </c>
      <c r="K66" s="80"/>
    </row>
    <row r="67" spans="1:11" ht="15" customHeight="1" x14ac:dyDescent="0.2">
      <c r="A67" s="69"/>
      <c r="B67" s="84" t="s">
        <v>128</v>
      </c>
      <c r="C67" s="83" t="s">
        <v>127</v>
      </c>
      <c r="D67" s="85" t="s">
        <v>114</v>
      </c>
      <c r="E67" s="145" t="str">
        <f t="shared" ref="E67:I67" si="13">IF(ISNUMBER(FIND("&lt;",E28)),"&lt; L.C.",PRODUCT(E28,1/E$52))</f>
        <v>&lt; L.C.</v>
      </c>
      <c r="F67" s="145">
        <f t="shared" si="13"/>
        <v>9.0890912726786081E-4</v>
      </c>
      <c r="G67" s="145" t="str">
        <f t="shared" si="13"/>
        <v>&lt; L.C.</v>
      </c>
      <c r="H67" s="145" t="str">
        <f t="shared" si="13"/>
        <v>&lt; L.C.</v>
      </c>
      <c r="I67" s="145" t="str">
        <f t="shared" si="13"/>
        <v>&lt; L.C.</v>
      </c>
      <c r="J67" s="81" t="s">
        <v>94</v>
      </c>
      <c r="K67" s="80"/>
    </row>
    <row r="68" spans="1:11" ht="15" customHeight="1" x14ac:dyDescent="0.2">
      <c r="A68" s="69"/>
      <c r="B68" s="84" t="s">
        <v>126</v>
      </c>
      <c r="C68" s="86" t="s">
        <v>125</v>
      </c>
      <c r="D68" s="85" t="s">
        <v>114</v>
      </c>
      <c r="E68" s="145" t="str">
        <f t="shared" ref="E68:I68" si="14">IF(ISNUMBER(FIND("&lt;",E29)),"&lt; L.C.",PRODUCT(E29,1/E$52))</f>
        <v>&lt; L.C.</v>
      </c>
      <c r="F68" s="145" t="str">
        <f t="shared" si="14"/>
        <v>&lt; L.C.</v>
      </c>
      <c r="G68" s="145" t="str">
        <f t="shared" si="14"/>
        <v>&lt; L.C.</v>
      </c>
      <c r="H68" s="145" t="str">
        <f t="shared" si="14"/>
        <v>&lt; L.C.</v>
      </c>
      <c r="I68" s="145" t="str">
        <f t="shared" si="14"/>
        <v>&lt; L.C.</v>
      </c>
      <c r="J68" s="81" t="s">
        <v>94</v>
      </c>
      <c r="K68" s="80"/>
    </row>
    <row r="69" spans="1:11" ht="15" customHeight="1" x14ac:dyDescent="0.2">
      <c r="A69" s="69"/>
      <c r="B69" s="84" t="s">
        <v>124</v>
      </c>
      <c r="C69" s="83" t="s">
        <v>123</v>
      </c>
      <c r="D69" s="85" t="s">
        <v>114</v>
      </c>
      <c r="E69" s="145">
        <f t="shared" ref="E69:I69" si="15">IF(ISNUMBER(FIND("&lt;",E30)),"&lt; L.C.",PRODUCT(E30,1/E$52))</f>
        <v>1.6246750649870027E-2</v>
      </c>
      <c r="F69" s="145">
        <f t="shared" si="15"/>
        <v>2.4086091872598313E-2</v>
      </c>
      <c r="G69" s="145">
        <f t="shared" si="15"/>
        <v>2.0904909927160799E-2</v>
      </c>
      <c r="H69" s="145">
        <f t="shared" si="15"/>
        <v>1.7913084049856698E-2</v>
      </c>
      <c r="I69" s="145">
        <f t="shared" si="15"/>
        <v>1.5830167299873361E-2</v>
      </c>
      <c r="J69" s="81" t="s">
        <v>94</v>
      </c>
      <c r="K69" s="80"/>
    </row>
    <row r="70" spans="1:11" ht="15" customHeight="1" x14ac:dyDescent="0.2">
      <c r="A70" s="69"/>
      <c r="B70" s="84" t="s">
        <v>122</v>
      </c>
      <c r="C70" s="83" t="s">
        <v>121</v>
      </c>
      <c r="D70" s="85" t="s">
        <v>114</v>
      </c>
      <c r="E70" s="145" t="str">
        <f t="shared" ref="E70:I70" si="16">IF(ISNUMBER(FIND("&lt;",E31)),"&lt; L.C.",PRODUCT(E31,1/E$52))</f>
        <v>&lt; L.C.</v>
      </c>
      <c r="F70" s="145" t="str">
        <f t="shared" si="16"/>
        <v>&lt; L.C.</v>
      </c>
      <c r="G70" s="145" t="str">
        <f t="shared" si="16"/>
        <v>&lt; L.C.</v>
      </c>
      <c r="H70" s="145" t="str">
        <f t="shared" si="16"/>
        <v>&lt; L.C.</v>
      </c>
      <c r="I70" s="145" t="str">
        <f t="shared" si="16"/>
        <v>&lt; L.C.</v>
      </c>
      <c r="J70" s="81" t="s">
        <v>94</v>
      </c>
      <c r="K70" s="80"/>
    </row>
    <row r="71" spans="1:11" ht="15" customHeight="1" x14ac:dyDescent="0.2">
      <c r="A71" s="69"/>
      <c r="B71" s="84" t="s">
        <v>120</v>
      </c>
      <c r="C71" s="83" t="s">
        <v>119</v>
      </c>
      <c r="D71" s="85" t="s">
        <v>114</v>
      </c>
      <c r="E71" s="145">
        <f t="shared" ref="E71:I71" si="17">IF(ISNUMBER(FIND("&lt;",E32)),"&lt; L.C.",PRODUCT(E32,1/E$52))</f>
        <v>1.6663333999866695E-3</v>
      </c>
      <c r="F71" s="145">
        <f t="shared" si="17"/>
        <v>2.2722728181696519E-3</v>
      </c>
      <c r="G71" s="145">
        <f t="shared" si="17"/>
        <v>1.3633636909017911E-3</v>
      </c>
      <c r="H71" s="145">
        <f t="shared" si="17"/>
        <v>1.2497500499900021E-3</v>
      </c>
      <c r="I71" s="145">
        <f t="shared" si="17"/>
        <v>8.3316669999333477E-4</v>
      </c>
      <c r="J71" s="81" t="s">
        <v>94</v>
      </c>
      <c r="K71" s="80"/>
    </row>
    <row r="72" spans="1:11" ht="15" customHeight="1" x14ac:dyDescent="0.2">
      <c r="A72" s="69"/>
      <c r="B72" s="84" t="s">
        <v>118</v>
      </c>
      <c r="C72" s="83" t="s">
        <v>117</v>
      </c>
      <c r="D72" s="85" t="s">
        <v>114</v>
      </c>
      <c r="E72" s="145" t="str">
        <f t="shared" ref="E72:I72" si="18">IF(ISNUMBER(FIND("&lt;",E33)),"&lt; L.C.",PRODUCT(E33,1/E$52))</f>
        <v>&lt; L.C.</v>
      </c>
      <c r="F72" s="145" t="str">
        <f t="shared" si="18"/>
        <v>&lt; L.C.</v>
      </c>
      <c r="G72" s="145" t="str">
        <f t="shared" si="18"/>
        <v>&lt; L.C.</v>
      </c>
      <c r="H72" s="145" t="str">
        <f t="shared" si="18"/>
        <v>&lt; L.C.</v>
      </c>
      <c r="I72" s="145" t="str">
        <f t="shared" si="18"/>
        <v>&lt; L.C.</v>
      </c>
      <c r="J72" s="81" t="s">
        <v>94</v>
      </c>
      <c r="K72" s="80"/>
    </row>
    <row r="73" spans="1:11" ht="15" customHeight="1" x14ac:dyDescent="0.2">
      <c r="A73" s="69"/>
      <c r="B73" s="84" t="s">
        <v>116</v>
      </c>
      <c r="C73" s="83" t="s">
        <v>115</v>
      </c>
      <c r="D73" s="85" t="s">
        <v>114</v>
      </c>
      <c r="E73" s="145" t="str">
        <f t="shared" ref="E73:I73" si="19">IF(ISNUMBER(FIND("&lt;",E34)),"&lt; L.C.",PRODUCT(E34,1/E$52))</f>
        <v>&lt; L.C.</v>
      </c>
      <c r="F73" s="145" t="str">
        <f t="shared" si="19"/>
        <v>&lt; L.C.</v>
      </c>
      <c r="G73" s="145" t="str">
        <f t="shared" si="19"/>
        <v>&lt; L.C.</v>
      </c>
      <c r="H73" s="145" t="str">
        <f t="shared" si="19"/>
        <v>&lt; L.C.</v>
      </c>
      <c r="I73" s="145" t="str">
        <f t="shared" si="19"/>
        <v>&lt; L.C.</v>
      </c>
      <c r="J73" s="81" t="s">
        <v>94</v>
      </c>
      <c r="K73" s="80"/>
    </row>
    <row r="74" spans="1:11" ht="15" customHeight="1" x14ac:dyDescent="0.2">
      <c r="A74" s="69"/>
      <c r="B74" s="84" t="s">
        <v>113</v>
      </c>
      <c r="C74" s="83" t="s">
        <v>112</v>
      </c>
      <c r="D74" s="85" t="s">
        <v>95</v>
      </c>
      <c r="E74" s="145">
        <f t="shared" ref="E74:I74" si="20">IF(ISNUMBER(FIND("&lt;",E35)),"&lt; L.C.",PRODUCT(E35,1/E$52))</f>
        <v>8.3316669999333477E-4</v>
      </c>
      <c r="F74" s="145">
        <f t="shared" si="20"/>
        <v>1.3633636909017911E-3</v>
      </c>
      <c r="G74" s="145">
        <f t="shared" si="20"/>
        <v>1.8178182545357216E-3</v>
      </c>
      <c r="H74" s="145">
        <f t="shared" si="20"/>
        <v>1.6663333999866695E-3</v>
      </c>
      <c r="I74" s="145">
        <f t="shared" si="20"/>
        <v>1.6663333999866695E-3</v>
      </c>
      <c r="J74" s="81" t="s">
        <v>94</v>
      </c>
      <c r="K74" s="80"/>
    </row>
    <row r="75" spans="1:11" ht="15" customHeight="1" x14ac:dyDescent="0.2">
      <c r="A75" s="69"/>
      <c r="B75" s="84" t="s">
        <v>111</v>
      </c>
      <c r="C75" s="83" t="s">
        <v>110</v>
      </c>
      <c r="D75" s="85" t="s">
        <v>95</v>
      </c>
      <c r="E75" s="145">
        <f t="shared" ref="E75:I75" si="21">IF(ISNUMBER(FIND("&lt;",E36)),"&lt; L.C.",PRODUCT(E36,1/E$52))</f>
        <v>0.24995000999800043</v>
      </c>
      <c r="F75" s="145">
        <f t="shared" si="21"/>
        <v>0.49990001999732342</v>
      </c>
      <c r="G75" s="145">
        <f t="shared" si="21"/>
        <v>0.31811819454375129</v>
      </c>
      <c r="H75" s="145">
        <f t="shared" si="21"/>
        <v>0.29160834499766713</v>
      </c>
      <c r="I75" s="145">
        <f t="shared" si="21"/>
        <v>0.24995000999800043</v>
      </c>
      <c r="J75" s="81" t="s">
        <v>94</v>
      </c>
      <c r="K75" s="80"/>
    </row>
    <row r="76" spans="1:11" ht="15" customHeight="1" x14ac:dyDescent="0.2">
      <c r="A76" s="69"/>
      <c r="B76" s="84" t="s">
        <v>109</v>
      </c>
      <c r="C76" s="83" t="s">
        <v>108</v>
      </c>
      <c r="D76" s="85" t="s">
        <v>95</v>
      </c>
      <c r="E76" s="145" t="str">
        <f t="shared" ref="E76:I76" si="22">IF(ISNUMBER(FIND("&lt;",E37)),"&lt; L.C.",PRODUCT(E37,1/E$52))</f>
        <v>&lt; L.C.</v>
      </c>
      <c r="F76" s="145" t="str">
        <f t="shared" si="22"/>
        <v>&lt; L.C.</v>
      </c>
      <c r="G76" s="145" t="str">
        <f t="shared" si="22"/>
        <v>&lt; L.C.</v>
      </c>
      <c r="H76" s="145" t="str">
        <f t="shared" si="22"/>
        <v>&lt; L.C.</v>
      </c>
      <c r="I76" s="145" t="str">
        <f t="shared" si="22"/>
        <v>&lt; L.C.</v>
      </c>
      <c r="J76" s="81" t="s">
        <v>94</v>
      </c>
      <c r="K76" s="80"/>
    </row>
    <row r="77" spans="1:11" ht="15" customHeight="1" x14ac:dyDescent="0.2">
      <c r="A77" s="69"/>
      <c r="B77" s="84" t="s">
        <v>107</v>
      </c>
      <c r="C77" s="83" t="s">
        <v>106</v>
      </c>
      <c r="D77" s="85" t="s">
        <v>95</v>
      </c>
      <c r="E77" s="145">
        <f t="shared" ref="E77:I77" si="23">IF(ISNUMBER(FIND("&lt;",E38)),"&lt; L.C.",PRODUCT(E38,1/E$52))</f>
        <v>0.54155835499566762</v>
      </c>
      <c r="F77" s="145">
        <f t="shared" si="23"/>
        <v>1.1815818654482191</v>
      </c>
      <c r="G77" s="145">
        <f t="shared" si="23"/>
        <v>0.99980003999464684</v>
      </c>
      <c r="H77" s="145">
        <f t="shared" si="23"/>
        <v>0.62487502499500103</v>
      </c>
      <c r="I77" s="145">
        <f t="shared" si="23"/>
        <v>0.41658334999666735</v>
      </c>
      <c r="J77" s="81" t="s">
        <v>94</v>
      </c>
      <c r="K77" s="80"/>
    </row>
    <row r="78" spans="1:11" ht="15" customHeight="1" x14ac:dyDescent="0.2">
      <c r="A78" s="69"/>
      <c r="B78" s="84" t="s">
        <v>105</v>
      </c>
      <c r="C78" s="83" t="s">
        <v>104</v>
      </c>
      <c r="D78" s="85" t="s">
        <v>95</v>
      </c>
      <c r="E78" s="145" t="str">
        <f t="shared" ref="E78:I78" si="24">IF(ISNUMBER(FIND("&lt;",E39)),"&lt; L.C.",PRODUCT(E39,1/E$52))</f>
        <v>&lt; L.C.</v>
      </c>
      <c r="F78" s="145" t="str">
        <f t="shared" si="24"/>
        <v>&lt; L.C.</v>
      </c>
      <c r="G78" s="145" t="str">
        <f t="shared" si="24"/>
        <v>&lt; L.C.</v>
      </c>
      <c r="H78" s="145" t="str">
        <f t="shared" si="24"/>
        <v>&lt; L.C.</v>
      </c>
      <c r="I78" s="145" t="str">
        <f t="shared" si="24"/>
        <v>&lt; L.C.</v>
      </c>
      <c r="J78" s="81" t="s">
        <v>94</v>
      </c>
      <c r="K78" s="80"/>
    </row>
    <row r="79" spans="1:11" ht="15" customHeight="1" x14ac:dyDescent="0.2">
      <c r="A79" s="69"/>
      <c r="B79" s="84" t="s">
        <v>103</v>
      </c>
      <c r="C79" s="83" t="s">
        <v>102</v>
      </c>
      <c r="D79" s="85" t="s">
        <v>95</v>
      </c>
      <c r="E79" s="145" t="str">
        <f t="shared" ref="E79:I79" si="25">IF(ISNUMBER(FIND("&lt;",E40)),"&lt; L.C.",PRODUCT(E40,1/E$52))</f>
        <v>&lt; L.C.</v>
      </c>
      <c r="F79" s="145" t="str">
        <f t="shared" si="25"/>
        <v>&lt; L.C.</v>
      </c>
      <c r="G79" s="145" t="str">
        <f t="shared" si="25"/>
        <v>&lt; L.C.</v>
      </c>
      <c r="H79" s="145" t="str">
        <f t="shared" si="25"/>
        <v>&lt; L.C.</v>
      </c>
      <c r="I79" s="145" t="str">
        <f t="shared" si="25"/>
        <v>&lt; L.C.</v>
      </c>
      <c r="J79" s="81" t="s">
        <v>94</v>
      </c>
      <c r="K79" s="80"/>
    </row>
    <row r="80" spans="1:11" ht="15" customHeight="1" x14ac:dyDescent="0.2">
      <c r="A80" s="69"/>
      <c r="B80" s="84" t="s">
        <v>101</v>
      </c>
      <c r="C80" s="83" t="s">
        <v>100</v>
      </c>
      <c r="D80" s="85" t="s">
        <v>95</v>
      </c>
      <c r="E80" s="145">
        <f t="shared" ref="E80:I80" si="26">IF(ISNUMBER(FIND("&lt;",E41)),"&lt; L.C.",PRODUCT(E41,1/E$52))</f>
        <v>1.8746250749850032E-2</v>
      </c>
      <c r="F80" s="145">
        <f t="shared" si="26"/>
        <v>2.7721728381669752E-2</v>
      </c>
      <c r="G80" s="145">
        <f t="shared" si="26"/>
        <v>2.3177182745330451E-2</v>
      </c>
      <c r="H80" s="145">
        <f t="shared" si="26"/>
        <v>2.1245750849830037E-2</v>
      </c>
      <c r="I80" s="145">
        <f t="shared" si="26"/>
        <v>1.7913084049856698E-2</v>
      </c>
      <c r="J80" s="81" t="s">
        <v>94</v>
      </c>
      <c r="K80" s="80"/>
    </row>
    <row r="81" spans="1:11" ht="15" customHeight="1" x14ac:dyDescent="0.2">
      <c r="A81" s="69"/>
      <c r="B81" s="84" t="s">
        <v>99</v>
      </c>
      <c r="C81" s="83" t="s">
        <v>98</v>
      </c>
      <c r="D81" s="85" t="s">
        <v>95</v>
      </c>
      <c r="E81" s="145" t="str">
        <f t="shared" ref="E81:I81" si="27">IF(ISNUMBER(FIND("&lt;",E42)),"&lt; L.C.",PRODUCT(E42,1/E$52))</f>
        <v>&lt; L.C.</v>
      </c>
      <c r="F81" s="145">
        <f t="shared" si="27"/>
        <v>1.3633636909017911E-3</v>
      </c>
      <c r="G81" s="145">
        <f t="shared" si="27"/>
        <v>9.0890912726786081E-4</v>
      </c>
      <c r="H81" s="145">
        <f t="shared" si="27"/>
        <v>8.3316669999333477E-4</v>
      </c>
      <c r="I81" s="145" t="str">
        <f t="shared" si="27"/>
        <v>&lt; L.C.</v>
      </c>
      <c r="J81" s="81" t="s">
        <v>94</v>
      </c>
      <c r="K81" s="80"/>
    </row>
    <row r="82" spans="1:11" ht="15" customHeight="1" thickBot="1" x14ac:dyDescent="0.25">
      <c r="A82" s="69"/>
      <c r="B82" s="84" t="s">
        <v>97</v>
      </c>
      <c r="C82" s="83" t="s">
        <v>96</v>
      </c>
      <c r="D82" s="82" t="s">
        <v>95</v>
      </c>
      <c r="E82" s="145">
        <f t="shared" ref="E82:I82" si="28">IF(ISNUMBER(FIND("&lt;",E43)),"&lt; L.C.",PRODUCT(E43,1/E$52))</f>
        <v>4.9990001999600086E-3</v>
      </c>
      <c r="F82" s="145">
        <f t="shared" si="28"/>
        <v>4.0900910727053735E-3</v>
      </c>
      <c r="G82" s="145">
        <f t="shared" si="28"/>
        <v>7.7257275817768176E-3</v>
      </c>
      <c r="H82" s="145">
        <f t="shared" si="28"/>
        <v>9.9980003999200172E-3</v>
      </c>
      <c r="I82" s="145">
        <f t="shared" si="28"/>
        <v>4.5824168499633408E-3</v>
      </c>
      <c r="J82" s="81" t="s">
        <v>94</v>
      </c>
      <c r="K82" s="80"/>
    </row>
    <row r="83" spans="1:11" ht="3.6" customHeight="1" x14ac:dyDescent="0.2">
      <c r="A83" s="69"/>
      <c r="B83" s="75"/>
      <c r="C83" s="79"/>
      <c r="D83" s="71"/>
      <c r="E83" s="74"/>
      <c r="F83" s="74"/>
      <c r="G83" s="74"/>
      <c r="H83" s="74"/>
      <c r="I83" s="74"/>
      <c r="J83" s="74"/>
    </row>
    <row r="84" spans="1:11" ht="12" customHeight="1" x14ac:dyDescent="0.2">
      <c r="A84" s="69"/>
      <c r="B84" s="78" t="s">
        <v>93</v>
      </c>
      <c r="C84" s="69" t="s">
        <v>92</v>
      </c>
      <c r="D84" s="71"/>
      <c r="E84" s="76" t="s">
        <v>91</v>
      </c>
      <c r="F84" s="77" t="s">
        <v>90</v>
      </c>
      <c r="G84" s="76" t="s">
        <v>89</v>
      </c>
      <c r="H84" s="75" t="s">
        <v>88</v>
      </c>
      <c r="I84" s="74"/>
      <c r="J84" s="74"/>
    </row>
    <row r="85" spans="1:11" x14ac:dyDescent="0.2">
      <c r="A85" s="69"/>
      <c r="B85" s="73" t="s">
        <v>87</v>
      </c>
      <c r="C85" s="69" t="s">
        <v>86</v>
      </c>
      <c r="D85" s="71"/>
      <c r="E85" s="69"/>
      <c r="F85" s="69"/>
      <c r="G85" s="72"/>
      <c r="H85" s="72"/>
      <c r="I85" s="72"/>
      <c r="J85" s="72"/>
    </row>
    <row r="86" spans="1:11" x14ac:dyDescent="0.2">
      <c r="A86" s="69"/>
      <c r="B86" s="71"/>
      <c r="C86" s="71"/>
      <c r="D86" s="71"/>
      <c r="E86" s="69"/>
      <c r="F86" s="69"/>
      <c r="G86" s="69"/>
      <c r="H86" s="71"/>
      <c r="I86" s="71"/>
      <c r="J86" s="69"/>
    </row>
  </sheetData>
  <mergeCells count="14">
    <mergeCell ref="B52:D52"/>
    <mergeCell ref="B12:C13"/>
    <mergeCell ref="D12:D13"/>
    <mergeCell ref="E12:J12"/>
    <mergeCell ref="B49:J49"/>
    <mergeCell ref="B50:C51"/>
    <mergeCell ref="D50:D51"/>
    <mergeCell ref="E50:J50"/>
    <mergeCell ref="B11:J11"/>
    <mergeCell ref="E2:J5"/>
    <mergeCell ref="B7:D7"/>
    <mergeCell ref="E7:J7"/>
    <mergeCell ref="B9:D9"/>
    <mergeCell ref="G9:H9"/>
  </mergeCells>
  <printOptions horizontalCentered="1"/>
  <pageMargins left="0.78740157480314965" right="0.78740157480314965" top="0.78740157480314965" bottom="0.78740157480314965" header="0.31496062992125984" footer="0.31496062992125984"/>
  <pageSetup paperSize="9" scale="62" fitToHeight="0" orientation="portrait" r:id="rId1"/>
  <rowBreaks count="1" manualBreakCount="1">
    <brk id="47" max="19"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4"/>
  <sheetViews>
    <sheetView workbookViewId="0">
      <selection sqref="A1:G1"/>
    </sheetView>
  </sheetViews>
  <sheetFormatPr baseColWidth="10" defaultColWidth="11.5703125" defaultRowHeight="12.75" x14ac:dyDescent="0.2"/>
  <cols>
    <col min="1" max="1" width="17.140625" customWidth="1"/>
  </cols>
  <sheetData>
    <row r="1" spans="1:7" ht="36" customHeight="1" x14ac:dyDescent="0.2">
      <c r="A1" s="223" t="s">
        <v>4</v>
      </c>
      <c r="B1" s="223"/>
      <c r="C1" s="223"/>
      <c r="D1" s="223"/>
      <c r="E1" s="223"/>
      <c r="F1" s="223"/>
      <c r="G1" s="223"/>
    </row>
    <row r="2" spans="1:7" ht="18.75" customHeight="1" x14ac:dyDescent="0.2">
      <c r="A2" s="223" t="s">
        <v>18</v>
      </c>
      <c r="B2" s="223"/>
      <c r="C2" s="223"/>
      <c r="D2" s="223"/>
      <c r="E2" s="223"/>
      <c r="F2" s="223"/>
      <c r="G2" s="223"/>
    </row>
    <row r="7" spans="1:7" x14ac:dyDescent="0.2">
      <c r="A7" t="s">
        <v>5</v>
      </c>
    </row>
    <row r="8" spans="1:7" x14ac:dyDescent="0.2">
      <c r="A8" s="2" t="s">
        <v>17</v>
      </c>
      <c r="B8" t="s">
        <v>7</v>
      </c>
    </row>
    <row r="9" spans="1:7" x14ac:dyDescent="0.2">
      <c r="A9" s="2" t="s">
        <v>8</v>
      </c>
      <c r="B9" s="1" t="s">
        <v>9</v>
      </c>
    </row>
    <row r="10" spans="1:7" x14ac:dyDescent="0.2">
      <c r="A10" s="2" t="s">
        <v>11</v>
      </c>
      <c r="B10" s="1" t="s">
        <v>10</v>
      </c>
    </row>
    <row r="11" spans="1:7" x14ac:dyDescent="0.2">
      <c r="A11" s="2" t="s">
        <v>13</v>
      </c>
      <c r="B11" s="1" t="s">
        <v>12</v>
      </c>
    </row>
    <row r="12" spans="1:7" x14ac:dyDescent="0.2">
      <c r="A12" s="2" t="s">
        <v>14</v>
      </c>
      <c r="B12" s="1" t="s">
        <v>15</v>
      </c>
    </row>
    <row r="13" spans="1:7" x14ac:dyDescent="0.2">
      <c r="A13" s="2" t="s">
        <v>6</v>
      </c>
      <c r="B13" s="1" t="s">
        <v>16</v>
      </c>
    </row>
    <row r="16" spans="1:7" ht="18.75" customHeight="1" x14ac:dyDescent="0.2">
      <c r="A16" s="223" t="s">
        <v>19</v>
      </c>
      <c r="B16" s="223"/>
      <c r="C16" s="223"/>
      <c r="D16" s="223"/>
      <c r="E16" s="223"/>
      <c r="F16" s="223"/>
      <c r="G16" s="223"/>
    </row>
    <row r="19" spans="1:7" x14ac:dyDescent="0.2">
      <c r="A19" t="s">
        <v>5</v>
      </c>
    </row>
    <row r="20" spans="1:7" x14ac:dyDescent="0.2">
      <c r="A20" s="2" t="s">
        <v>20</v>
      </c>
      <c r="B20" s="1" t="s">
        <v>21</v>
      </c>
    </row>
    <row r="21" spans="1:7" x14ac:dyDescent="0.2">
      <c r="A21" s="2" t="s">
        <v>8</v>
      </c>
      <c r="B21" s="1" t="s">
        <v>9</v>
      </c>
    </row>
    <row r="22" spans="1:7" x14ac:dyDescent="0.2">
      <c r="A22" s="2" t="s">
        <v>22</v>
      </c>
      <c r="B22" s="1" t="s">
        <v>23</v>
      </c>
    </row>
    <row r="25" spans="1:7" ht="18.75" customHeight="1" x14ac:dyDescent="0.2">
      <c r="A25" s="223" t="s">
        <v>24</v>
      </c>
      <c r="B25" s="223"/>
      <c r="C25" s="223"/>
      <c r="D25" s="223"/>
      <c r="E25" s="223"/>
      <c r="F25" s="223"/>
      <c r="G25" s="223"/>
    </row>
    <row r="30" spans="1:7" x14ac:dyDescent="0.2">
      <c r="A30" t="s">
        <v>5</v>
      </c>
    </row>
    <row r="31" spans="1:7" x14ac:dyDescent="0.2">
      <c r="A31" s="2" t="s">
        <v>26</v>
      </c>
      <c r="B31" s="1" t="s">
        <v>25</v>
      </c>
    </row>
    <row r="32" spans="1:7" x14ac:dyDescent="0.2">
      <c r="A32" s="2" t="s">
        <v>27</v>
      </c>
      <c r="B32" s="1" t="s">
        <v>28</v>
      </c>
    </row>
    <row r="33" spans="1:2" x14ac:dyDescent="0.2">
      <c r="A33" s="2" t="s">
        <v>29</v>
      </c>
      <c r="B33" s="1" t="s">
        <v>30</v>
      </c>
    </row>
    <row r="34" spans="1:2" x14ac:dyDescent="0.2">
      <c r="A34" s="2" t="s">
        <v>20</v>
      </c>
      <c r="B34" s="1" t="s">
        <v>21</v>
      </c>
    </row>
  </sheetData>
  <mergeCells count="4">
    <mergeCell ref="A1:G1"/>
    <mergeCell ref="A2:G2"/>
    <mergeCell ref="A16:G16"/>
    <mergeCell ref="A25:G25"/>
  </mergeCells>
  <pageMargins left="0.7" right="0.7" top="0.75" bottom="0.75" header="0.3" footer="0.3"/>
  <pageSetup orientation="portrait" horizontalDpi="360" verticalDpi="36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7</vt:i4>
      </vt:variant>
    </vt:vector>
  </HeadingPairs>
  <TitlesOfParts>
    <vt:vector size="13" baseType="lpstr">
      <vt:lpstr>3.1 PM10_CA_TAL_01</vt:lpstr>
      <vt:lpstr>3.2 PM25_CA_TAL_01</vt:lpstr>
      <vt:lpstr>3.3 MET_CA_TAL_01</vt:lpstr>
      <vt:lpstr>3.4 Cálculo PM10 y VM</vt:lpstr>
      <vt:lpstr>3.5 Conc. de Metales PM 10</vt:lpstr>
      <vt:lpstr>Fórmula EPA</vt:lpstr>
      <vt:lpstr>'3.1 PM10_CA_TAL_01'!Área_de_impresión</vt:lpstr>
      <vt:lpstr>'3.2 PM25_CA_TAL_01'!Área_de_impresión</vt:lpstr>
      <vt:lpstr>'3.3 MET_CA_TAL_01'!Área_de_impresión</vt:lpstr>
      <vt:lpstr>'3.4 Cálculo PM10 y VM'!Área_de_impresión</vt:lpstr>
      <vt:lpstr>'3.5 Conc. de Metales PM 10'!Área_de_impresión</vt:lpstr>
      <vt:lpstr>'3.4 Cálculo PM10 y VM'!Títulos_a_imprimir</vt:lpstr>
      <vt:lpstr>'3.5 Conc. de Metales PM 10'!Títulos_a_imprimir</vt:lpstr>
    </vt:vector>
  </TitlesOfParts>
  <Company>corplab</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gvega</dc:creator>
  <cp:lastModifiedBy>SDBV</cp:lastModifiedBy>
  <cp:lastPrinted>2022-04-13T00:39:16Z</cp:lastPrinted>
  <dcterms:created xsi:type="dcterms:W3CDTF">2004-09-16T21:53:08Z</dcterms:created>
  <dcterms:modified xsi:type="dcterms:W3CDTF">2025-09-06T01:54:01Z</dcterms:modified>
</cp:coreProperties>
</file>