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12. Diciembre\CA-ILO-03\"/>
    </mc:Choice>
  </mc:AlternateContent>
  <xr:revisionPtr revIDLastSave="0" documentId="13_ncr:1_{B134C9F7-B003-4FB9-B2B1-2E7E7DE45F41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1H'!$A$2:$AF$56</definedName>
    <definedName name="_xlnm.Print_Area" localSheetId="7">CO_8H!$A$1:$AF$57</definedName>
    <definedName name="_xlnm.Print_Area" localSheetId="4">H2S_24H!$A$1:$AF$57</definedName>
    <definedName name="_xlnm.Print_Area" localSheetId="9">MET_MES!$A$1:$H$777</definedName>
    <definedName name="_xlnm.Print_Area" localSheetId="8">'MGT_CA-ILO-01'!$A$1:$AG$44</definedName>
    <definedName name="_xlnm.Print_Area" localSheetId="5">'NO2 1H'!$A$1:$AF$57</definedName>
    <definedName name="_xlnm.Print_Area" localSheetId="0">'PM10 24H'!$A$1:$AF$56</definedName>
    <definedName name="_xlnm.Print_Area" localSheetId="1">'PM2.5 24H'!$A$1:$AF$56</definedName>
    <definedName name="_xlnm.Print_Area" localSheetId="2">'SO2 24H'!$A$1:$AF$56</definedName>
    <definedName name="_xlnm.Print_Area" localSheetId="3">'SO2 3H'!$A$1:$AF$56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3" i="53" l="1"/>
  <c r="U43" i="51"/>
  <c r="E10" i="53"/>
  <c r="E10" i="51"/>
  <c r="E10" i="52"/>
  <c r="E10" i="50"/>
  <c r="E10" i="54"/>
  <c r="E10" i="49"/>
  <c r="C768" i="33"/>
  <c r="B9" i="33"/>
  <c r="F8" i="33"/>
  <c r="F9" i="33"/>
  <c r="U10" i="53"/>
  <c r="U8" i="53"/>
  <c r="U10" i="51"/>
  <c r="U8" i="51"/>
  <c r="U10" i="52"/>
  <c r="U8" i="52"/>
  <c r="U10" i="50"/>
  <c r="U8" i="50"/>
  <c r="U10" i="54"/>
  <c r="U8" i="54"/>
  <c r="U10" i="49"/>
  <c r="U8" i="49"/>
  <c r="U8" i="47"/>
  <c r="U10" i="47"/>
  <c r="E10" i="47"/>
  <c r="B6" i="33"/>
  <c r="E6" i="53"/>
  <c r="E6" i="51"/>
  <c r="E6" i="52"/>
  <c r="E6" i="50"/>
  <c r="E6" i="54"/>
  <c r="E6" i="49"/>
  <c r="E6" i="47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N43" i="54"/>
  <c r="M43" i="54"/>
  <c r="L43" i="54"/>
  <c r="K43" i="54"/>
  <c r="J43" i="54"/>
  <c r="I43" i="54"/>
  <c r="H43" i="54"/>
  <c r="G43" i="54"/>
  <c r="F43" i="54"/>
  <c r="E43" i="54"/>
  <c r="D43" i="54"/>
  <c r="C43" i="54"/>
  <c r="B43" i="54"/>
  <c r="AF43" i="53"/>
  <c r="AE43" i="53"/>
  <c r="AD43" i="53"/>
  <c r="AC43" i="53"/>
  <c r="AB43" i="53"/>
  <c r="AA43" i="53"/>
  <c r="Z43" i="53"/>
  <c r="Y43" i="53"/>
  <c r="X43" i="53"/>
  <c r="W43" i="53"/>
  <c r="V43" i="53"/>
  <c r="T43" i="53"/>
  <c r="S43" i="53"/>
  <c r="R43" i="53"/>
  <c r="Q43" i="53"/>
  <c r="P43" i="53"/>
  <c r="N43" i="53"/>
  <c r="M43" i="53"/>
  <c r="L43" i="53"/>
  <c r="K43" i="53"/>
  <c r="J43" i="53"/>
  <c r="I43" i="53"/>
  <c r="H43" i="53"/>
  <c r="G43" i="53"/>
  <c r="F43" i="53"/>
  <c r="E43" i="53"/>
  <c r="D43" i="53"/>
  <c r="C43" i="53"/>
  <c r="B43" i="53"/>
  <c r="AF43" i="51"/>
  <c r="AE43" i="51"/>
  <c r="AD43" i="51"/>
  <c r="AC43" i="51"/>
  <c r="AB43" i="51"/>
  <c r="AA43" i="51"/>
  <c r="Z43" i="51"/>
  <c r="Y43" i="51"/>
  <c r="X43" i="51"/>
  <c r="W43" i="51"/>
  <c r="V43" i="51"/>
  <c r="T43" i="51"/>
  <c r="S43" i="51"/>
  <c r="R43" i="51"/>
  <c r="Q43" i="51"/>
  <c r="P43" i="51"/>
  <c r="N43" i="51"/>
  <c r="M43" i="51"/>
  <c r="L43" i="51"/>
  <c r="K43" i="51"/>
  <c r="J43" i="51"/>
  <c r="I43" i="51"/>
  <c r="H43" i="51"/>
  <c r="G43" i="51"/>
  <c r="F43" i="51"/>
  <c r="E43" i="51"/>
  <c r="D43" i="51"/>
  <c r="C43" i="51"/>
  <c r="B43" i="51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B43" i="52"/>
  <c r="H768" i="33" l="1"/>
  <c r="H770" i="33" s="1"/>
  <c r="F768" i="33"/>
  <c r="F770" i="33" s="1"/>
  <c r="E768" i="33"/>
  <c r="E770" i="33" s="1"/>
  <c r="D768" i="33"/>
  <c r="D770" i="33" s="1"/>
  <c r="C770" i="33"/>
  <c r="B768" i="33"/>
  <c r="B770" i="33" s="1"/>
  <c r="B769" i="33" l="1"/>
  <c r="F769" i="33"/>
  <c r="C769" i="33"/>
  <c r="D769" i="33"/>
  <c r="E769" i="33"/>
  <c r="H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F57" i="30" l="1"/>
  <c r="M14" i="29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77" i="30"/>
  <c r="V77" i="30" s="1"/>
  <c r="W77" i="30" s="1"/>
  <c r="E62" i="30"/>
  <c r="E66" i="30"/>
  <c r="V66" i="30" s="1"/>
  <c r="W66" i="30" s="1"/>
  <c r="E84" i="30"/>
  <c r="V84" i="30" s="1"/>
  <c r="W84" i="30" s="1"/>
  <c r="E85" i="30"/>
  <c r="V85" i="30" s="1"/>
  <c r="W85" i="30" s="1"/>
  <c r="E74" i="30"/>
  <c r="V74" i="30" s="1"/>
  <c r="W74" i="30" s="1"/>
  <c r="E78" i="30"/>
  <c r="E67" i="30"/>
  <c r="V67" i="30" s="1"/>
  <c r="W67" i="30" s="1"/>
  <c r="M27" i="12"/>
  <c r="M34" i="12"/>
  <c r="M20" i="12"/>
  <c r="E58" i="30" l="1"/>
  <c r="V58" i="30" s="1"/>
  <c r="W58" i="30" s="1"/>
  <c r="E63" i="30"/>
  <c r="V63" i="30" s="1"/>
  <c r="W63" i="30" s="1"/>
  <c r="E56" i="30"/>
  <c r="V56" i="30" s="1"/>
  <c r="W56" i="30" s="1"/>
  <c r="E71" i="30"/>
  <c r="V71" i="30" s="1"/>
  <c r="W71" i="30" s="1"/>
  <c r="E72" i="30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<sst xmlns="http://schemas.openxmlformats.org/spreadsheetml/2006/main" count="2364" uniqueCount="415">
  <si>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</si>
  <si>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</si>
  <si>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</si>
  <si>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</si>
  <si>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</si>
  <si>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</si>
  <si>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</si>
  <si>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</si>
  <si>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</si>
  <si>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</si>
  <si>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</si>
  <si>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</si>
  <si>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</si>
  <si>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</si>
  <si>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</si>
  <si>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</si>
  <si>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</si>
  <si>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</si>
  <si>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</si>
  <si>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</si>
  <si>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</si>
  <si>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</si>
  <si>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</si>
  <si>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</si>
  <si>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</si>
  <si>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</si>
  <si>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</si>
  <si>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</si>
  <si>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</si>
  <si>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</si>
  <si>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</si>
  <si>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</si>
  <si>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</si>
  <si>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</si>
  <si>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</si>
  <si>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</si>
  <si>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</si>
  <si>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</si>
  <si>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</si>
  <si>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</si>
  <si>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</si>
  <si>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</si>
  <si>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</si>
  <si>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</si>
  <si>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</si>
  <si>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</si>
  <si>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</si>
  <si>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</si>
  <si>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</si>
  <si>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</si>
  <si>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</si>
  <si>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</si>
  <si>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</si>
  <si>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</si>
  <si>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</si>
  <si>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</si>
  <si>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</si>
  <si>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</si>
  <si>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</si>
  <si>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</si>
  <si>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</si>
  <si>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</si>
  <si>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</si>
  <si>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</si>
  <si>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</si>
  <si>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</si>
  <si>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</si>
  <si>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</si>
  <si>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</si>
  <si>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</si>
  <si>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</si>
  <si>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</si>
  <si>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</si>
  <si>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</si>
  <si>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</si>
  <si>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</si>
  <si>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</si>
  <si>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</si>
  <si>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</si>
  <si>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</si>
  <si>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</si>
  <si>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</si>
  <si>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</si>
  <si>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</si>
  <si>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</si>
  <si>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</si>
  <si>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</si>
  <si>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</si>
  <si>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</si>
  <si>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</si>
  <si>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</si>
  <si>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</si>
  <si>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</si>
  <si>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</si>
  <si>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</si>
  <si>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</si>
  <si>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</si>
  <si>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</si>
  <si>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</si>
  <si>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</si>
  <si>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</si>
  <si>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</si>
  <si>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</si>
  <si>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</si>
  <si>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</si>
  <si>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</si>
  <si>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</si>
  <si>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</si>
  <si>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</si>
  <si>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</si>
  <si>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</si>
  <si>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</si>
  <si>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</si>
  <si>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</si>
  <si>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</si>
  <si>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</si>
  <si>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</si>
  <si>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</si>
  <si>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</si>
  <si>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</si>
  <si>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</si>
  <si>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</si>
  <si>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</si>
  <si>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</si>
  <si>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</si>
  <si>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</si>
  <si>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</si>
  <si>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</si>
  <si>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</si>
  <si>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</si>
  <si>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</si>
  <si>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</si>
  <si>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</si>
  <si>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</si>
  <si>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</si>
  <si>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</si>
  <si>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</si>
  <si>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</si>
  <si>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</si>
  <si>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</si>
  <si>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</si>
  <si>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</si>
  <si>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</si>
  <si>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</si>
  <si>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</si>
  <si>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</si>
  <si>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</si>
  <si>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</si>
  <si>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</si>
  <si>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</si>
  <si>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</si>
  <si>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</si>
  <si>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</si>
  <si>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</si>
  <si>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</si>
  <si>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</si>
  <si>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</si>
  <si>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</si>
  <si>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</si>
  <si>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</si>
  <si>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</si>
  <si>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</si>
  <si>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</si>
  <si>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</si>
  <si>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</si>
  <si>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</si>
  <si>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</si>
  <si>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</si>
  <si>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</si>
  <si>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</si>
  <si>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</si>
  <si>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</si>
  <si>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</si>
  <si>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</si>
  <si>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</si>
  <si>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</si>
  <si>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</si>
  <si>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</si>
  <si>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</si>
  <si>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</si>
  <si>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</si>
  <si>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</si>
  <si>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</si>
  <si>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</si>
  <si>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</si>
  <si>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</si>
  <si>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</si>
  <si>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</si>
  <si>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</si>
  <si>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</si>
  <si>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</si>
  <si>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</si>
  <si>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</si>
  <si>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</si>
  <si>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</si>
  <si>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</si>
  <si>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</si>
  <si>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</si>
  <si>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</si>
  <si>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</si>
  <si>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</si>
  <si>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</si>
  <si>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</si>
  <si>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</si>
  <si>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</si>
  <si>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</si>
  <si>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</si>
  <si>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</si>
  <si>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</si>
  <si>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</si>
  <si>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</si>
  <si>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</si>
  <si>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</si>
  <si>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</si>
  <si>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</si>
  <si>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</si>
  <si>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</si>
  <si>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</si>
  <si>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</si>
  <si>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</si>
  <si>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</si>
  <si>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</si>
  <si>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</si>
  <si>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</si>
  <si>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</si>
  <si>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</si>
  <si>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</si>
  <si>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</si>
  <si>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</si>
  <si>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</si>
  <si>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</si>
  <si>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</si>
  <si>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</si>
  <si>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</si>
  <si>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</si>
  <si>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</si>
  <si>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</si>
  <si>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</si>
  <si>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</si>
  <si>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</si>
  <si>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</si>
  <si>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</si>
  <si>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</si>
  <si>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</si>
  <si>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</si>
  <si>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</si>
  <si>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</si>
  <si>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</si>
  <si>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</si>
  <si>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</si>
  <si>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</si>
  <si>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</si>
  <si>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</si>
  <si>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</si>
  <si>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</si>
  <si>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</si>
  <si>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</si>
  <si>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</si>
  <si>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</si>
  <si>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</si>
  <si>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</si>
  <si>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</si>
  <si>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</si>
  <si>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</si>
  <si>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</si>
  <si>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</si>
  <si>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</si>
  <si>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</si>
  <si>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</si>
  <si>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</si>
  <si>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</si>
  <si>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</si>
  <si>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</si>
  <si>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</si>
  <si>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</si>
  <si>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</si>
  <si>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</si>
  <si>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</si>
  <si>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</si>
  <si>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</si>
  <si>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</si>
  <si>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</si>
  <si>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</si>
  <si>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</si>
  <si>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</si>
  <si>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</si>
  <si>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</si>
  <si>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</si>
  <si>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</si>
  <si>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</si>
  <si>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</si>
  <si>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</si>
  <si>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</si>
  <si>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</si>
  <si>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</si>
  <si>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</si>
  <si>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</si>
  <si>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</si>
  <si>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</si>
  <si>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</si>
  <si>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</si>
  <si>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</si>
  <si>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</si>
  <si>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</si>
  <si>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</si>
  <si>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</si>
  <si>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</si>
  <si>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</si>
  <si>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</si>
  <si>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</si>
  <si>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</si>
  <si>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</si>
  <si>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</si>
  <si>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</si>
  <si>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</si>
  <si>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</si>
  <si>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</si>
  <si>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</si>
  <si>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</si>
  <si>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</si>
  <si>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</si>
  <si>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</si>
  <si>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</si>
  <si>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</si>
  <si>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</si>
  <si>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</si>
  <si>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</si>
  <si>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</si>
  <si>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</si>
  <si>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</si>
  <si>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</si>
  <si>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</si>
  <si>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</si>
  <si>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</si>
  <si>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3.5. Concentraciones horarias de H₂S</t>
  </si>
  <si>
    <t>Tabla 3.6. Concentraciones horarias de NO₂</t>
  </si>
  <si>
    <t>Tabla 3.7. Concentraciones horarias de CO</t>
  </si>
  <si>
    <t>Tabla 3.9. Concentraciones horarias de Mercurio Gaseoso Total (MGT)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</si>
  <si>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</si>
  <si>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</si>
  <si>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</si>
  <si>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</si>
  <si>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</si>
  <si>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</si>
  <si>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</si>
  <si>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</si>
  <si>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</si>
  <si>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</si>
  <si>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</si>
  <si>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</si>
  <si>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</si>
  <si>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</si>
  <si>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</si>
  <si>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</si>
  <si>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</si>
  <si>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</si>
  <si>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</si>
  <si>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</si>
  <si>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</si>
  <si>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</si>
  <si>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</si>
  <si>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</si>
  <si>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</si>
  <si>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</si>
  <si>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</si>
  <si>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</si>
  <si>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</si>
  <si>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GRIMM AEROSOL TECHNIK</t>
  </si>
  <si>
    <t>EDM-180</t>
  </si>
  <si>
    <t>Analizador de dióxido de azufre</t>
  </si>
  <si>
    <t>43i</t>
  </si>
  <si>
    <t>ThermoScientific</t>
  </si>
  <si>
    <t>Analizador sulfuro de hidrógeno</t>
  </si>
  <si>
    <t>450i</t>
  </si>
  <si>
    <t>Analizador dióxido de nitrógeno</t>
  </si>
  <si>
    <t>42i</t>
  </si>
  <si>
    <t>Analizador monóxido de carbono</t>
  </si>
  <si>
    <t>48i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</si>
  <si>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</si>
  <si>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</si>
  <si>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</si>
  <si>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</si>
  <si>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</si>
  <si>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</si>
  <si>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</si>
  <si>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</si>
  <si>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CA-ILO-03</t>
  </si>
  <si>
    <t>60226409-0032</t>
  </si>
  <si>
    <t>18A19093</t>
  </si>
  <si>
    <t>67220261-0025</t>
  </si>
  <si>
    <t>60220363-0002</t>
  </si>
  <si>
    <t>CM19490140</t>
  </si>
  <si>
    <t>67220261-0026</t>
  </si>
  <si>
    <t>60220359-0002</t>
  </si>
  <si>
    <t>60227804-0003</t>
  </si>
  <si>
    <t>60227813-0003</t>
  </si>
  <si>
    <t>60227808-0002</t>
  </si>
  <si>
    <t>60227818-0003</t>
  </si>
  <si>
    <t>60227815-0003</t>
  </si>
  <si>
    <t>VF</t>
  </si>
  <si>
    <t>Promedio horario mas alto de SO₂ en 24 h</t>
  </si>
  <si>
    <t>MA</t>
  </si>
  <si>
    <t>NA</t>
  </si>
  <si>
    <t>MA: Mantenimiento</t>
  </si>
  <si>
    <t xml:space="preserve">Tabla 3.9. Datos Meteorológicos </t>
  </si>
  <si>
    <t>Promedio de SO₂ en 24 h</t>
  </si>
  <si>
    <t>Promedio de H₂S en 24 h</t>
  </si>
  <si>
    <t>Tabla 3.8. Concentraciones promedio móvil de 8 horas de CO</t>
  </si>
  <si>
    <t>Tabla 3.4. Concentraciones promedio movil de 3 horas de SO₂</t>
  </si>
  <si>
    <t>Evaluación ambiental de seguimiento de la calidad del aire en el CEBA Jose Pardo, distrito Ilo, provincia Ilo, departamento Moquegua, en diciembre 2025</t>
  </si>
  <si>
    <t>31/12/2025  23:55:00</t>
  </si>
  <si>
    <t>011-12-2025-417</t>
  </si>
  <si>
    <t>Nota.- Los resultados obtenidos en el periodo de diciembre se consideran datos referenciales.</t>
  </si>
  <si>
    <t>CT</t>
  </si>
  <si>
    <t>CT: Coherencia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</si>
</sst>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87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>
      <alignment horizontal="center" vertical="center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165" fontId="21" fillId="2" borderId="17" xfId="4" applyNumberFormat="1" applyFont="1" applyFill="1" applyBorder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0" fontId="18" fillId="6" borderId="0" xfId="1" applyFont="1" applyFill="1" applyAlignment="1">
      <alignment horizontal="left" vertical="center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 applyProtection="1">
      <alignment vertical="center"/>
      <protection locked="0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21" fillId="10" borderId="0" xfId="1" applyFont="1" applyFill="1" applyAlignment="1" applyProtection="1">
      <alignment horizontal="left" vertic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0" fontId="53" fillId="2" borderId="1" xfId="4" applyFont="1" applyFill="1" applyBorder="1" applyAlignment="1" applyProtection="1">
      <alignment horizont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218623</xdr:colOff>
      <xdr:row>1</xdr:row>
      <xdr:rowOff>25400</xdr:rowOff>
    </xdr:from>
    <xdr:to>
      <xdr:col>2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44</xdr:row>
      <xdr:rowOff>120069</xdr:rowOff>
    </xdr:from>
    <xdr:to>
      <xdr:col>6</xdr:col>
      <xdr:colOff>111125</xdr:colOff>
      <xdr:row>53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D50408-CF18-8F2D-AA62-428829905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8057569"/>
          <a:ext cx="1730375" cy="1340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218623</xdr:colOff>
      <xdr:row>1</xdr:row>
      <xdr:rowOff>25400</xdr:rowOff>
    </xdr:from>
    <xdr:to>
      <xdr:col>2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79376</xdr:colOff>
      <xdr:row>45</xdr:row>
      <xdr:rowOff>15651</xdr:rowOff>
    </xdr:from>
    <xdr:to>
      <xdr:col>5</xdr:col>
      <xdr:colOff>428626</xdr:colOff>
      <xdr:row>52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1C395E-FBCD-EC34-1A3D-B70C3E375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501" y="8111901"/>
          <a:ext cx="1619250" cy="125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47626</xdr:colOff>
      <xdr:row>45</xdr:row>
      <xdr:rowOff>65334</xdr:rowOff>
    </xdr:from>
    <xdr:to>
      <xdr:col>5</xdr:col>
      <xdr:colOff>195037</xdr:colOff>
      <xdr:row>52</xdr:row>
      <xdr:rowOff>19049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5476CC-58B6-28C3-D28C-D6CC2373D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1" y="8240959"/>
          <a:ext cx="1444624" cy="1128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174625</xdr:colOff>
      <xdr:row>45</xdr:row>
      <xdr:rowOff>50978</xdr:rowOff>
    </xdr:from>
    <xdr:to>
      <xdr:col>6</xdr:col>
      <xdr:colOff>95250</xdr:colOff>
      <xdr:row>53</xdr:row>
      <xdr:rowOff>31750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274C07-5EA4-81D0-F952-E99F748B6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750" y="7988478"/>
          <a:ext cx="1635125" cy="1266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231323</xdr:colOff>
      <xdr:row>1</xdr:row>
      <xdr:rowOff>40822</xdr:rowOff>
    </xdr:from>
    <xdr:to>
      <xdr:col>2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158750</xdr:colOff>
      <xdr:row>45</xdr:row>
      <xdr:rowOff>31974</xdr:rowOff>
    </xdr:from>
    <xdr:to>
      <xdr:col>6</xdr:col>
      <xdr:colOff>206375</xdr:colOff>
      <xdr:row>53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B38798-2672-2257-2D85-698CF04A7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7969474"/>
          <a:ext cx="1762125" cy="1365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218623</xdr:colOff>
      <xdr:row>1</xdr:row>
      <xdr:rowOff>25400</xdr:rowOff>
    </xdr:from>
    <xdr:to>
      <xdr:col>2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</xdr:colOff>
      <xdr:row>46</xdr:row>
      <xdr:rowOff>11628</xdr:rowOff>
    </xdr:from>
    <xdr:to>
      <xdr:col>5</xdr:col>
      <xdr:colOff>190500</xdr:colOff>
      <xdr:row>53</xdr:row>
      <xdr:rowOff>31750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944FAF-8AAE-FAA6-2E3A-E0EE625C2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6" y="8203128"/>
          <a:ext cx="1460499" cy="1131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142876</xdr:colOff>
      <xdr:row>44</xdr:row>
      <xdr:rowOff>155325</xdr:rowOff>
    </xdr:from>
    <xdr:to>
      <xdr:col>6</xdr:col>
      <xdr:colOff>1</xdr:colOff>
      <xdr:row>53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05C372-2F82-AF43-0425-DC4D01D3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1" y="8124575"/>
          <a:ext cx="1651000" cy="127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81644</xdr:colOff>
      <xdr:row>45</xdr:row>
      <xdr:rowOff>90707</xdr:rowOff>
    </xdr:from>
    <xdr:to>
      <xdr:col>5</xdr:col>
      <xdr:colOff>394608</xdr:colOff>
      <xdr:row>53</xdr:row>
      <xdr:rowOff>102053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C37D75-731A-0096-0B54-B36F069D7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965" y="8023671"/>
          <a:ext cx="1646464" cy="1317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23815</xdr:colOff>
      <xdr:row>1</xdr:row>
      <xdr:rowOff>23812</xdr:rowOff>
    </xdr:from>
    <xdr:to>
      <xdr:col>0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519339</xdr:colOff>
      <xdr:row>771</xdr:row>
      <xdr:rowOff>149679</xdr:rowOff>
    </xdr:from>
    <xdr:to>
      <xdr:col>0</xdr:col>
      <xdr:colOff>1973036</xdr:colOff>
      <xdr:row>774</xdr:row>
      <xdr:rowOff>710744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0926D79-1CC8-4882-A82F-8A2522219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160" y="113714893"/>
          <a:ext cx="1453697" cy="1023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56"/>
  <sheetViews>
    <sheetView showGridLines="0" tabSelected="1" view="pageBreakPreview" topLeftCell="A13" zoomScale="60" zoomScaleNormal="60" zoomScalePageLayoutView="6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5.5703125" style="289" bestFit="1" customWidth="1"/>
    <col min="5" max="5" width="7" style="289" customWidth="1"/>
    <col min="6" max="6" width="6.5703125" style="289" customWidth="1"/>
    <col min="7" max="7" width="6.42578125" style="289" customWidth="1"/>
    <col min="8" max="8" width="5.5703125" style="289" bestFit="1" customWidth="1"/>
    <col min="9" max="13" width="6.5703125" style="289" bestFit="1" customWidth="1"/>
    <col min="14" max="14" width="6.42578125" style="289" bestFit="1" customWidth="1"/>
    <col min="15" max="15" width="5.5703125" style="289" bestFit="1" customWidth="1"/>
    <col min="16" max="16" width="6.5703125" style="289" customWidth="1"/>
    <col min="17" max="17" width="5.5703125" style="289" bestFit="1" customWidth="1"/>
    <col min="18" max="18" width="6.42578125" style="289" bestFit="1" customWidth="1"/>
    <col min="19" max="19" width="5.85546875" style="289" bestFit="1" customWidth="1"/>
    <col min="20" max="20" width="6.42578125" style="289" bestFit="1" customWidth="1"/>
    <col min="21" max="21" width="6.5703125" style="289" customWidth="1"/>
    <col min="22" max="22" width="6.42578125" style="289" bestFit="1" customWidth="1"/>
    <col min="23" max="23" width="6.5703125" style="289" customWidth="1"/>
    <col min="24" max="24" width="6.85546875" style="289" customWidth="1"/>
    <col min="25" max="25" width="6.42578125" style="289" bestFit="1" customWidth="1"/>
    <col min="26" max="26" width="6.42578125" style="289" customWidth="1"/>
    <col min="27" max="27" width="7.42578125" style="289" customWidth="1"/>
    <col min="28" max="28" width="6.5703125" style="289" bestFit="1" customWidth="1"/>
    <col min="29" max="29" width="6.42578125" style="289" bestFit="1" customWidth="1"/>
    <col min="30" max="32" width="6.42578125" style="289" customWidth="1"/>
    <col min="33" max="16384" width="11.42578125" style="289"/>
  </cols>
  <sheetData>
    <row r="1" spans="1:32" s="281" customFormat="1" ht="15.75" customHeight="1" x14ac:dyDescent="0.2"/>
    <row r="2" spans="1:32" s="281" customFormat="1" ht="15.75" customHeight="1" x14ac:dyDescent="0.2">
      <c r="A2" s="376"/>
      <c r="B2" s="376"/>
      <c r="C2" s="376"/>
      <c r="D2" s="376"/>
      <c r="E2" s="377" t="s">
        <v>338</v>
      </c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</row>
    <row r="3" spans="1:32" s="281" customFormat="1" ht="15.75" customHeight="1" x14ac:dyDescent="0.2">
      <c r="A3" s="376"/>
      <c r="B3" s="376"/>
      <c r="C3" s="376"/>
      <c r="D3" s="376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</row>
    <row r="4" spans="1:32" s="281" customFormat="1" ht="15.75" customHeight="1" x14ac:dyDescent="0.2">
      <c r="A4" s="376"/>
      <c r="B4" s="376"/>
      <c r="C4" s="376"/>
      <c r="D4" s="376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</row>
    <row r="5" spans="1:32" s="281" customFormat="1" ht="11.25" customHeight="1" x14ac:dyDescent="0.2">
      <c r="A5" s="323"/>
      <c r="B5" s="323"/>
      <c r="C5" s="323"/>
      <c r="D5" s="323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</row>
    <row r="6" spans="1:32" s="281" customFormat="1" ht="27.6" customHeight="1" x14ac:dyDescent="0.2">
      <c r="A6" s="372" t="s">
        <v>188</v>
      </c>
      <c r="B6" s="372"/>
      <c r="C6" s="372"/>
      <c r="D6" s="372"/>
      <c r="E6" s="379" t="s">
        <v>409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s="281" customFormat="1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s="281" customFormat="1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82" t="s">
        <v>411</v>
      </c>
      <c r="V8" s="382"/>
      <c r="W8" s="382"/>
      <c r="X8" s="382"/>
      <c r="Y8" s="382"/>
      <c r="Z8" s="382"/>
      <c r="AA8" s="382"/>
      <c r="AB8" s="382"/>
      <c r="AC8" s="382"/>
      <c r="AD8" s="382"/>
      <c r="AE8" s="382"/>
      <c r="AF8" s="382"/>
    </row>
    <row r="9" spans="1:32" s="281" customFormat="1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s="281" customFormat="1" ht="15.75" customHeight="1" x14ac:dyDescent="0.2">
      <c r="A10" s="374" t="s">
        <v>349</v>
      </c>
      <c r="B10" s="374"/>
      <c r="C10" s="374"/>
      <c r="D10" s="374"/>
      <c r="E10" s="380"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82" t="s">
        <v>410</v>
      </c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1:32" s="281" customFormat="1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s="281" customFormat="1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s="281" customFormat="1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s="281" customFormat="1" ht="15.75" customHeight="1" x14ac:dyDescent="0.2">
      <c r="A14" s="374" t="s">
        <v>33</v>
      </c>
      <c r="B14" s="374"/>
      <c r="C14" s="374"/>
      <c r="D14" s="374"/>
      <c r="E14" s="379" t="s">
        <v>366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83" t="s">
        <v>387</v>
      </c>
      <c r="V14" s="383"/>
      <c r="W14" s="383"/>
      <c r="X14" s="383"/>
      <c r="Y14" s="383"/>
      <c r="Z14" s="383"/>
      <c r="AA14" s="383"/>
      <c r="AB14" s="383"/>
      <c r="AC14" s="383"/>
      <c r="AD14" s="383"/>
      <c r="AE14" s="383"/>
      <c r="AF14" s="383"/>
    </row>
    <row r="15" spans="1:32" s="281" customFormat="1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s="281" customFormat="1" ht="15.75" customHeight="1" x14ac:dyDescent="0.2">
      <c r="A16" s="374" t="s">
        <v>8</v>
      </c>
      <c r="B16" s="374"/>
      <c r="C16" s="374"/>
      <c r="D16" s="374"/>
      <c r="E16" s="379" t="s">
        <v>367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368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79" t="s">
        <v>388</v>
      </c>
      <c r="Z16" s="379"/>
      <c r="AA16" s="379"/>
      <c r="AB16" s="379"/>
      <c r="AC16" s="379"/>
      <c r="AD16" s="379"/>
      <c r="AE16" s="379"/>
      <c r="AF16" s="379"/>
    </row>
    <row r="17" spans="1:32" s="281" customFormat="1" ht="11.25" customHeight="1" x14ac:dyDescent="0.2">
      <c r="A17" s="323"/>
      <c r="B17" s="323"/>
      <c r="C17" s="323"/>
      <c r="D17" s="323"/>
      <c r="E17" s="324"/>
      <c r="F17" s="324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</row>
    <row r="18" spans="1:32" s="281" customFormat="1" ht="29.45" customHeight="1" x14ac:dyDescent="0.2">
      <c r="A18" s="322" t="s">
        <v>257</v>
      </c>
      <c r="B18" s="325">
        <v>1</v>
      </c>
      <c r="C18" s="325">
        <v>2</v>
      </c>
      <c r="D18" s="325">
        <v>3</v>
      </c>
      <c r="E18" s="325">
        <v>4</v>
      </c>
      <c r="F18" s="325">
        <v>5</v>
      </c>
      <c r="G18" s="325">
        <v>6</v>
      </c>
      <c r="H18" s="325">
        <v>7</v>
      </c>
      <c r="I18" s="325">
        <v>8</v>
      </c>
      <c r="J18" s="325">
        <v>9</v>
      </c>
      <c r="K18" s="325">
        <v>10</v>
      </c>
      <c r="L18" s="325">
        <v>11</v>
      </c>
      <c r="M18" s="325">
        <v>12</v>
      </c>
      <c r="N18" s="325">
        <v>13</v>
      </c>
      <c r="O18" s="325">
        <v>14</v>
      </c>
      <c r="P18" s="325">
        <v>15</v>
      </c>
      <c r="Q18" s="325">
        <v>16</v>
      </c>
      <c r="R18" s="325">
        <v>17</v>
      </c>
      <c r="S18" s="325">
        <v>18</v>
      </c>
      <c r="T18" s="325">
        <v>19</v>
      </c>
      <c r="U18" s="325">
        <v>20</v>
      </c>
      <c r="V18" s="325">
        <v>21</v>
      </c>
      <c r="W18" s="325">
        <v>22</v>
      </c>
      <c r="X18" s="325">
        <v>23</v>
      </c>
      <c r="Y18" s="325">
        <v>24</v>
      </c>
      <c r="Z18" s="325">
        <v>25</v>
      </c>
      <c r="AA18" s="325">
        <v>26</v>
      </c>
      <c r="AB18" s="325">
        <v>27</v>
      </c>
      <c r="AC18" s="325">
        <v>28</v>
      </c>
      <c r="AD18" s="325">
        <v>29</v>
      </c>
      <c r="AE18" s="325">
        <v>30</v>
      </c>
      <c r="AF18" s="325">
        <v>31</v>
      </c>
    </row>
    <row r="19" spans="1:32" s="283" customFormat="1" x14ac:dyDescent="0.2">
      <c r="A19" s="326">
        <v>0</v>
      </c>
      <c r="B19" s="329">
        <v>13.81</v>
      </c>
      <c r="C19" s="329">
        <v>14.16</v>
      </c>
      <c r="D19" s="329">
        <v>16.27</v>
      </c>
      <c r="E19" s="329">
        <v>11.21</v>
      </c>
      <c r="F19" s="329">
        <v>27.98</v>
      </c>
      <c r="G19" s="329">
        <v>18.079999999999998</v>
      </c>
      <c r="H19" s="329">
        <v>12.27</v>
      </c>
      <c r="I19" s="329">
        <v>13.34</v>
      </c>
      <c r="J19" s="329">
        <v>12.88</v>
      </c>
      <c r="K19" s="329">
        <v>15.16</v>
      </c>
      <c r="L19" s="329">
        <v>32.26</v>
      </c>
      <c r="M19" s="329">
        <v>6.55</v>
      </c>
      <c r="N19" s="329">
        <v>15.11</v>
      </c>
      <c r="O19" s="329" t="s">
        <v>401</v>
      </c>
      <c r="P19" s="329" t="s">
        <v>401</v>
      </c>
      <c r="Q19" s="329">
        <v>13.38</v>
      </c>
      <c r="R19" s="329">
        <v>16.7</v>
      </c>
      <c r="S19" s="329">
        <v>11.67</v>
      </c>
      <c r="T19" s="329">
        <v>23.72</v>
      </c>
      <c r="U19" s="329">
        <v>21.18</v>
      </c>
      <c r="V19" s="329">
        <v>11.16</v>
      </c>
      <c r="W19" s="329">
        <v>8.1300000000000008</v>
      </c>
      <c r="X19" s="329">
        <v>13.85</v>
      </c>
      <c r="Y19" s="329">
        <v>13.51</v>
      </c>
      <c r="Z19" s="329">
        <v>41.87</v>
      </c>
      <c r="AA19" s="329">
        <v>13.89</v>
      </c>
      <c r="AB19" s="329">
        <v>11.38</v>
      </c>
      <c r="AC19" s="329">
        <v>23.67</v>
      </c>
      <c r="AD19" s="329">
        <v>14.95</v>
      </c>
      <c r="AE19" s="329">
        <v>15.69</v>
      </c>
      <c r="AF19" s="329">
        <v>12.88</v>
      </c>
    </row>
    <row r="20" spans="1:32" s="283" customFormat="1" x14ac:dyDescent="0.2">
      <c r="A20" s="326">
        <v>4.1666666666666664E-2</v>
      </c>
      <c r="B20" s="329">
        <v>14.18</v>
      </c>
      <c r="C20" s="329">
        <v>17.309999999999999</v>
      </c>
      <c r="D20" s="329">
        <v>15.12</v>
      </c>
      <c r="E20" s="329">
        <v>14.05</v>
      </c>
      <c r="F20" s="329">
        <v>28.71</v>
      </c>
      <c r="G20" s="329">
        <v>17.670000000000002</v>
      </c>
      <c r="H20" s="329">
        <v>19.21</v>
      </c>
      <c r="I20" s="329">
        <v>14.27</v>
      </c>
      <c r="J20" s="329">
        <v>8.7200000000000006</v>
      </c>
      <c r="K20" s="329">
        <v>8.32</v>
      </c>
      <c r="L20" s="329">
        <v>22.38</v>
      </c>
      <c r="M20" s="329">
        <v>5.59</v>
      </c>
      <c r="N20" s="329">
        <v>16.100000000000001</v>
      </c>
      <c r="O20" s="329" t="s">
        <v>401</v>
      </c>
      <c r="P20" s="329" t="s">
        <v>401</v>
      </c>
      <c r="Q20" s="329">
        <v>17.37</v>
      </c>
      <c r="R20" s="329">
        <v>14.66</v>
      </c>
      <c r="S20" s="329">
        <v>15.39</v>
      </c>
      <c r="T20" s="329">
        <v>26.37</v>
      </c>
      <c r="U20" s="329">
        <v>18.78</v>
      </c>
      <c r="V20" s="329">
        <v>15.49</v>
      </c>
      <c r="W20" s="329">
        <v>8.59</v>
      </c>
      <c r="X20" s="329">
        <v>15.93</v>
      </c>
      <c r="Y20" s="329">
        <v>25.82</v>
      </c>
      <c r="Z20" s="329">
        <v>25.35</v>
      </c>
      <c r="AA20" s="329">
        <v>14.19</v>
      </c>
      <c r="AB20" s="329">
        <v>11.28</v>
      </c>
      <c r="AC20" s="329">
        <v>26.44</v>
      </c>
      <c r="AD20" s="329">
        <v>13.23</v>
      </c>
      <c r="AE20" s="329">
        <v>19.37</v>
      </c>
      <c r="AF20" s="329">
        <v>13.28</v>
      </c>
    </row>
    <row r="21" spans="1:32" s="283" customFormat="1" x14ac:dyDescent="0.2">
      <c r="A21" s="326">
        <v>8.3333333333333329E-2</v>
      </c>
      <c r="B21" s="329">
        <v>12.54</v>
      </c>
      <c r="C21" s="329">
        <v>18.079999999999998</v>
      </c>
      <c r="D21" s="329">
        <v>18.48</v>
      </c>
      <c r="E21" s="329">
        <v>23.58</v>
      </c>
      <c r="F21" s="329">
        <v>15.33</v>
      </c>
      <c r="G21" s="329">
        <v>19.41</v>
      </c>
      <c r="H21" s="329">
        <v>14.03</v>
      </c>
      <c r="I21" s="329">
        <v>18.48</v>
      </c>
      <c r="J21" s="329">
        <v>6.63</v>
      </c>
      <c r="K21" s="329">
        <v>8.17</v>
      </c>
      <c r="L21" s="329">
        <v>8.57</v>
      </c>
      <c r="M21" s="329">
        <v>7.44</v>
      </c>
      <c r="N21" s="329">
        <v>11.96</v>
      </c>
      <c r="O21" s="329" t="s">
        <v>401</v>
      </c>
      <c r="P21" s="329" t="s">
        <v>401</v>
      </c>
      <c r="Q21" s="329">
        <v>14.43</v>
      </c>
      <c r="R21" s="329">
        <v>13.66</v>
      </c>
      <c r="S21" s="329">
        <v>37.229999999999997</v>
      </c>
      <c r="T21" s="329">
        <v>18.559999999999999</v>
      </c>
      <c r="U21" s="329">
        <v>19.239999999999998</v>
      </c>
      <c r="V21" s="329">
        <v>15.31</v>
      </c>
      <c r="W21" s="329">
        <v>6.71</v>
      </c>
      <c r="X21" s="329">
        <v>12.82</v>
      </c>
      <c r="Y21" s="329">
        <v>23.07</v>
      </c>
      <c r="Z21" s="329">
        <v>52.32</v>
      </c>
      <c r="AA21" s="329">
        <v>17</v>
      </c>
      <c r="AB21" s="329">
        <v>11.27</v>
      </c>
      <c r="AC21" s="329">
        <v>26.02</v>
      </c>
      <c r="AD21" s="329">
        <v>14.63</v>
      </c>
      <c r="AE21" s="329">
        <v>16.38</v>
      </c>
      <c r="AF21" s="329">
        <v>15.67</v>
      </c>
    </row>
    <row r="22" spans="1:32" s="283" customFormat="1" x14ac:dyDescent="0.2">
      <c r="A22" s="326">
        <v>0.125</v>
      </c>
      <c r="B22" s="329">
        <v>12.01</v>
      </c>
      <c r="C22" s="329">
        <v>13.05</v>
      </c>
      <c r="D22" s="329">
        <v>23.49</v>
      </c>
      <c r="E22" s="329">
        <v>15.33</v>
      </c>
      <c r="F22" s="329">
        <v>25.99</v>
      </c>
      <c r="G22" s="329">
        <v>22.06</v>
      </c>
      <c r="H22" s="329">
        <v>13.74</v>
      </c>
      <c r="I22" s="329">
        <v>13.78</v>
      </c>
      <c r="J22" s="329">
        <v>6.47</v>
      </c>
      <c r="K22" s="329">
        <v>7.17</v>
      </c>
      <c r="L22" s="329">
        <v>6.62</v>
      </c>
      <c r="M22" s="329">
        <v>8.64</v>
      </c>
      <c r="N22" s="329">
        <v>13.03</v>
      </c>
      <c r="O22" s="329" t="s">
        <v>401</v>
      </c>
      <c r="P22" s="329" t="s">
        <v>401</v>
      </c>
      <c r="Q22" s="329">
        <v>17.3</v>
      </c>
      <c r="R22" s="329">
        <v>21.79</v>
      </c>
      <c r="S22" s="329">
        <v>30.96</v>
      </c>
      <c r="T22" s="329">
        <v>14.62</v>
      </c>
      <c r="U22" s="329">
        <v>23.09</v>
      </c>
      <c r="V22" s="329">
        <v>15.03</v>
      </c>
      <c r="W22" s="329">
        <v>8.7100000000000009</v>
      </c>
      <c r="X22" s="329">
        <v>12.2</v>
      </c>
      <c r="Y22" s="329">
        <v>14.43</v>
      </c>
      <c r="Z22" s="329">
        <v>39.200000000000003</v>
      </c>
      <c r="AA22" s="329">
        <v>22.07</v>
      </c>
      <c r="AB22" s="329">
        <v>11.29</v>
      </c>
      <c r="AC22" s="329">
        <v>21.14</v>
      </c>
      <c r="AD22" s="329">
        <v>13.53</v>
      </c>
      <c r="AE22" s="329">
        <v>22.91</v>
      </c>
      <c r="AF22" s="329">
        <v>22.48</v>
      </c>
    </row>
    <row r="23" spans="1:32" s="283" customFormat="1" x14ac:dyDescent="0.2">
      <c r="A23" s="326">
        <v>0.16666666666666666</v>
      </c>
      <c r="B23" s="329">
        <v>15.78</v>
      </c>
      <c r="C23" s="329">
        <v>15.13</v>
      </c>
      <c r="D23" s="329">
        <v>25.62</v>
      </c>
      <c r="E23" s="329">
        <v>13.29</v>
      </c>
      <c r="F23" s="329">
        <v>25.98</v>
      </c>
      <c r="G23" s="329">
        <v>28.88</v>
      </c>
      <c r="H23" s="329">
        <v>18.38</v>
      </c>
      <c r="I23" s="329">
        <v>17.38</v>
      </c>
      <c r="J23" s="329">
        <v>9.18</v>
      </c>
      <c r="K23" s="329">
        <v>15.16</v>
      </c>
      <c r="L23" s="329">
        <v>8.11</v>
      </c>
      <c r="M23" s="329">
        <v>18.809999999999999</v>
      </c>
      <c r="N23" s="329">
        <v>13.74</v>
      </c>
      <c r="O23" s="329" t="s">
        <v>401</v>
      </c>
      <c r="P23" s="329" t="s">
        <v>401</v>
      </c>
      <c r="Q23" s="329">
        <v>30.58</v>
      </c>
      <c r="R23" s="329">
        <v>39.020000000000003</v>
      </c>
      <c r="S23" s="329">
        <v>30.01</v>
      </c>
      <c r="T23" s="329">
        <v>12.84</v>
      </c>
      <c r="U23" s="329">
        <v>14.77</v>
      </c>
      <c r="V23" s="329">
        <v>24.36</v>
      </c>
      <c r="W23" s="329">
        <v>12.03</v>
      </c>
      <c r="X23" s="329">
        <v>10.28</v>
      </c>
      <c r="Y23" s="329">
        <v>13.57</v>
      </c>
      <c r="Z23" s="329">
        <v>23.86</v>
      </c>
      <c r="AA23" s="329">
        <v>19.89</v>
      </c>
      <c r="AB23" s="329">
        <v>14.62</v>
      </c>
      <c r="AC23" s="329">
        <v>9.7799999999999994</v>
      </c>
      <c r="AD23" s="329">
        <v>16.100000000000001</v>
      </c>
      <c r="AE23" s="329">
        <v>23.22</v>
      </c>
      <c r="AF23" s="329">
        <v>24.92</v>
      </c>
    </row>
    <row r="24" spans="1:32" s="283" customFormat="1" x14ac:dyDescent="0.2">
      <c r="A24" s="326">
        <v>0.20833333333333334</v>
      </c>
      <c r="B24" s="329">
        <v>14.58</v>
      </c>
      <c r="C24" s="329">
        <v>14.94</v>
      </c>
      <c r="D24" s="329">
        <v>28.86</v>
      </c>
      <c r="E24" s="329">
        <v>29.64</v>
      </c>
      <c r="F24" s="329">
        <v>41.7</v>
      </c>
      <c r="G24" s="329">
        <v>31.01</v>
      </c>
      <c r="H24" s="329">
        <v>35.68</v>
      </c>
      <c r="I24" s="329">
        <v>19.21</v>
      </c>
      <c r="J24" s="329">
        <v>10.75</v>
      </c>
      <c r="K24" s="329">
        <v>12.58</v>
      </c>
      <c r="L24" s="329">
        <v>21.76</v>
      </c>
      <c r="M24" s="329">
        <v>27.58</v>
      </c>
      <c r="N24" s="329">
        <v>23.41</v>
      </c>
      <c r="O24" s="329" t="s">
        <v>401</v>
      </c>
      <c r="P24" s="329" t="s">
        <v>401</v>
      </c>
      <c r="Q24" s="329">
        <v>43.23</v>
      </c>
      <c r="R24" s="329">
        <v>71.83</v>
      </c>
      <c r="S24" s="329">
        <v>32.42</v>
      </c>
      <c r="T24" s="329">
        <v>25.39</v>
      </c>
      <c r="U24" s="329">
        <v>41.46</v>
      </c>
      <c r="V24" s="329">
        <v>14.28</v>
      </c>
      <c r="W24" s="329">
        <v>24.33</v>
      </c>
      <c r="X24" s="329">
        <v>14.44</v>
      </c>
      <c r="Y24" s="329">
        <v>47.73</v>
      </c>
      <c r="Z24" s="329">
        <v>39.26</v>
      </c>
      <c r="AA24" s="329">
        <v>22.71</v>
      </c>
      <c r="AB24" s="329">
        <v>38.75</v>
      </c>
      <c r="AC24" s="329">
        <v>9.44</v>
      </c>
      <c r="AD24" s="329">
        <v>15.44</v>
      </c>
      <c r="AE24" s="329">
        <v>24.37</v>
      </c>
      <c r="AF24" s="329">
        <v>25.14</v>
      </c>
    </row>
    <row r="25" spans="1:32" s="283" customFormat="1" x14ac:dyDescent="0.2">
      <c r="A25" s="326">
        <v>0.25</v>
      </c>
      <c r="B25" s="329">
        <v>16.88</v>
      </c>
      <c r="C25" s="329">
        <v>14.14</v>
      </c>
      <c r="D25" s="329">
        <v>26.48</v>
      </c>
      <c r="E25" s="329">
        <v>46.12</v>
      </c>
      <c r="F25" s="329">
        <v>50.48</v>
      </c>
      <c r="G25" s="329">
        <v>32.770000000000003</v>
      </c>
      <c r="H25" s="329">
        <v>23.78</v>
      </c>
      <c r="I25" s="329">
        <v>25.2</v>
      </c>
      <c r="J25" s="329">
        <v>9.81</v>
      </c>
      <c r="K25" s="329">
        <v>16.07</v>
      </c>
      <c r="L25" s="329">
        <v>9.7799999999999994</v>
      </c>
      <c r="M25" s="329">
        <v>34.83</v>
      </c>
      <c r="N25" s="329">
        <v>27.7</v>
      </c>
      <c r="O25" s="329" t="s">
        <v>401</v>
      </c>
      <c r="P25" s="329" t="s">
        <v>401</v>
      </c>
      <c r="Q25" s="329">
        <v>19.78</v>
      </c>
      <c r="R25" s="329">
        <v>70.77</v>
      </c>
      <c r="S25" s="329">
        <v>43.55</v>
      </c>
      <c r="T25" s="329">
        <v>35.520000000000003</v>
      </c>
      <c r="U25" s="329">
        <v>33.22</v>
      </c>
      <c r="V25" s="329">
        <v>24.18</v>
      </c>
      <c r="W25" s="329">
        <v>28.76</v>
      </c>
      <c r="X25" s="329">
        <v>18.86</v>
      </c>
      <c r="Y25" s="329">
        <v>45.94</v>
      </c>
      <c r="Z25" s="329">
        <v>26.91</v>
      </c>
      <c r="AA25" s="329">
        <v>30.86</v>
      </c>
      <c r="AB25" s="329">
        <v>50.24</v>
      </c>
      <c r="AC25" s="329">
        <v>11.78</v>
      </c>
      <c r="AD25" s="329">
        <v>16.11</v>
      </c>
      <c r="AE25" s="329">
        <v>20.12</v>
      </c>
      <c r="AF25" s="329">
        <v>32.69</v>
      </c>
    </row>
    <row r="26" spans="1:32" s="283" customFormat="1" x14ac:dyDescent="0.2">
      <c r="A26" s="326">
        <v>0.29166666666666669</v>
      </c>
      <c r="B26" s="329">
        <v>28.87</v>
      </c>
      <c r="C26" s="329">
        <v>14.56</v>
      </c>
      <c r="D26" s="329">
        <v>27.71</v>
      </c>
      <c r="E26" s="329">
        <v>37.25</v>
      </c>
      <c r="F26" s="329">
        <v>27.26</v>
      </c>
      <c r="G26" s="329">
        <v>18.89</v>
      </c>
      <c r="H26" s="329">
        <v>15.23</v>
      </c>
      <c r="I26" s="329">
        <v>22.94</v>
      </c>
      <c r="J26" s="329">
        <v>12.82</v>
      </c>
      <c r="K26" s="329">
        <v>16.45</v>
      </c>
      <c r="L26" s="329">
        <v>11.33</v>
      </c>
      <c r="M26" s="329">
        <v>10.35</v>
      </c>
      <c r="N26" s="329">
        <v>16.260000000000002</v>
      </c>
      <c r="O26" s="329" t="s">
        <v>401</v>
      </c>
      <c r="P26" s="329" t="s">
        <v>401</v>
      </c>
      <c r="Q26" s="329">
        <v>28.51</v>
      </c>
      <c r="R26" s="329">
        <v>22.26</v>
      </c>
      <c r="S26" s="329">
        <v>27.85</v>
      </c>
      <c r="T26" s="329">
        <v>28.84</v>
      </c>
      <c r="U26" s="329">
        <v>20.54</v>
      </c>
      <c r="V26" s="329">
        <v>13.68</v>
      </c>
      <c r="W26" s="329">
        <v>16.86</v>
      </c>
      <c r="X26" s="329">
        <v>19.8</v>
      </c>
      <c r="Y26" s="329">
        <v>24.27</v>
      </c>
      <c r="Z26" s="329">
        <v>29.62</v>
      </c>
      <c r="AA26" s="329">
        <v>49.83</v>
      </c>
      <c r="AB26" s="329">
        <v>29.39</v>
      </c>
      <c r="AC26" s="329">
        <v>11.07</v>
      </c>
      <c r="AD26" s="329">
        <v>19.55</v>
      </c>
      <c r="AE26" s="329">
        <v>21.24</v>
      </c>
      <c r="AF26" s="329">
        <v>19.18</v>
      </c>
    </row>
    <row r="27" spans="1:32" s="283" customFormat="1" x14ac:dyDescent="0.2">
      <c r="A27" s="326">
        <v>0.33333333333333331</v>
      </c>
      <c r="B27" s="329">
        <v>57.61</v>
      </c>
      <c r="C27" s="329">
        <v>16.48</v>
      </c>
      <c r="D27" s="329">
        <v>37.01</v>
      </c>
      <c r="E27" s="329">
        <v>34.590000000000003</v>
      </c>
      <c r="F27" s="329">
        <v>26.38</v>
      </c>
      <c r="G27" s="329">
        <v>17.829999999999998</v>
      </c>
      <c r="H27" s="329">
        <v>14.41</v>
      </c>
      <c r="I27" s="329">
        <v>11.98</v>
      </c>
      <c r="J27" s="329">
        <v>14.09</v>
      </c>
      <c r="K27" s="329">
        <v>14.55</v>
      </c>
      <c r="L27" s="329">
        <v>14.85</v>
      </c>
      <c r="M27" s="329">
        <v>12.44</v>
      </c>
      <c r="N27" s="329">
        <v>11.88</v>
      </c>
      <c r="O27" s="329" t="s">
        <v>401</v>
      </c>
      <c r="P27" s="329" t="s">
        <v>401</v>
      </c>
      <c r="Q27" s="329">
        <v>21.74</v>
      </c>
      <c r="R27" s="329">
        <v>25.43</v>
      </c>
      <c r="S27" s="329">
        <v>24.59</v>
      </c>
      <c r="T27" s="329">
        <v>22.33</v>
      </c>
      <c r="U27" s="329">
        <v>19.04</v>
      </c>
      <c r="V27" s="329">
        <v>14.82</v>
      </c>
      <c r="W27" s="329">
        <v>14.62</v>
      </c>
      <c r="X27" s="329">
        <v>15.19</v>
      </c>
      <c r="Y27" s="329">
        <v>23</v>
      </c>
      <c r="Z27" s="329">
        <v>22.71</v>
      </c>
      <c r="AA27" s="329">
        <v>31.17</v>
      </c>
      <c r="AB27" s="329">
        <v>17.3</v>
      </c>
      <c r="AC27" s="329">
        <v>11.52</v>
      </c>
      <c r="AD27" s="329">
        <v>15.48</v>
      </c>
      <c r="AE27" s="329">
        <v>18.93</v>
      </c>
      <c r="AF27" s="329">
        <v>18.45</v>
      </c>
    </row>
    <row r="28" spans="1:32" s="283" customFormat="1" x14ac:dyDescent="0.2">
      <c r="A28" s="326">
        <v>0.375</v>
      </c>
      <c r="B28" s="329">
        <v>28.53</v>
      </c>
      <c r="C28" s="329">
        <v>18.86</v>
      </c>
      <c r="D28" s="329">
        <v>24.38</v>
      </c>
      <c r="E28" s="329">
        <v>33.28</v>
      </c>
      <c r="F28" s="329">
        <v>16.95</v>
      </c>
      <c r="G28" s="329">
        <v>13.55</v>
      </c>
      <c r="H28" s="329">
        <v>16.8</v>
      </c>
      <c r="I28" s="329">
        <v>13.22</v>
      </c>
      <c r="J28" s="329">
        <v>13.41</v>
      </c>
      <c r="K28" s="329">
        <v>14.74</v>
      </c>
      <c r="L28" s="329">
        <v>13.11</v>
      </c>
      <c r="M28" s="329">
        <v>11.41</v>
      </c>
      <c r="N28" s="329" t="s">
        <v>401</v>
      </c>
      <c r="O28" s="329" t="s">
        <v>401</v>
      </c>
      <c r="P28" s="329" t="s">
        <v>401</v>
      </c>
      <c r="Q28" s="329">
        <v>20.11</v>
      </c>
      <c r="R28" s="329">
        <v>17.88</v>
      </c>
      <c r="S28" s="329">
        <v>18.920000000000002</v>
      </c>
      <c r="T28" s="329">
        <v>15.79</v>
      </c>
      <c r="U28" s="329">
        <v>18.309999999999999</v>
      </c>
      <c r="V28" s="329">
        <v>23.6</v>
      </c>
      <c r="W28" s="329">
        <v>16.809999999999999</v>
      </c>
      <c r="X28" s="329">
        <v>14.29</v>
      </c>
      <c r="Y28" s="329">
        <v>16.420000000000002</v>
      </c>
      <c r="Z28" s="329">
        <v>22.48</v>
      </c>
      <c r="AA28" s="329">
        <v>27.9</v>
      </c>
      <c r="AB28" s="329">
        <v>22.33</v>
      </c>
      <c r="AC28" s="329">
        <v>12.21</v>
      </c>
      <c r="AD28" s="329">
        <v>19.38</v>
      </c>
      <c r="AE28" s="329">
        <v>14.31</v>
      </c>
      <c r="AF28" s="329">
        <v>16.5</v>
      </c>
    </row>
    <row r="29" spans="1:32" s="283" customFormat="1" x14ac:dyDescent="0.2">
      <c r="A29" s="326">
        <v>0.41666666666666669</v>
      </c>
      <c r="B29" s="329">
        <v>32.17</v>
      </c>
      <c r="C29" s="329">
        <v>20.49</v>
      </c>
      <c r="D29" s="329">
        <v>19.77</v>
      </c>
      <c r="E29" s="329">
        <v>13.79</v>
      </c>
      <c r="F29" s="329">
        <v>15.33</v>
      </c>
      <c r="G29" s="329">
        <v>12.63</v>
      </c>
      <c r="H29" s="329">
        <v>17.920000000000002</v>
      </c>
      <c r="I29" s="329">
        <v>13.63</v>
      </c>
      <c r="J29" s="329">
        <v>13.98</v>
      </c>
      <c r="K29" s="329">
        <v>15.66</v>
      </c>
      <c r="L29" s="329">
        <v>12.83</v>
      </c>
      <c r="M29" s="329">
        <v>9.0299999999999994</v>
      </c>
      <c r="N29" s="329" t="s">
        <v>401</v>
      </c>
      <c r="O29" s="329" t="s">
        <v>401</v>
      </c>
      <c r="P29" s="329" t="s">
        <v>401</v>
      </c>
      <c r="Q29" s="329">
        <v>27.52</v>
      </c>
      <c r="R29" s="329">
        <v>16.04</v>
      </c>
      <c r="S29" s="329">
        <v>15.34</v>
      </c>
      <c r="T29" s="329">
        <v>13.93</v>
      </c>
      <c r="U29" s="329">
        <v>24.92</v>
      </c>
      <c r="V29" s="329">
        <v>25.46</v>
      </c>
      <c r="W29" s="329">
        <v>16.399999999999999</v>
      </c>
      <c r="X29" s="329">
        <v>14.62</v>
      </c>
      <c r="Y29" s="329">
        <v>12.5</v>
      </c>
      <c r="Z29" s="329">
        <v>19.38</v>
      </c>
      <c r="AA29" s="329">
        <v>19.27</v>
      </c>
      <c r="AB29" s="329">
        <v>23.86</v>
      </c>
      <c r="AC29" s="329">
        <v>11.33</v>
      </c>
      <c r="AD29" s="329">
        <v>24.89</v>
      </c>
      <c r="AE29" s="329">
        <v>13.28</v>
      </c>
      <c r="AF29" s="329">
        <v>15.95</v>
      </c>
    </row>
    <row r="30" spans="1:32" s="283" customFormat="1" x14ac:dyDescent="0.2">
      <c r="A30" s="326">
        <v>0.45833333333333331</v>
      </c>
      <c r="B30" s="329">
        <v>33.67</v>
      </c>
      <c r="C30" s="329">
        <v>21.52</v>
      </c>
      <c r="D30" s="329">
        <v>15</v>
      </c>
      <c r="E30" s="329">
        <v>14.3</v>
      </c>
      <c r="F30" s="329">
        <v>14.76</v>
      </c>
      <c r="G30" s="329">
        <v>14.55</v>
      </c>
      <c r="H30" s="329">
        <v>14.55</v>
      </c>
      <c r="I30" s="329">
        <v>13.61</v>
      </c>
      <c r="J30" s="329">
        <v>12.26</v>
      </c>
      <c r="K30" s="329">
        <v>17.079999999999998</v>
      </c>
      <c r="L30" s="329">
        <v>12.8</v>
      </c>
      <c r="M30" s="329">
        <v>10.44</v>
      </c>
      <c r="N30" s="329" t="s">
        <v>401</v>
      </c>
      <c r="O30" s="329" t="s">
        <v>401</v>
      </c>
      <c r="P30" s="329" t="s">
        <v>401</v>
      </c>
      <c r="Q30" s="329">
        <v>15.57</v>
      </c>
      <c r="R30" s="329">
        <v>11.22</v>
      </c>
      <c r="S30" s="329">
        <v>14.58</v>
      </c>
      <c r="T30" s="329">
        <v>13.02</v>
      </c>
      <c r="U30" s="329">
        <v>19.600000000000001</v>
      </c>
      <c r="V30" s="329">
        <v>29.85</v>
      </c>
      <c r="W30" s="329">
        <v>13.52</v>
      </c>
      <c r="X30" s="329">
        <v>12.38</v>
      </c>
      <c r="Y30" s="329">
        <v>11.64</v>
      </c>
      <c r="Z30" s="329">
        <v>10.97</v>
      </c>
      <c r="AA30" s="329">
        <v>17.75</v>
      </c>
      <c r="AB30" s="329">
        <v>33.18</v>
      </c>
      <c r="AC30" s="329">
        <v>12.28</v>
      </c>
      <c r="AD30" s="329">
        <v>18.670000000000002</v>
      </c>
      <c r="AE30" s="329">
        <v>16.559999999999999</v>
      </c>
      <c r="AF30" s="329">
        <v>11.28</v>
      </c>
    </row>
    <row r="31" spans="1:32" s="283" customFormat="1" x14ac:dyDescent="0.2">
      <c r="A31" s="326">
        <v>0.5</v>
      </c>
      <c r="B31" s="329">
        <v>22.48</v>
      </c>
      <c r="C31" s="329">
        <v>15.27</v>
      </c>
      <c r="D31" s="329">
        <v>13.78</v>
      </c>
      <c r="E31" s="329">
        <v>15.43</v>
      </c>
      <c r="F31" s="329">
        <v>13.97</v>
      </c>
      <c r="G31" s="329">
        <v>13.99</v>
      </c>
      <c r="H31" s="329">
        <v>14</v>
      </c>
      <c r="I31" s="329">
        <v>13.6</v>
      </c>
      <c r="J31" s="329">
        <v>13.21</v>
      </c>
      <c r="K31" s="329">
        <v>22.08</v>
      </c>
      <c r="L31" s="329">
        <v>12.24</v>
      </c>
      <c r="M31" s="329">
        <v>12.44</v>
      </c>
      <c r="N31" s="329" t="s">
        <v>401</v>
      </c>
      <c r="O31" s="329" t="s">
        <v>401</v>
      </c>
      <c r="P31" s="329" t="s">
        <v>401</v>
      </c>
      <c r="Q31" s="329">
        <v>14.94</v>
      </c>
      <c r="R31" s="329">
        <v>12.57</v>
      </c>
      <c r="S31" s="329">
        <v>15.88</v>
      </c>
      <c r="T31" s="329">
        <v>12.78</v>
      </c>
      <c r="U31" s="329">
        <v>16.91</v>
      </c>
      <c r="V31" s="329">
        <v>34.18</v>
      </c>
      <c r="W31" s="329">
        <v>11.35</v>
      </c>
      <c r="X31" s="329">
        <v>10.63</v>
      </c>
      <c r="Y31" s="329">
        <v>12.26</v>
      </c>
      <c r="Z31" s="329">
        <v>8.5500000000000007</v>
      </c>
      <c r="AA31" s="329">
        <v>16.190000000000001</v>
      </c>
      <c r="AB31" s="329">
        <v>21.88</v>
      </c>
      <c r="AC31" s="329">
        <v>11.93</v>
      </c>
      <c r="AD31" s="329">
        <v>23.73</v>
      </c>
      <c r="AE31" s="329">
        <v>19.3</v>
      </c>
      <c r="AF31" s="329">
        <v>11.69</v>
      </c>
    </row>
    <row r="32" spans="1:32" s="283" customFormat="1" x14ac:dyDescent="0.2">
      <c r="A32" s="326">
        <v>0.54166666666666663</v>
      </c>
      <c r="B32" s="329">
        <v>14.52</v>
      </c>
      <c r="C32" s="329">
        <v>12.2</v>
      </c>
      <c r="D32" s="329">
        <v>13.13</v>
      </c>
      <c r="E32" s="329">
        <v>11.65</v>
      </c>
      <c r="F32" s="329">
        <v>13.21</v>
      </c>
      <c r="G32" s="329">
        <v>12.63</v>
      </c>
      <c r="H32" s="329">
        <v>11.41</v>
      </c>
      <c r="I32" s="329">
        <v>10.74</v>
      </c>
      <c r="J32" s="329">
        <v>10.57</v>
      </c>
      <c r="K32" s="329">
        <v>13.31</v>
      </c>
      <c r="L32" s="329">
        <v>12.7</v>
      </c>
      <c r="M32" s="329">
        <v>10.31</v>
      </c>
      <c r="N32" s="329" t="s">
        <v>401</v>
      </c>
      <c r="O32" s="329" t="s">
        <v>401</v>
      </c>
      <c r="P32" s="329" t="s">
        <v>401</v>
      </c>
      <c r="Q32" s="329">
        <v>11.53</v>
      </c>
      <c r="R32" s="329">
        <v>13.81</v>
      </c>
      <c r="S32" s="329">
        <v>12.14</v>
      </c>
      <c r="T32" s="329">
        <v>10.78</v>
      </c>
      <c r="U32" s="329">
        <v>19.420000000000002</v>
      </c>
      <c r="V32" s="329">
        <v>15.35</v>
      </c>
      <c r="W32" s="329">
        <v>9.85</v>
      </c>
      <c r="X32" s="329">
        <v>8.5</v>
      </c>
      <c r="Y32" s="329">
        <v>9.6300000000000008</v>
      </c>
      <c r="Z32" s="329">
        <v>8.44</v>
      </c>
      <c r="AA32" s="329">
        <v>12.57</v>
      </c>
      <c r="AB32" s="329">
        <v>14.27</v>
      </c>
      <c r="AC32" s="329">
        <v>10.11</v>
      </c>
      <c r="AD32" s="329">
        <v>12.86</v>
      </c>
      <c r="AE32" s="329">
        <v>13.67</v>
      </c>
      <c r="AF32" s="329">
        <v>9.41</v>
      </c>
    </row>
    <row r="33" spans="1:43" s="283" customFormat="1" x14ac:dyDescent="0.2">
      <c r="A33" s="326">
        <v>0.58333333333333337</v>
      </c>
      <c r="B33" s="329">
        <v>11.63</v>
      </c>
      <c r="C33" s="329">
        <v>12.42</v>
      </c>
      <c r="D33" s="329">
        <v>10.8</v>
      </c>
      <c r="E33" s="329">
        <v>14.7</v>
      </c>
      <c r="F33" s="329">
        <v>11.59</v>
      </c>
      <c r="G33" s="329">
        <v>9.94</v>
      </c>
      <c r="H33" s="329">
        <v>11.03</v>
      </c>
      <c r="I33" s="329">
        <v>11.53</v>
      </c>
      <c r="J33" s="329">
        <v>8.0500000000000007</v>
      </c>
      <c r="K33" s="329">
        <v>12.03</v>
      </c>
      <c r="L33" s="329">
        <v>14.88</v>
      </c>
      <c r="M33" s="329">
        <v>11.47</v>
      </c>
      <c r="N33" s="329" t="s">
        <v>401</v>
      </c>
      <c r="O33" s="329" t="s">
        <v>401</v>
      </c>
      <c r="P33" s="329" t="s">
        <v>401</v>
      </c>
      <c r="Q33" s="329">
        <v>11.22</v>
      </c>
      <c r="R33" s="329">
        <v>10.92</v>
      </c>
      <c r="S33" s="329">
        <v>11.39</v>
      </c>
      <c r="T33" s="329">
        <v>10.17</v>
      </c>
      <c r="U33" s="329">
        <v>18.920000000000002</v>
      </c>
      <c r="V33" s="329">
        <v>10.01</v>
      </c>
      <c r="W33" s="329">
        <v>9.4600000000000009</v>
      </c>
      <c r="X33" s="329">
        <v>7.05</v>
      </c>
      <c r="Y33" s="329">
        <v>10.84</v>
      </c>
      <c r="Z33" s="329">
        <v>8.3000000000000007</v>
      </c>
      <c r="AA33" s="329">
        <v>11.82</v>
      </c>
      <c r="AB33" s="329">
        <v>14.24</v>
      </c>
      <c r="AC33" s="329">
        <v>9.3800000000000008</v>
      </c>
      <c r="AD33" s="329">
        <v>18.760000000000002</v>
      </c>
      <c r="AE33" s="329">
        <v>10.35</v>
      </c>
      <c r="AF33" s="329">
        <v>10.07</v>
      </c>
    </row>
    <row r="34" spans="1:43" s="283" customFormat="1" x14ac:dyDescent="0.2">
      <c r="A34" s="326">
        <v>0.625</v>
      </c>
      <c r="B34" s="329">
        <v>12.02</v>
      </c>
      <c r="C34" s="329">
        <v>11.11</v>
      </c>
      <c r="D34" s="329">
        <v>11.67</v>
      </c>
      <c r="E34" s="329">
        <v>12.33</v>
      </c>
      <c r="F34" s="329">
        <v>12.03</v>
      </c>
      <c r="G34" s="329">
        <v>8.76</v>
      </c>
      <c r="H34" s="329">
        <v>9.48</v>
      </c>
      <c r="I34" s="329">
        <v>11.45</v>
      </c>
      <c r="J34" s="329">
        <v>7.27</v>
      </c>
      <c r="K34" s="329">
        <v>10.18</v>
      </c>
      <c r="L34" s="329">
        <v>10.51</v>
      </c>
      <c r="M34" s="329">
        <v>12.29</v>
      </c>
      <c r="N34" s="329" t="s">
        <v>401</v>
      </c>
      <c r="O34" s="329" t="s">
        <v>401</v>
      </c>
      <c r="P34" s="329" t="s">
        <v>401</v>
      </c>
      <c r="Q34" s="329">
        <v>13.42</v>
      </c>
      <c r="R34" s="329">
        <v>12.16</v>
      </c>
      <c r="S34" s="329">
        <v>13.56</v>
      </c>
      <c r="T34" s="329">
        <v>10.45</v>
      </c>
      <c r="U34" s="329">
        <v>10.82</v>
      </c>
      <c r="V34" s="329">
        <v>7.73</v>
      </c>
      <c r="W34" s="329">
        <v>11.85</v>
      </c>
      <c r="X34" s="329">
        <v>9.8699999999999992</v>
      </c>
      <c r="Y34" s="329">
        <v>9.26</v>
      </c>
      <c r="Z34" s="329">
        <v>8.57</v>
      </c>
      <c r="AA34" s="329">
        <v>13.03</v>
      </c>
      <c r="AB34" s="329">
        <v>12.81</v>
      </c>
      <c r="AC34" s="329">
        <v>9.15</v>
      </c>
      <c r="AD34" s="329">
        <v>11.13</v>
      </c>
      <c r="AE34" s="329">
        <v>10.07</v>
      </c>
      <c r="AF34" s="329">
        <v>9.7799999999999994</v>
      </c>
    </row>
    <row r="35" spans="1:43" s="283" customFormat="1" x14ac:dyDescent="0.2">
      <c r="A35" s="326">
        <v>0.66666666666666663</v>
      </c>
      <c r="B35" s="329">
        <v>9.5299999999999994</v>
      </c>
      <c r="C35" s="329">
        <v>12.63</v>
      </c>
      <c r="D35" s="329">
        <v>13.96</v>
      </c>
      <c r="E35" s="329">
        <v>12</v>
      </c>
      <c r="F35" s="329">
        <v>10.24</v>
      </c>
      <c r="G35" s="329">
        <v>10.51</v>
      </c>
      <c r="H35" s="329">
        <v>11.02</v>
      </c>
      <c r="I35" s="329">
        <v>11.37</v>
      </c>
      <c r="J35" s="329">
        <v>8.0399999999999991</v>
      </c>
      <c r="K35" s="329">
        <v>10.31</v>
      </c>
      <c r="L35" s="329">
        <v>12.19</v>
      </c>
      <c r="M35" s="329">
        <v>10.68</v>
      </c>
      <c r="N35" s="329" t="s">
        <v>401</v>
      </c>
      <c r="O35" s="329" t="s">
        <v>401</v>
      </c>
      <c r="P35" s="329">
        <v>10.72</v>
      </c>
      <c r="Q35" s="329">
        <v>14.03</v>
      </c>
      <c r="R35" s="329">
        <v>13.42</v>
      </c>
      <c r="S35" s="329">
        <v>17.47</v>
      </c>
      <c r="T35" s="329">
        <v>13.22</v>
      </c>
      <c r="U35" s="329">
        <v>10.52</v>
      </c>
      <c r="V35" s="329">
        <v>7.13</v>
      </c>
      <c r="W35" s="329">
        <v>13.62</v>
      </c>
      <c r="X35" s="329">
        <v>11.07</v>
      </c>
      <c r="Y35" s="329">
        <v>11.07</v>
      </c>
      <c r="Z35" s="329">
        <v>8.65</v>
      </c>
      <c r="AA35" s="329">
        <v>12.33</v>
      </c>
      <c r="AB35" s="329">
        <v>10.07</v>
      </c>
      <c r="AC35" s="329">
        <v>9.56</v>
      </c>
      <c r="AD35" s="329">
        <v>14.53</v>
      </c>
      <c r="AE35" s="329">
        <v>12.53</v>
      </c>
      <c r="AF35" s="329">
        <v>11.88</v>
      </c>
    </row>
    <row r="36" spans="1:43" s="283" customFormat="1" x14ac:dyDescent="0.2">
      <c r="A36" s="326">
        <v>0.70833333333333337</v>
      </c>
      <c r="B36" s="329">
        <v>9.8800000000000008</v>
      </c>
      <c r="C36" s="329">
        <v>20.73</v>
      </c>
      <c r="D36" s="329">
        <v>16.079999999999998</v>
      </c>
      <c r="E36" s="329">
        <v>13.53</v>
      </c>
      <c r="F36" s="329">
        <v>13.32</v>
      </c>
      <c r="G36" s="329">
        <v>9.84</v>
      </c>
      <c r="H36" s="329">
        <v>10.71</v>
      </c>
      <c r="I36" s="329">
        <v>8.32</v>
      </c>
      <c r="J36" s="329">
        <v>8.49</v>
      </c>
      <c r="K36" s="329">
        <v>8.7899999999999991</v>
      </c>
      <c r="L36" s="329">
        <v>9.92</v>
      </c>
      <c r="M36" s="329">
        <v>9.1</v>
      </c>
      <c r="N36" s="329" t="s">
        <v>401</v>
      </c>
      <c r="O36" s="329" t="s">
        <v>401</v>
      </c>
      <c r="P36" s="329">
        <v>21.62</v>
      </c>
      <c r="Q36" s="329">
        <v>16.100000000000001</v>
      </c>
      <c r="R36" s="329">
        <v>13.49</v>
      </c>
      <c r="S36" s="329">
        <v>19.66</v>
      </c>
      <c r="T36" s="329">
        <v>12.57</v>
      </c>
      <c r="U36" s="329">
        <v>10.33</v>
      </c>
      <c r="V36" s="329">
        <v>8.7899999999999991</v>
      </c>
      <c r="W36" s="329">
        <v>12.32</v>
      </c>
      <c r="X36" s="329">
        <v>11.5</v>
      </c>
      <c r="Y36" s="329">
        <v>10.6</v>
      </c>
      <c r="Z36" s="329">
        <v>10.97</v>
      </c>
      <c r="AA36" s="329">
        <v>12.48</v>
      </c>
      <c r="AB36" s="329">
        <v>9.7200000000000006</v>
      </c>
      <c r="AC36" s="329">
        <v>10.82</v>
      </c>
      <c r="AD36" s="329">
        <v>11.9</v>
      </c>
      <c r="AE36" s="329">
        <v>14.14</v>
      </c>
      <c r="AF36" s="329">
        <v>13.09</v>
      </c>
      <c r="AI36" s="284"/>
      <c r="AJ36" s="284"/>
      <c r="AK36" s="284"/>
      <c r="AL36" s="284"/>
      <c r="AM36" s="284"/>
      <c r="AN36" s="284"/>
      <c r="AO36" s="284"/>
      <c r="AP36" s="284"/>
      <c r="AQ36" s="284"/>
    </row>
    <row r="37" spans="1:43" s="283" customFormat="1" x14ac:dyDescent="0.2">
      <c r="A37" s="326">
        <v>0.75</v>
      </c>
      <c r="B37" s="329">
        <v>18.38</v>
      </c>
      <c r="C37" s="329">
        <v>27.6</v>
      </c>
      <c r="D37" s="329">
        <v>15.45</v>
      </c>
      <c r="E37" s="329">
        <v>11.04</v>
      </c>
      <c r="F37" s="329">
        <v>12.23</v>
      </c>
      <c r="G37" s="329">
        <v>9.69</v>
      </c>
      <c r="H37" s="329">
        <v>8.26</v>
      </c>
      <c r="I37" s="329">
        <v>8.6999999999999993</v>
      </c>
      <c r="J37" s="329">
        <v>9.2799999999999994</v>
      </c>
      <c r="K37" s="329">
        <v>8.6300000000000008</v>
      </c>
      <c r="L37" s="329">
        <v>12.57</v>
      </c>
      <c r="M37" s="329">
        <v>8.58</v>
      </c>
      <c r="N37" s="329" t="s">
        <v>401</v>
      </c>
      <c r="O37" s="329" t="s">
        <v>401</v>
      </c>
      <c r="P37" s="329">
        <v>13.66</v>
      </c>
      <c r="Q37" s="329">
        <v>17.350000000000001</v>
      </c>
      <c r="R37" s="329">
        <v>15.81</v>
      </c>
      <c r="S37" s="329">
        <v>19.52</v>
      </c>
      <c r="T37" s="329">
        <v>12.77</v>
      </c>
      <c r="U37" s="329">
        <v>9.6300000000000008</v>
      </c>
      <c r="V37" s="329">
        <v>8.0299999999999994</v>
      </c>
      <c r="W37" s="329">
        <v>11.29</v>
      </c>
      <c r="X37" s="329">
        <v>12.58</v>
      </c>
      <c r="Y37" s="329">
        <v>11.43</v>
      </c>
      <c r="Z37" s="329">
        <v>12.6</v>
      </c>
      <c r="AA37" s="329">
        <v>14.85</v>
      </c>
      <c r="AB37" s="329">
        <v>9.0299999999999994</v>
      </c>
      <c r="AC37" s="329">
        <v>10.54</v>
      </c>
      <c r="AD37" s="329">
        <v>10.76</v>
      </c>
      <c r="AE37" s="329">
        <v>13.12</v>
      </c>
      <c r="AF37" s="329">
        <v>15.28</v>
      </c>
      <c r="AJ37" s="285"/>
    </row>
    <row r="38" spans="1:43" s="283" customFormat="1" x14ac:dyDescent="0.2">
      <c r="A38" s="326">
        <v>0.79166666666666663</v>
      </c>
      <c r="B38" s="329">
        <v>18.13</v>
      </c>
      <c r="C38" s="329">
        <v>23.28</v>
      </c>
      <c r="D38" s="329">
        <v>15.27</v>
      </c>
      <c r="E38" s="329">
        <v>16.28</v>
      </c>
      <c r="F38" s="329">
        <v>11.93</v>
      </c>
      <c r="G38" s="329">
        <v>13.18</v>
      </c>
      <c r="H38" s="329">
        <v>7.53</v>
      </c>
      <c r="I38" s="329">
        <v>9.48</v>
      </c>
      <c r="J38" s="329">
        <v>9</v>
      </c>
      <c r="K38" s="329">
        <v>8.48</v>
      </c>
      <c r="L38" s="329">
        <v>9.2799999999999994</v>
      </c>
      <c r="M38" s="329">
        <v>8.3800000000000008</v>
      </c>
      <c r="N38" s="329" t="s">
        <v>401</v>
      </c>
      <c r="O38" s="329" t="s">
        <v>401</v>
      </c>
      <c r="P38" s="329">
        <v>12.77</v>
      </c>
      <c r="Q38" s="329">
        <v>19.97</v>
      </c>
      <c r="R38" s="329">
        <v>18.71</v>
      </c>
      <c r="S38" s="329">
        <v>12.47</v>
      </c>
      <c r="T38" s="329">
        <v>12.88</v>
      </c>
      <c r="U38" s="329">
        <v>10.130000000000001</v>
      </c>
      <c r="V38" s="329">
        <v>7.28</v>
      </c>
      <c r="W38" s="329">
        <v>12.06</v>
      </c>
      <c r="X38" s="329">
        <v>11.5</v>
      </c>
      <c r="Y38" s="329">
        <v>16.41</v>
      </c>
      <c r="Z38" s="329">
        <v>14.06</v>
      </c>
      <c r="AA38" s="329">
        <v>17.11</v>
      </c>
      <c r="AB38" s="329">
        <v>8.93</v>
      </c>
      <c r="AC38" s="329">
        <v>15.32</v>
      </c>
      <c r="AD38" s="329">
        <v>10.48</v>
      </c>
      <c r="AE38" s="329">
        <v>16.739999999999998</v>
      </c>
      <c r="AF38" s="329">
        <v>14.72</v>
      </c>
      <c r="AJ38" s="285"/>
    </row>
    <row r="39" spans="1:43" s="283" customFormat="1" x14ac:dyDescent="0.2">
      <c r="A39" s="326">
        <v>0.83333333333333337</v>
      </c>
      <c r="B39" s="329">
        <v>14.07</v>
      </c>
      <c r="C39" s="329">
        <v>19.829999999999998</v>
      </c>
      <c r="D39" s="329">
        <v>12.43</v>
      </c>
      <c r="E39" s="329">
        <v>17.649999999999999</v>
      </c>
      <c r="F39" s="329">
        <v>12.8</v>
      </c>
      <c r="G39" s="329">
        <v>20.010000000000002</v>
      </c>
      <c r="H39" s="329">
        <v>7.5</v>
      </c>
      <c r="I39" s="329">
        <v>12.05</v>
      </c>
      <c r="J39" s="329">
        <v>6.82</v>
      </c>
      <c r="K39" s="329">
        <v>11.09</v>
      </c>
      <c r="L39" s="329">
        <v>9.6199999999999992</v>
      </c>
      <c r="M39" s="329">
        <v>8.8000000000000007</v>
      </c>
      <c r="N39" s="329" t="s">
        <v>401</v>
      </c>
      <c r="O39" s="329" t="s">
        <v>401</v>
      </c>
      <c r="P39" s="329">
        <v>16.88</v>
      </c>
      <c r="Q39" s="329">
        <v>20.38</v>
      </c>
      <c r="R39" s="329">
        <v>26.3</v>
      </c>
      <c r="S39" s="329">
        <v>13.54</v>
      </c>
      <c r="T39" s="329">
        <v>10.44</v>
      </c>
      <c r="U39" s="329">
        <v>10.98</v>
      </c>
      <c r="V39" s="329">
        <v>6.66</v>
      </c>
      <c r="W39" s="329">
        <v>13.19</v>
      </c>
      <c r="X39" s="329">
        <v>10.69</v>
      </c>
      <c r="Y39" s="329">
        <v>13.99</v>
      </c>
      <c r="Z39" s="329">
        <v>10.61</v>
      </c>
      <c r="AA39" s="329">
        <v>12.47</v>
      </c>
      <c r="AB39" s="329">
        <v>10.81</v>
      </c>
      <c r="AC39" s="329">
        <v>13.79</v>
      </c>
      <c r="AD39" s="329">
        <v>9.52</v>
      </c>
      <c r="AE39" s="329">
        <v>13.53</v>
      </c>
      <c r="AF39" s="329">
        <v>21.94</v>
      </c>
      <c r="AJ39" s="285"/>
    </row>
    <row r="40" spans="1:43" s="283" customFormat="1" x14ac:dyDescent="0.2">
      <c r="A40" s="326">
        <v>0.875</v>
      </c>
      <c r="B40" s="329">
        <v>14.08</v>
      </c>
      <c r="C40" s="329">
        <v>11.62</v>
      </c>
      <c r="D40" s="329">
        <v>12.97</v>
      </c>
      <c r="E40" s="329">
        <v>21.76</v>
      </c>
      <c r="F40" s="329">
        <v>12.45</v>
      </c>
      <c r="G40" s="329">
        <v>14.53</v>
      </c>
      <c r="H40" s="329">
        <v>7.36</v>
      </c>
      <c r="I40" s="329">
        <v>12.1</v>
      </c>
      <c r="J40" s="329">
        <v>7.26</v>
      </c>
      <c r="K40" s="329">
        <v>10.86</v>
      </c>
      <c r="L40" s="329">
        <v>11.12</v>
      </c>
      <c r="M40" s="329">
        <v>7.07</v>
      </c>
      <c r="N40" s="329" t="s">
        <v>401</v>
      </c>
      <c r="O40" s="329" t="s">
        <v>401</v>
      </c>
      <c r="P40" s="329">
        <v>13.71</v>
      </c>
      <c r="Q40" s="329">
        <v>18.079999999999998</v>
      </c>
      <c r="R40" s="329">
        <v>18.27</v>
      </c>
      <c r="S40" s="329">
        <v>16.88</v>
      </c>
      <c r="T40" s="329">
        <v>26.42</v>
      </c>
      <c r="U40" s="329">
        <v>11.22</v>
      </c>
      <c r="V40" s="329">
        <v>7.03</v>
      </c>
      <c r="W40" s="329">
        <v>11.56</v>
      </c>
      <c r="X40" s="329">
        <v>10.23</v>
      </c>
      <c r="Y40" s="329">
        <v>19.43</v>
      </c>
      <c r="Z40" s="329">
        <v>12.22</v>
      </c>
      <c r="AA40" s="329">
        <v>15.34</v>
      </c>
      <c r="AB40" s="329">
        <v>12.39</v>
      </c>
      <c r="AC40" s="329">
        <v>12.46</v>
      </c>
      <c r="AD40" s="329">
        <v>10.74</v>
      </c>
      <c r="AE40" s="329">
        <v>15.82</v>
      </c>
      <c r="AF40" s="329">
        <v>20.81</v>
      </c>
      <c r="AJ40" s="285"/>
    </row>
    <row r="41" spans="1:43" s="283" customFormat="1" x14ac:dyDescent="0.2">
      <c r="A41" s="326">
        <v>0.91666666666666663</v>
      </c>
      <c r="B41" s="329">
        <v>13.6</v>
      </c>
      <c r="C41" s="329">
        <v>11.37</v>
      </c>
      <c r="D41" s="329">
        <v>11.03</v>
      </c>
      <c r="E41" s="329">
        <v>16.88</v>
      </c>
      <c r="F41" s="329">
        <v>12.81</v>
      </c>
      <c r="G41" s="329">
        <v>10.28</v>
      </c>
      <c r="H41" s="329">
        <v>8.69</v>
      </c>
      <c r="I41" s="329">
        <v>11.53</v>
      </c>
      <c r="J41" s="329">
        <v>12.6</v>
      </c>
      <c r="K41" s="329">
        <v>8.0500000000000007</v>
      </c>
      <c r="L41" s="329">
        <v>9.8699999999999992</v>
      </c>
      <c r="M41" s="329">
        <v>7.72</v>
      </c>
      <c r="N41" s="329" t="s">
        <v>401</v>
      </c>
      <c r="O41" s="329" t="s">
        <v>401</v>
      </c>
      <c r="P41" s="329">
        <v>13.74</v>
      </c>
      <c r="Q41" s="329">
        <v>15.88</v>
      </c>
      <c r="R41" s="329">
        <v>14.19</v>
      </c>
      <c r="S41" s="329">
        <v>17.670000000000002</v>
      </c>
      <c r="T41" s="329">
        <v>17.21</v>
      </c>
      <c r="U41" s="329">
        <v>13.53</v>
      </c>
      <c r="V41" s="329">
        <v>8.2100000000000009</v>
      </c>
      <c r="W41" s="329">
        <v>10.86</v>
      </c>
      <c r="X41" s="329">
        <v>14.42</v>
      </c>
      <c r="Y41" s="329">
        <v>21.24</v>
      </c>
      <c r="Z41" s="329">
        <v>11.93</v>
      </c>
      <c r="AA41" s="329">
        <v>37.119999999999997</v>
      </c>
      <c r="AB41" s="329">
        <v>9.5299999999999994</v>
      </c>
      <c r="AC41" s="329">
        <v>13.24</v>
      </c>
      <c r="AD41" s="329">
        <v>13.67</v>
      </c>
      <c r="AE41" s="329">
        <v>17.579999999999998</v>
      </c>
      <c r="AF41" s="329">
        <v>18.02</v>
      </c>
    </row>
    <row r="42" spans="1:43" s="283" customFormat="1" x14ac:dyDescent="0.2">
      <c r="A42" s="326">
        <v>0.95833333333333337</v>
      </c>
      <c r="B42" s="329">
        <v>13.13</v>
      </c>
      <c r="C42" s="329">
        <v>13.86</v>
      </c>
      <c r="D42" s="329">
        <v>10.44</v>
      </c>
      <c r="E42" s="329">
        <v>18.420000000000002</v>
      </c>
      <c r="F42" s="329">
        <v>15.93</v>
      </c>
      <c r="G42" s="329">
        <v>12.53</v>
      </c>
      <c r="H42" s="329">
        <v>8.9499999999999993</v>
      </c>
      <c r="I42" s="329">
        <v>10.72</v>
      </c>
      <c r="J42" s="329">
        <v>12.1</v>
      </c>
      <c r="K42" s="329">
        <v>19.329999999999998</v>
      </c>
      <c r="L42" s="329">
        <v>7.51</v>
      </c>
      <c r="M42" s="329">
        <v>8.07</v>
      </c>
      <c r="N42" s="329" t="s">
        <v>401</v>
      </c>
      <c r="O42" s="329" t="s">
        <v>401</v>
      </c>
      <c r="P42" s="329">
        <v>19.09</v>
      </c>
      <c r="Q42" s="329">
        <v>25.13</v>
      </c>
      <c r="R42" s="329">
        <v>10.78</v>
      </c>
      <c r="S42" s="329">
        <v>19.48</v>
      </c>
      <c r="T42" s="329">
        <v>19.260000000000002</v>
      </c>
      <c r="U42" s="329">
        <v>11.57</v>
      </c>
      <c r="V42" s="329">
        <v>8.2200000000000006</v>
      </c>
      <c r="W42" s="329">
        <v>12.92</v>
      </c>
      <c r="X42" s="329">
        <v>11.47</v>
      </c>
      <c r="Y42" s="329">
        <v>20.239999999999998</v>
      </c>
      <c r="Z42" s="329">
        <v>11.66</v>
      </c>
      <c r="AA42" s="329">
        <v>37.200000000000003</v>
      </c>
      <c r="AB42" s="329">
        <v>28.25</v>
      </c>
      <c r="AC42" s="329">
        <v>16.14</v>
      </c>
      <c r="AD42" s="329">
        <v>12.71</v>
      </c>
      <c r="AE42" s="329">
        <v>17.18</v>
      </c>
      <c r="AF42" s="329">
        <v>26.64</v>
      </c>
    </row>
    <row r="43" spans="1:43" s="287" customFormat="1" ht="33" customHeight="1" x14ac:dyDescent="0.2">
      <c r="A43" s="322" t="s">
        <v>258</v>
      </c>
      <c r="B43" s="366">
        <v>18.8</v>
      </c>
      <c r="C43" s="366">
        <v>16.3</v>
      </c>
      <c r="D43" s="366">
        <v>18.100000000000001</v>
      </c>
      <c r="E43" s="366">
        <v>19.5</v>
      </c>
      <c r="F43" s="366">
        <v>19.600000000000001</v>
      </c>
      <c r="G43" s="366">
        <v>16.399999999999999</v>
      </c>
      <c r="H43" s="366">
        <v>13.8</v>
      </c>
      <c r="I43" s="366">
        <v>13.7</v>
      </c>
      <c r="J43" s="366">
        <v>10.199999999999999</v>
      </c>
      <c r="K43" s="366">
        <v>12.7</v>
      </c>
      <c r="L43" s="366">
        <v>12.8</v>
      </c>
      <c r="M43" s="366">
        <v>11.6</v>
      </c>
      <c r="N43" s="366" t="s">
        <v>325</v>
      </c>
      <c r="O43" s="366" t="s">
        <v>401</v>
      </c>
      <c r="P43" s="366" t="s">
        <v>325</v>
      </c>
      <c r="Q43" s="366">
        <v>19.5</v>
      </c>
      <c r="R43" s="366">
        <v>21.7</v>
      </c>
      <c r="S43" s="366">
        <v>20.5</v>
      </c>
      <c r="T43" s="366">
        <v>17.5</v>
      </c>
      <c r="U43" s="366">
        <v>17.8</v>
      </c>
      <c r="V43" s="366">
        <v>14.8</v>
      </c>
      <c r="W43" s="366">
        <v>13.2</v>
      </c>
      <c r="X43" s="366">
        <v>12.7</v>
      </c>
      <c r="Y43" s="366">
        <v>18.3</v>
      </c>
      <c r="Z43" s="366">
        <v>20</v>
      </c>
      <c r="AA43" s="366">
        <v>20.8</v>
      </c>
      <c r="AB43" s="366">
        <v>18.2</v>
      </c>
      <c r="AC43" s="366">
        <v>13.7</v>
      </c>
      <c r="AD43" s="366">
        <v>15.1</v>
      </c>
      <c r="AE43" s="366">
        <v>16.7</v>
      </c>
      <c r="AF43" s="366">
        <v>17.2</v>
      </c>
      <c r="AG43" s="286"/>
    </row>
    <row r="44" spans="1:43" s="287" customFormat="1" ht="27" customHeight="1" x14ac:dyDescent="0.2">
      <c r="A44" s="322" t="s">
        <v>259</v>
      </c>
      <c r="B44" s="375" t="s">
        <v>260</v>
      </c>
      <c r="C44" s="375"/>
      <c r="D44" s="375"/>
      <c r="E44" s="375"/>
      <c r="F44" s="375"/>
      <c r="G44" s="375"/>
      <c r="H44" s="375"/>
      <c r="I44" s="375"/>
      <c r="J44" s="375"/>
      <c r="K44" s="375"/>
      <c r="L44" s="375"/>
      <c r="M44" s="375"/>
      <c r="N44" s="375"/>
      <c r="O44" s="375"/>
      <c r="P44" s="375"/>
      <c r="Q44" s="375"/>
      <c r="R44" s="375"/>
      <c r="S44" s="375"/>
      <c r="T44" s="375"/>
      <c r="U44" s="375"/>
      <c r="V44" s="375"/>
      <c r="W44" s="375"/>
      <c r="X44" s="375"/>
      <c r="Y44" s="375"/>
      <c r="Z44" s="375"/>
      <c r="AA44" s="375"/>
      <c r="AB44" s="375"/>
      <c r="AC44" s="375"/>
      <c r="AD44" s="375"/>
      <c r="AE44" s="375"/>
      <c r="AF44" s="375"/>
    </row>
    <row r="45" spans="1:43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43" ht="15" x14ac:dyDescent="0.2">
      <c r="A46" s="288" t="s">
        <v>326</v>
      </c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327"/>
    </row>
    <row r="47" spans="1:43" x14ac:dyDescent="0.2">
      <c r="A47" s="288" t="s">
        <v>403</v>
      </c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</row>
    <row r="48" spans="1:43" x14ac:dyDescent="0.2">
      <c r="A48" s="288"/>
      <c r="B48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</row>
    <row r="49" spans="1:31" x14ac:dyDescent="0.2">
      <c r="A49" s="288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</row>
    <row r="50" spans="1:31" x14ac:dyDescent="0.2">
      <c r="A50" s="288"/>
    </row>
    <row r="51" spans="1:31" x14ac:dyDescent="0.2">
      <c r="A51" s="288"/>
    </row>
    <row r="52" spans="1:31" x14ac:dyDescent="0.2">
      <c r="A52" s="288"/>
    </row>
    <row r="53" spans="1:31" x14ac:dyDescent="0.2">
      <c r="A53" s="386"/>
      <c r="B53" s="386"/>
      <c r="C53" s="386"/>
      <c r="D53" s="386"/>
      <c r="E53" s="386"/>
      <c r="F53" s="386"/>
      <c r="G53" s="386"/>
      <c r="H53" s="364"/>
      <c r="I53" s="364"/>
      <c r="J53" s="364"/>
      <c r="K53" s="385"/>
      <c r="L53" s="385"/>
      <c r="M53" s="385"/>
      <c r="N53" s="385"/>
      <c r="O53" s="385"/>
      <c r="P53" s="385"/>
      <c r="Q53" s="385"/>
      <c r="R53" s="385"/>
      <c r="S53" s="385"/>
      <c r="T53" s="364"/>
      <c r="U53" s="364"/>
      <c r="V53" s="385"/>
      <c r="W53" s="385"/>
      <c r="X53" s="385"/>
      <c r="Y53" s="385"/>
      <c r="Z53" s="385"/>
      <c r="AA53" s="385"/>
      <c r="AB53" s="385"/>
      <c r="AC53" s="385"/>
      <c r="AD53" s="385"/>
    </row>
    <row r="54" spans="1:31" x14ac:dyDescent="0.2">
      <c r="A54" s="369" t="s">
        <v>354</v>
      </c>
      <c r="B54" s="369"/>
      <c r="C54" s="371"/>
      <c r="D54" s="371"/>
      <c r="E54" s="371"/>
      <c r="F54" s="371"/>
      <c r="G54" s="371"/>
      <c r="H54" s="371"/>
      <c r="I54" s="371"/>
      <c r="J54" s="364"/>
      <c r="K54" s="369" t="s">
        <v>364</v>
      </c>
      <c r="L54" s="369"/>
      <c r="M54" s="371"/>
      <c r="N54" s="371"/>
      <c r="O54" s="371"/>
      <c r="P54" s="371"/>
      <c r="Q54" s="371"/>
      <c r="R54" s="371"/>
      <c r="S54" s="371"/>
      <c r="T54" s="364"/>
      <c r="U54" s="364"/>
      <c r="V54" s="369" t="s">
        <v>365</v>
      </c>
      <c r="W54" s="369"/>
      <c r="X54" s="371"/>
      <c r="Y54" s="371"/>
      <c r="Z54" s="371"/>
      <c r="AA54" s="371"/>
      <c r="AB54" s="371"/>
      <c r="AC54" s="371"/>
      <c r="AD54" s="371"/>
    </row>
    <row r="55" spans="1:31" x14ac:dyDescent="0.2">
      <c r="A55" s="370" t="s">
        <v>357</v>
      </c>
      <c r="B55" s="370"/>
      <c r="C55" s="370"/>
      <c r="D55" s="370"/>
      <c r="E55" s="370"/>
      <c r="F55" s="370"/>
      <c r="G55" s="370"/>
      <c r="H55" s="370"/>
      <c r="I55" s="370"/>
      <c r="J55" s="364"/>
      <c r="K55" s="370" t="s">
        <v>355</v>
      </c>
      <c r="L55" s="370"/>
      <c r="M55" s="370"/>
      <c r="N55" s="370"/>
      <c r="O55" s="370"/>
      <c r="P55" s="370"/>
      <c r="Q55" s="370"/>
      <c r="R55" s="370"/>
      <c r="S55" s="370"/>
      <c r="T55" s="364"/>
      <c r="U55" s="364"/>
      <c r="V55" s="370" t="s">
        <v>356</v>
      </c>
      <c r="W55" s="370"/>
      <c r="X55" s="370"/>
      <c r="Y55" s="370"/>
      <c r="Z55" s="370"/>
      <c r="AA55" s="370"/>
      <c r="AB55" s="370"/>
      <c r="AC55" s="370"/>
      <c r="AD55" s="370"/>
    </row>
    <row r="56" spans="1:31" x14ac:dyDescent="0.2">
      <c r="A56" s="288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</row>
  </sheetData>
  <sheetProtection formatColumns="0"/>
  <mergeCells count="40">
    <mergeCell ref="V53:AD53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3:S53"/>
    <mergeCell ref="A53:G53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4:B54"/>
    <mergeCell ref="K54:L54"/>
    <mergeCell ref="V54:W54"/>
    <mergeCell ref="A55:I55"/>
    <mergeCell ref="K55:S55"/>
    <mergeCell ref="V55:AD55"/>
    <mergeCell ref="C54:I54"/>
    <mergeCell ref="M54:S54"/>
    <mergeCell ref="X54:AD54"/>
  </mergeCells>
  <conditionalFormatting sqref="AF46">
    <cfRule type="containsBlanks" dxfId="19" priority="109">
      <formula>LEN(TRIM(AF46))=0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56"/>
  <sheetViews>
    <sheetView showGridLines="0" tabSelected="1" view="pageBreakPreview" topLeftCell="A10" zoomScale="60" zoomScaleNormal="6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5.5703125" style="289" bestFit="1" customWidth="1"/>
    <col min="5" max="5" width="7" style="289" customWidth="1"/>
    <col min="6" max="6" width="6.5703125" style="289" customWidth="1"/>
    <col min="7" max="7" width="6.42578125" style="289" customWidth="1"/>
    <col min="8" max="8" width="5.5703125" style="289" bestFit="1" customWidth="1"/>
    <col min="9" max="13" width="6.5703125" style="289" bestFit="1" customWidth="1"/>
    <col min="14" max="14" width="6.42578125" style="289" bestFit="1" customWidth="1"/>
    <col min="15" max="15" width="5.5703125" style="289" bestFit="1" customWidth="1"/>
    <col min="16" max="16" width="6.5703125" style="289" customWidth="1"/>
    <col min="17" max="17" width="5.5703125" style="289" bestFit="1" customWidth="1"/>
    <col min="18" max="18" width="6.42578125" style="289" bestFit="1" customWidth="1"/>
    <col min="19" max="19" width="5.85546875" style="289" bestFit="1" customWidth="1"/>
    <col min="20" max="20" width="6.42578125" style="289" bestFit="1" customWidth="1"/>
    <col min="21" max="21" width="6.5703125" style="289" customWidth="1"/>
    <col min="22" max="22" width="6.42578125" style="289" bestFit="1" customWidth="1"/>
    <col min="23" max="23" width="6.5703125" style="289" customWidth="1"/>
    <col min="24" max="24" width="6.85546875" style="289" customWidth="1"/>
    <col min="25" max="25" width="6.42578125" style="289" bestFit="1" customWidth="1"/>
    <col min="26" max="26" width="6.42578125" style="289" customWidth="1"/>
    <col min="27" max="27" width="7.42578125" style="289" customWidth="1"/>
    <col min="28" max="28" width="6.5703125" style="289" bestFit="1" customWidth="1"/>
    <col min="29" max="29" width="6.42578125" style="289" bestFit="1" customWidth="1"/>
    <col min="30" max="32" width="6.42578125" style="289" customWidth="1"/>
    <col min="33" max="16384" width="11.42578125" style="289"/>
  </cols>
  <sheetData>
    <row r="1" spans="1:32" s="281" customFormat="1" ht="15.75" customHeight="1" x14ac:dyDescent="0.2"/>
    <row r="2" spans="1:32" s="281" customFormat="1" ht="15.75" customHeight="1" x14ac:dyDescent="0.2">
      <c r="A2" s="376"/>
      <c r="B2" s="376"/>
      <c r="C2" s="376"/>
      <c r="D2" s="376"/>
      <c r="E2" s="377" t="s">
        <v>320</v>
      </c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</row>
    <row r="3" spans="1:32" s="281" customFormat="1" ht="15.75" customHeight="1" x14ac:dyDescent="0.2">
      <c r="A3" s="376"/>
      <c r="B3" s="376"/>
      <c r="C3" s="376"/>
      <c r="D3" s="376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</row>
    <row r="4" spans="1:32" s="281" customFormat="1" ht="15.75" customHeight="1" x14ac:dyDescent="0.2">
      <c r="A4" s="376"/>
      <c r="B4" s="376"/>
      <c r="C4" s="376"/>
      <c r="D4" s="376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</row>
    <row r="5" spans="1:32" s="281" customFormat="1" ht="11.25" customHeight="1" x14ac:dyDescent="0.2">
      <c r="A5" s="323"/>
      <c r="B5" s="323"/>
      <c r="C5" s="323"/>
      <c r="D5" s="323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</row>
    <row r="6" spans="1:32" s="281" customFormat="1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s="281" customFormat="1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s="281" customFormat="1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s="281" customFormat="1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s="281" customFormat="1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s="281" customFormat="1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s="281" customFormat="1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s="281" customFormat="1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s="281" customFormat="1" ht="15.75" customHeight="1" x14ac:dyDescent="0.2">
      <c r="A14" s="374" t="s">
        <v>33</v>
      </c>
      <c r="B14" s="374"/>
      <c r="C14" s="374"/>
      <c r="D14" s="374"/>
      <c r="E14" s="379" t="s">
        <v>366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83" t="s">
        <v>387</v>
      </c>
      <c r="V14" s="383"/>
      <c r="W14" s="383"/>
      <c r="X14" s="383"/>
      <c r="Y14" s="383"/>
      <c r="Z14" s="383"/>
      <c r="AA14" s="383"/>
      <c r="AB14" s="383"/>
      <c r="AC14" s="383"/>
      <c r="AD14" s="383"/>
      <c r="AE14" s="383"/>
      <c r="AF14" s="383"/>
    </row>
    <row r="15" spans="1:32" s="281" customFormat="1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s="281" customFormat="1" ht="15.75" customHeight="1" x14ac:dyDescent="0.2">
      <c r="A16" s="374" t="s">
        <v>8</v>
      </c>
      <c r="B16" s="374"/>
      <c r="C16" s="374"/>
      <c r="D16" s="374"/>
      <c r="E16" s="379" t="s">
        <v>367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368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79" t="s">
        <v>388</v>
      </c>
      <c r="Z16" s="379"/>
      <c r="AA16" s="379"/>
      <c r="AB16" s="379"/>
      <c r="AC16" s="379"/>
      <c r="AD16" s="379"/>
      <c r="AE16" s="379"/>
      <c r="AF16" s="379"/>
    </row>
    <row r="17" spans="1:32" s="281" customFormat="1" ht="11.25" customHeight="1" x14ac:dyDescent="0.2">
      <c r="A17" s="323"/>
      <c r="B17" s="323"/>
      <c r="C17" s="323"/>
      <c r="D17" s="323"/>
      <c r="E17" s="324"/>
      <c r="F17" s="324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</row>
    <row r="18" spans="1:32" s="281" customFormat="1" ht="29.45" customHeight="1" x14ac:dyDescent="0.2">
      <c r="A18" s="322" t="s">
        <v>257</v>
      </c>
      <c r="B18" s="325">
        <v>1</v>
      </c>
      <c r="C18" s="325">
        <v>2</v>
      </c>
      <c r="D18" s="325">
        <v>3</v>
      </c>
      <c r="E18" s="325">
        <v>4</v>
      </c>
      <c r="F18" s="325">
        <v>5</v>
      </c>
      <c r="G18" s="325">
        <v>6</v>
      </c>
      <c r="H18" s="325">
        <v>7</v>
      </c>
      <c r="I18" s="325">
        <v>8</v>
      </c>
      <c r="J18" s="325">
        <v>9</v>
      </c>
      <c r="K18" s="325">
        <v>10</v>
      </c>
      <c r="L18" s="325">
        <v>11</v>
      </c>
      <c r="M18" s="325">
        <v>12</v>
      </c>
      <c r="N18" s="325">
        <v>13</v>
      </c>
      <c r="O18" s="325">
        <v>14</v>
      </c>
      <c r="P18" s="325">
        <v>15</v>
      </c>
      <c r="Q18" s="325">
        <v>16</v>
      </c>
      <c r="R18" s="325">
        <v>17</v>
      </c>
      <c r="S18" s="325">
        <v>18</v>
      </c>
      <c r="T18" s="325">
        <v>19</v>
      </c>
      <c r="U18" s="325">
        <v>20</v>
      </c>
      <c r="V18" s="325">
        <v>21</v>
      </c>
      <c r="W18" s="325">
        <v>22</v>
      </c>
      <c r="X18" s="325">
        <v>23</v>
      </c>
      <c r="Y18" s="325">
        <v>24</v>
      </c>
      <c r="Z18" s="325">
        <v>25</v>
      </c>
      <c r="AA18" s="325">
        <v>26</v>
      </c>
      <c r="AB18" s="325">
        <v>27</v>
      </c>
      <c r="AC18" s="325">
        <v>28</v>
      </c>
      <c r="AD18" s="325">
        <v>29</v>
      </c>
      <c r="AE18" s="325">
        <v>30</v>
      </c>
      <c r="AF18" s="325">
        <v>31</v>
      </c>
    </row>
    <row r="19" spans="1:32" s="283" customFormat="1" x14ac:dyDescent="0.2">
      <c r="A19" s="326">
        <v>0</v>
      </c>
      <c r="B19" s="329">
        <v>9.8800000000000008</v>
      </c>
      <c r="C19" s="329">
        <v>10.57</v>
      </c>
      <c r="D19" s="329">
        <v>11.03</v>
      </c>
      <c r="E19" s="329">
        <v>8.4700000000000006</v>
      </c>
      <c r="F19" s="329">
        <v>19.170000000000002</v>
      </c>
      <c r="G19" s="329">
        <v>13.29</v>
      </c>
      <c r="H19" s="329">
        <v>8.32</v>
      </c>
      <c r="I19" s="329">
        <v>7.65</v>
      </c>
      <c r="J19" s="329">
        <v>9.33</v>
      </c>
      <c r="K19" s="329">
        <v>8.98</v>
      </c>
      <c r="L19" s="329">
        <v>17.07</v>
      </c>
      <c r="M19" s="329">
        <v>4.8499999999999996</v>
      </c>
      <c r="N19" s="329">
        <v>9.3000000000000007</v>
      </c>
      <c r="O19" s="329" t="s">
        <v>401</v>
      </c>
      <c r="P19" s="329" t="s">
        <v>401</v>
      </c>
      <c r="Q19" s="329">
        <v>7.57</v>
      </c>
      <c r="R19" s="329">
        <v>10.220000000000001</v>
      </c>
      <c r="S19" s="329">
        <v>7.27</v>
      </c>
      <c r="T19" s="329">
        <v>17.170000000000002</v>
      </c>
      <c r="U19" s="329">
        <v>14.6</v>
      </c>
      <c r="V19" s="329">
        <v>8.3699999999999992</v>
      </c>
      <c r="W19" s="329">
        <v>6.49</v>
      </c>
      <c r="X19" s="329">
        <v>8.99</v>
      </c>
      <c r="Y19" s="329">
        <v>9.1199999999999992</v>
      </c>
      <c r="Z19" s="329">
        <v>27.09</v>
      </c>
      <c r="AA19" s="329">
        <v>9.7799999999999994</v>
      </c>
      <c r="AB19" s="329">
        <v>6.51</v>
      </c>
      <c r="AC19" s="329">
        <v>16.02</v>
      </c>
      <c r="AD19" s="329">
        <v>10.89</v>
      </c>
      <c r="AE19" s="329">
        <v>11.05</v>
      </c>
      <c r="AF19" s="329">
        <v>9.51</v>
      </c>
    </row>
    <row r="20" spans="1:32" s="283" customFormat="1" x14ac:dyDescent="0.2">
      <c r="A20" s="326">
        <v>4.1666666666666664E-2</v>
      </c>
      <c r="B20" s="329">
        <v>10.32</v>
      </c>
      <c r="C20" s="329">
        <v>12.4</v>
      </c>
      <c r="D20" s="329">
        <v>10.32</v>
      </c>
      <c r="E20" s="329">
        <v>10.41</v>
      </c>
      <c r="F20" s="329">
        <v>19.420000000000002</v>
      </c>
      <c r="G20" s="329">
        <v>12.67</v>
      </c>
      <c r="H20" s="329">
        <v>12.03</v>
      </c>
      <c r="I20" s="329">
        <v>9.57</v>
      </c>
      <c r="J20" s="329">
        <v>6.52</v>
      </c>
      <c r="K20" s="329">
        <v>5.6</v>
      </c>
      <c r="L20" s="329">
        <v>12.5</v>
      </c>
      <c r="M20" s="329">
        <v>4.05</v>
      </c>
      <c r="N20" s="329">
        <v>8.6300000000000008</v>
      </c>
      <c r="O20" s="329" t="s">
        <v>401</v>
      </c>
      <c r="P20" s="329" t="s">
        <v>401</v>
      </c>
      <c r="Q20" s="329">
        <v>8.6199999999999992</v>
      </c>
      <c r="R20" s="329">
        <v>8.24</v>
      </c>
      <c r="S20" s="329">
        <v>8.4</v>
      </c>
      <c r="T20" s="329">
        <v>18.27</v>
      </c>
      <c r="U20" s="329">
        <v>13.17</v>
      </c>
      <c r="V20" s="329">
        <v>10.76</v>
      </c>
      <c r="W20" s="329">
        <v>6.39</v>
      </c>
      <c r="X20" s="329">
        <v>10.7</v>
      </c>
      <c r="Y20" s="329">
        <v>17.52</v>
      </c>
      <c r="Z20" s="329">
        <v>9.11</v>
      </c>
      <c r="AA20" s="329">
        <v>9.7899999999999991</v>
      </c>
      <c r="AB20" s="329">
        <v>6.97</v>
      </c>
      <c r="AC20" s="329">
        <v>17.73</v>
      </c>
      <c r="AD20" s="329">
        <v>9.65</v>
      </c>
      <c r="AE20" s="329">
        <v>13.52</v>
      </c>
      <c r="AF20" s="329">
        <v>10.220000000000001</v>
      </c>
    </row>
    <row r="21" spans="1:32" s="283" customFormat="1" x14ac:dyDescent="0.2">
      <c r="A21" s="326">
        <v>8.3333333333333329E-2</v>
      </c>
      <c r="B21" s="329">
        <v>9.65</v>
      </c>
      <c r="C21" s="329">
        <v>13.03</v>
      </c>
      <c r="D21" s="329">
        <v>12.64</v>
      </c>
      <c r="E21" s="329">
        <v>16.27</v>
      </c>
      <c r="F21" s="329">
        <v>10.81</v>
      </c>
      <c r="G21" s="329">
        <v>13.38</v>
      </c>
      <c r="H21" s="329">
        <v>9.11</v>
      </c>
      <c r="I21" s="329">
        <v>12.61</v>
      </c>
      <c r="J21" s="329">
        <v>5.29</v>
      </c>
      <c r="K21" s="329">
        <v>5.68</v>
      </c>
      <c r="L21" s="329">
        <v>4.8499999999999996</v>
      </c>
      <c r="M21" s="329">
        <v>4.95</v>
      </c>
      <c r="N21" s="329">
        <v>7.32</v>
      </c>
      <c r="O21" s="329" t="s">
        <v>401</v>
      </c>
      <c r="P21" s="329" t="s">
        <v>401</v>
      </c>
      <c r="Q21" s="329">
        <v>7.83</v>
      </c>
      <c r="R21" s="329">
        <v>7.36</v>
      </c>
      <c r="S21" s="329">
        <v>15.85</v>
      </c>
      <c r="T21" s="329">
        <v>13.28</v>
      </c>
      <c r="U21" s="329">
        <v>13.22</v>
      </c>
      <c r="V21" s="329">
        <v>11.65</v>
      </c>
      <c r="W21" s="329">
        <v>5.5</v>
      </c>
      <c r="X21" s="329">
        <v>9.1</v>
      </c>
      <c r="Y21" s="329">
        <v>16.48</v>
      </c>
      <c r="Z21" s="329">
        <v>15.97</v>
      </c>
      <c r="AA21" s="329">
        <v>11.53</v>
      </c>
      <c r="AB21" s="329">
        <v>7</v>
      </c>
      <c r="AC21" s="329">
        <v>17.59</v>
      </c>
      <c r="AD21" s="329">
        <v>10.82</v>
      </c>
      <c r="AE21" s="329">
        <v>12.06</v>
      </c>
      <c r="AF21" s="329">
        <v>10.69</v>
      </c>
    </row>
    <row r="22" spans="1:32" s="283" customFormat="1" x14ac:dyDescent="0.2">
      <c r="A22" s="326">
        <v>0.125</v>
      </c>
      <c r="B22" s="329">
        <v>9.67</v>
      </c>
      <c r="C22" s="329">
        <v>10.11</v>
      </c>
      <c r="D22" s="329">
        <v>15.85</v>
      </c>
      <c r="E22" s="329">
        <v>10.91</v>
      </c>
      <c r="F22" s="329">
        <v>17.77</v>
      </c>
      <c r="G22" s="329">
        <v>14.88</v>
      </c>
      <c r="H22" s="329">
        <v>9.15</v>
      </c>
      <c r="I22" s="329">
        <v>9.49</v>
      </c>
      <c r="J22" s="329">
        <v>5.08</v>
      </c>
      <c r="K22" s="329">
        <v>5.18</v>
      </c>
      <c r="L22" s="329">
        <v>4.3899999999999997</v>
      </c>
      <c r="M22" s="329">
        <v>5.52</v>
      </c>
      <c r="N22" s="329">
        <v>9</v>
      </c>
      <c r="O22" s="329" t="s">
        <v>401</v>
      </c>
      <c r="P22" s="329" t="s">
        <v>401</v>
      </c>
      <c r="Q22" s="329">
        <v>7.97</v>
      </c>
      <c r="R22" s="329">
        <v>10.38</v>
      </c>
      <c r="S22" s="329">
        <v>15.37</v>
      </c>
      <c r="T22" s="329">
        <v>10.62</v>
      </c>
      <c r="U22" s="329">
        <v>15.46</v>
      </c>
      <c r="V22" s="329">
        <v>11.81</v>
      </c>
      <c r="W22" s="329">
        <v>7.29</v>
      </c>
      <c r="X22" s="329">
        <v>8.8800000000000008</v>
      </c>
      <c r="Y22" s="329">
        <v>9.23</v>
      </c>
      <c r="Z22" s="329">
        <v>11.78</v>
      </c>
      <c r="AA22" s="329">
        <v>14.82</v>
      </c>
      <c r="AB22" s="329">
        <v>7.16</v>
      </c>
      <c r="AC22" s="329">
        <v>14.2</v>
      </c>
      <c r="AD22" s="329">
        <v>10.199999999999999</v>
      </c>
      <c r="AE22" s="329">
        <v>17.63</v>
      </c>
      <c r="AF22" s="329">
        <v>13.78</v>
      </c>
    </row>
    <row r="23" spans="1:32" s="283" customFormat="1" x14ac:dyDescent="0.2">
      <c r="A23" s="326">
        <v>0.16666666666666666</v>
      </c>
      <c r="B23" s="329">
        <v>11.53</v>
      </c>
      <c r="C23" s="329">
        <v>11.47</v>
      </c>
      <c r="D23" s="329">
        <v>17.52</v>
      </c>
      <c r="E23" s="329">
        <v>9.2200000000000006</v>
      </c>
      <c r="F23" s="329">
        <v>17.71</v>
      </c>
      <c r="G23" s="329">
        <v>19.489999999999998</v>
      </c>
      <c r="H23" s="329">
        <v>11.89</v>
      </c>
      <c r="I23" s="329">
        <v>11.72</v>
      </c>
      <c r="J23" s="329">
        <v>7.21</v>
      </c>
      <c r="K23" s="329">
        <v>8.8800000000000008</v>
      </c>
      <c r="L23" s="329">
        <v>4.63</v>
      </c>
      <c r="M23" s="329">
        <v>12.53</v>
      </c>
      <c r="N23" s="329">
        <v>6.7</v>
      </c>
      <c r="O23" s="329" t="s">
        <v>401</v>
      </c>
      <c r="P23" s="329" t="s">
        <v>401</v>
      </c>
      <c r="Q23" s="329">
        <v>13.22</v>
      </c>
      <c r="R23" s="329">
        <v>16.66</v>
      </c>
      <c r="S23" s="329">
        <v>18.559999999999999</v>
      </c>
      <c r="T23" s="329">
        <v>9.64</v>
      </c>
      <c r="U23" s="329">
        <v>10.07</v>
      </c>
      <c r="V23" s="329">
        <v>18.940000000000001</v>
      </c>
      <c r="W23" s="329">
        <v>9.5500000000000007</v>
      </c>
      <c r="X23" s="329">
        <v>7.62</v>
      </c>
      <c r="Y23" s="329">
        <v>8.57</v>
      </c>
      <c r="Z23" s="329">
        <v>8.08</v>
      </c>
      <c r="AA23" s="329">
        <v>13.32</v>
      </c>
      <c r="AB23" s="329">
        <v>7.66</v>
      </c>
      <c r="AC23" s="329">
        <v>7.19</v>
      </c>
      <c r="AD23" s="329">
        <v>11.83</v>
      </c>
      <c r="AE23" s="329">
        <v>18.510000000000002</v>
      </c>
      <c r="AF23" s="329">
        <v>15.07</v>
      </c>
    </row>
    <row r="24" spans="1:32" s="283" customFormat="1" x14ac:dyDescent="0.2">
      <c r="A24" s="326">
        <v>0.20833333333333334</v>
      </c>
      <c r="B24" s="329">
        <v>10.84</v>
      </c>
      <c r="C24" s="329">
        <v>11.2</v>
      </c>
      <c r="D24" s="329">
        <v>19.29</v>
      </c>
      <c r="E24" s="329">
        <v>13.38</v>
      </c>
      <c r="F24" s="329">
        <v>28.25</v>
      </c>
      <c r="G24" s="329">
        <v>20.41</v>
      </c>
      <c r="H24" s="329">
        <v>17.579999999999998</v>
      </c>
      <c r="I24" s="329">
        <v>12.03</v>
      </c>
      <c r="J24" s="329">
        <v>8.24</v>
      </c>
      <c r="K24" s="329">
        <v>7.32</v>
      </c>
      <c r="L24" s="329">
        <v>9.08</v>
      </c>
      <c r="M24" s="329">
        <v>16.690000000000001</v>
      </c>
      <c r="N24" s="329">
        <v>8.6999999999999993</v>
      </c>
      <c r="O24" s="329" t="s">
        <v>401</v>
      </c>
      <c r="P24" s="329" t="s">
        <v>401</v>
      </c>
      <c r="Q24" s="329">
        <v>17.39</v>
      </c>
      <c r="R24" s="329">
        <v>24.37</v>
      </c>
      <c r="S24" s="329">
        <v>18.579999999999998</v>
      </c>
      <c r="T24" s="329">
        <v>17.12</v>
      </c>
      <c r="U24" s="329">
        <v>27.89</v>
      </c>
      <c r="V24" s="329">
        <v>10.65</v>
      </c>
      <c r="W24" s="329">
        <v>17.38</v>
      </c>
      <c r="X24" s="329">
        <v>8.8800000000000008</v>
      </c>
      <c r="Y24" s="329">
        <v>14.7</v>
      </c>
      <c r="Z24" s="329">
        <v>14.37</v>
      </c>
      <c r="AA24" s="329">
        <v>12.99</v>
      </c>
      <c r="AB24" s="329">
        <v>14.22</v>
      </c>
      <c r="AC24" s="329">
        <v>7.01</v>
      </c>
      <c r="AD24" s="329">
        <v>11.28</v>
      </c>
      <c r="AE24" s="329">
        <v>19.89</v>
      </c>
      <c r="AF24" s="329">
        <v>14.01</v>
      </c>
    </row>
    <row r="25" spans="1:32" s="283" customFormat="1" x14ac:dyDescent="0.2">
      <c r="A25" s="326">
        <v>0.25</v>
      </c>
      <c r="B25" s="329">
        <v>12.01</v>
      </c>
      <c r="C25" s="329">
        <v>10.44</v>
      </c>
      <c r="D25" s="329">
        <v>15</v>
      </c>
      <c r="E25" s="329">
        <v>26.62</v>
      </c>
      <c r="F25" s="329">
        <v>19.75</v>
      </c>
      <c r="G25" s="329">
        <v>15.5</v>
      </c>
      <c r="H25" s="329">
        <v>14.34</v>
      </c>
      <c r="I25" s="329">
        <v>14.24</v>
      </c>
      <c r="J25" s="329">
        <v>7.31</v>
      </c>
      <c r="K25" s="329">
        <v>8.36</v>
      </c>
      <c r="L25" s="329">
        <v>5.53</v>
      </c>
      <c r="M25" s="329">
        <v>15.46</v>
      </c>
      <c r="N25" s="329">
        <v>9.07</v>
      </c>
      <c r="O25" s="329" t="s">
        <v>401</v>
      </c>
      <c r="P25" s="329" t="s">
        <v>401</v>
      </c>
      <c r="Q25" s="329">
        <v>9.66</v>
      </c>
      <c r="R25" s="329">
        <v>20.6</v>
      </c>
      <c r="S25" s="329">
        <v>18</v>
      </c>
      <c r="T25" s="329">
        <v>20.22</v>
      </c>
      <c r="U25" s="329">
        <v>22.36</v>
      </c>
      <c r="V25" s="329">
        <v>16.420000000000002</v>
      </c>
      <c r="W25" s="329">
        <v>18.77</v>
      </c>
      <c r="X25" s="329">
        <v>10.07</v>
      </c>
      <c r="Y25" s="329">
        <v>17.739999999999998</v>
      </c>
      <c r="Z25" s="329">
        <v>13.81</v>
      </c>
      <c r="AA25" s="329">
        <v>12.76</v>
      </c>
      <c r="AB25" s="329">
        <v>17.5</v>
      </c>
      <c r="AC25" s="329">
        <v>7.06</v>
      </c>
      <c r="AD25" s="329">
        <v>11.97</v>
      </c>
      <c r="AE25" s="329">
        <v>14.76</v>
      </c>
      <c r="AF25" s="329">
        <v>16.43</v>
      </c>
    </row>
    <row r="26" spans="1:32" s="283" customFormat="1" x14ac:dyDescent="0.2">
      <c r="A26" s="326">
        <v>0.29166666666666669</v>
      </c>
      <c r="B26" s="329">
        <v>17.77</v>
      </c>
      <c r="C26" s="329">
        <v>10.02</v>
      </c>
      <c r="D26" s="329">
        <v>12.84</v>
      </c>
      <c r="E26" s="329">
        <v>22.84</v>
      </c>
      <c r="F26" s="329">
        <v>13.59</v>
      </c>
      <c r="G26" s="329">
        <v>10.67</v>
      </c>
      <c r="H26" s="329">
        <v>9</v>
      </c>
      <c r="I26" s="329">
        <v>14.23</v>
      </c>
      <c r="J26" s="329">
        <v>8.58</v>
      </c>
      <c r="K26" s="329">
        <v>8.31</v>
      </c>
      <c r="L26" s="329">
        <v>5.9</v>
      </c>
      <c r="M26" s="329">
        <v>5.72</v>
      </c>
      <c r="N26" s="329">
        <v>6.18</v>
      </c>
      <c r="O26" s="329" t="s">
        <v>401</v>
      </c>
      <c r="P26" s="329" t="s">
        <v>401</v>
      </c>
      <c r="Q26" s="329">
        <v>10.47</v>
      </c>
      <c r="R26" s="329">
        <v>9.2200000000000006</v>
      </c>
      <c r="S26" s="329">
        <v>10.84</v>
      </c>
      <c r="T26" s="329">
        <v>14.03</v>
      </c>
      <c r="U26" s="329">
        <v>12.69</v>
      </c>
      <c r="V26" s="329">
        <v>8.94</v>
      </c>
      <c r="W26" s="329">
        <v>8.94</v>
      </c>
      <c r="X26" s="329">
        <v>9.57</v>
      </c>
      <c r="Y26" s="329">
        <v>12.12</v>
      </c>
      <c r="Z26" s="329">
        <v>17.12</v>
      </c>
      <c r="AA26" s="329">
        <v>15.88</v>
      </c>
      <c r="AB26" s="329">
        <v>12.85</v>
      </c>
      <c r="AC26" s="329">
        <v>6.97</v>
      </c>
      <c r="AD26" s="329">
        <v>13.95</v>
      </c>
      <c r="AE26" s="329">
        <v>14.42</v>
      </c>
      <c r="AF26" s="329">
        <v>11.3</v>
      </c>
    </row>
    <row r="27" spans="1:32" s="283" customFormat="1" x14ac:dyDescent="0.2">
      <c r="A27" s="326">
        <v>0.33333333333333331</v>
      </c>
      <c r="B27" s="329">
        <v>30.76</v>
      </c>
      <c r="C27" s="329">
        <v>9.52</v>
      </c>
      <c r="D27" s="329">
        <v>15.65</v>
      </c>
      <c r="E27" s="329">
        <v>17.350000000000001</v>
      </c>
      <c r="F27" s="329">
        <v>13.76</v>
      </c>
      <c r="G27" s="329">
        <v>10.44</v>
      </c>
      <c r="H27" s="329">
        <v>8.2200000000000006</v>
      </c>
      <c r="I27" s="329">
        <v>7.06</v>
      </c>
      <c r="J27" s="329">
        <v>9.0399999999999991</v>
      </c>
      <c r="K27" s="329">
        <v>7.65</v>
      </c>
      <c r="L27" s="329">
        <v>6.86</v>
      </c>
      <c r="M27" s="329">
        <v>6.44</v>
      </c>
      <c r="N27" s="329">
        <v>5.64</v>
      </c>
      <c r="O27" s="329" t="s">
        <v>401</v>
      </c>
      <c r="P27" s="329" t="s">
        <v>401</v>
      </c>
      <c r="Q27" s="329">
        <v>9.15</v>
      </c>
      <c r="R27" s="329">
        <v>10.31</v>
      </c>
      <c r="S27" s="329">
        <v>10.9</v>
      </c>
      <c r="T27" s="329">
        <v>10.49</v>
      </c>
      <c r="U27" s="329">
        <v>11.4</v>
      </c>
      <c r="V27" s="329">
        <v>7.95</v>
      </c>
      <c r="W27" s="329">
        <v>7.19</v>
      </c>
      <c r="X27" s="329">
        <v>8.14</v>
      </c>
      <c r="Y27" s="329">
        <v>10.029999999999999</v>
      </c>
      <c r="Z27" s="329">
        <v>12.86</v>
      </c>
      <c r="AA27" s="329">
        <v>12.76</v>
      </c>
      <c r="AB27" s="329">
        <v>9.0500000000000007</v>
      </c>
      <c r="AC27" s="329">
        <v>7.05</v>
      </c>
      <c r="AD27" s="329">
        <v>9.99</v>
      </c>
      <c r="AE27" s="329">
        <v>10.74</v>
      </c>
      <c r="AF27" s="329">
        <v>11.67</v>
      </c>
    </row>
    <row r="28" spans="1:32" s="283" customFormat="1" x14ac:dyDescent="0.2">
      <c r="A28" s="326">
        <v>0.375</v>
      </c>
      <c r="B28" s="329">
        <v>13.64</v>
      </c>
      <c r="C28" s="329">
        <v>9.57</v>
      </c>
      <c r="D28" s="329">
        <v>11.31</v>
      </c>
      <c r="E28" s="329">
        <v>15.03</v>
      </c>
      <c r="F28" s="329">
        <v>9.3800000000000008</v>
      </c>
      <c r="G28" s="329">
        <v>8.3699999999999992</v>
      </c>
      <c r="H28" s="329">
        <v>7.88</v>
      </c>
      <c r="I28" s="329">
        <v>7.26</v>
      </c>
      <c r="J28" s="329">
        <v>8.06</v>
      </c>
      <c r="K28" s="329">
        <v>7.82</v>
      </c>
      <c r="L28" s="329">
        <v>6.04</v>
      </c>
      <c r="M28" s="329">
        <v>5.69</v>
      </c>
      <c r="N28" s="329" t="s">
        <v>401</v>
      </c>
      <c r="O28" s="329" t="s">
        <v>401</v>
      </c>
      <c r="P28" s="329" t="s">
        <v>401</v>
      </c>
      <c r="Q28" s="329">
        <v>8.3000000000000007</v>
      </c>
      <c r="R28" s="329">
        <v>8.2799999999999994</v>
      </c>
      <c r="S28" s="329">
        <v>9.6</v>
      </c>
      <c r="T28" s="329">
        <v>8.82</v>
      </c>
      <c r="U28" s="329">
        <v>9.24</v>
      </c>
      <c r="V28" s="329">
        <v>9.6199999999999992</v>
      </c>
      <c r="W28" s="329">
        <v>7.32</v>
      </c>
      <c r="X28" s="329">
        <v>7.48</v>
      </c>
      <c r="Y28" s="329">
        <v>6.91</v>
      </c>
      <c r="Z28" s="329">
        <v>12.54</v>
      </c>
      <c r="AA28" s="329">
        <v>10.52</v>
      </c>
      <c r="AB28" s="329">
        <v>9.43</v>
      </c>
      <c r="AC28" s="329">
        <v>7.15</v>
      </c>
      <c r="AD28" s="329">
        <v>9.98</v>
      </c>
      <c r="AE28" s="329">
        <v>8.9</v>
      </c>
      <c r="AF28" s="329">
        <v>10.47</v>
      </c>
    </row>
    <row r="29" spans="1:32" s="283" customFormat="1" x14ac:dyDescent="0.2">
      <c r="A29" s="326">
        <v>0.41666666666666669</v>
      </c>
      <c r="B29" s="329">
        <v>13.68</v>
      </c>
      <c r="C29" s="329">
        <v>9.7200000000000006</v>
      </c>
      <c r="D29" s="329">
        <v>9.44</v>
      </c>
      <c r="E29" s="329">
        <v>7.5</v>
      </c>
      <c r="F29" s="329">
        <v>9.2799999999999994</v>
      </c>
      <c r="G29" s="329">
        <v>7.13</v>
      </c>
      <c r="H29" s="329">
        <v>8.07</v>
      </c>
      <c r="I29" s="329">
        <v>6.79</v>
      </c>
      <c r="J29" s="329">
        <v>8.09</v>
      </c>
      <c r="K29" s="329">
        <v>7.81</v>
      </c>
      <c r="L29" s="329">
        <v>5.87</v>
      </c>
      <c r="M29" s="329">
        <v>4.82</v>
      </c>
      <c r="N29" s="329" t="s">
        <v>401</v>
      </c>
      <c r="O29" s="329" t="s">
        <v>401</v>
      </c>
      <c r="P29" s="329" t="s">
        <v>401</v>
      </c>
      <c r="Q29" s="329">
        <v>9.1199999999999992</v>
      </c>
      <c r="R29" s="329">
        <v>7.53</v>
      </c>
      <c r="S29" s="329">
        <v>7.95</v>
      </c>
      <c r="T29" s="329">
        <v>7.59</v>
      </c>
      <c r="U29" s="329">
        <v>10.76</v>
      </c>
      <c r="V29" s="329">
        <v>10.06</v>
      </c>
      <c r="W29" s="329">
        <v>7.18</v>
      </c>
      <c r="X29" s="329">
        <v>7.29</v>
      </c>
      <c r="Y29" s="329">
        <v>6.08</v>
      </c>
      <c r="Z29" s="329">
        <v>8.98</v>
      </c>
      <c r="AA29" s="329">
        <v>8.18</v>
      </c>
      <c r="AB29" s="329">
        <v>9.27</v>
      </c>
      <c r="AC29" s="329">
        <v>7.21</v>
      </c>
      <c r="AD29" s="329">
        <v>11.53</v>
      </c>
      <c r="AE29" s="329">
        <v>7.83</v>
      </c>
      <c r="AF29" s="329">
        <v>8.15</v>
      </c>
    </row>
    <row r="30" spans="1:32" s="283" customFormat="1" x14ac:dyDescent="0.2">
      <c r="A30" s="326">
        <v>0.45833333333333331</v>
      </c>
      <c r="B30" s="329">
        <v>13.55</v>
      </c>
      <c r="C30" s="329">
        <v>10.53</v>
      </c>
      <c r="D30" s="329">
        <v>8.09</v>
      </c>
      <c r="E30" s="329">
        <v>8.36</v>
      </c>
      <c r="F30" s="329">
        <v>8.66</v>
      </c>
      <c r="G30" s="329">
        <v>6.99</v>
      </c>
      <c r="H30" s="329">
        <v>7.45</v>
      </c>
      <c r="I30" s="329">
        <v>6.76</v>
      </c>
      <c r="J30" s="329">
        <v>7.39</v>
      </c>
      <c r="K30" s="329">
        <v>7.16</v>
      </c>
      <c r="L30" s="329">
        <v>5.59</v>
      </c>
      <c r="M30" s="329">
        <v>5.65</v>
      </c>
      <c r="N30" s="329" t="s">
        <v>401</v>
      </c>
      <c r="O30" s="329" t="s">
        <v>401</v>
      </c>
      <c r="P30" s="329" t="s">
        <v>401</v>
      </c>
      <c r="Q30" s="329">
        <v>6.08</v>
      </c>
      <c r="R30" s="329">
        <v>6</v>
      </c>
      <c r="S30" s="329">
        <v>6.68</v>
      </c>
      <c r="T30" s="329">
        <v>7.03</v>
      </c>
      <c r="U30" s="329">
        <v>9.24</v>
      </c>
      <c r="V30" s="329">
        <v>11.58</v>
      </c>
      <c r="W30" s="329">
        <v>6.28</v>
      </c>
      <c r="X30" s="329">
        <v>6.47</v>
      </c>
      <c r="Y30" s="329">
        <v>5.99</v>
      </c>
      <c r="Z30" s="329">
        <v>5.93</v>
      </c>
      <c r="AA30" s="329">
        <v>8.2100000000000009</v>
      </c>
      <c r="AB30" s="329">
        <v>11.7</v>
      </c>
      <c r="AC30" s="329">
        <v>7.22</v>
      </c>
      <c r="AD30" s="329">
        <v>9.9700000000000006</v>
      </c>
      <c r="AE30" s="329">
        <v>8.33</v>
      </c>
      <c r="AF30" s="329">
        <v>6.6</v>
      </c>
    </row>
    <row r="31" spans="1:32" s="283" customFormat="1" x14ac:dyDescent="0.2">
      <c r="A31" s="326">
        <v>0.5</v>
      </c>
      <c r="B31" s="329">
        <v>10.28</v>
      </c>
      <c r="C31" s="329">
        <v>8.89</v>
      </c>
      <c r="D31" s="329">
        <v>7.77</v>
      </c>
      <c r="E31" s="329">
        <v>8.39</v>
      </c>
      <c r="F31" s="329">
        <v>8.32</v>
      </c>
      <c r="G31" s="329">
        <v>6.35</v>
      </c>
      <c r="H31" s="329">
        <v>7.16</v>
      </c>
      <c r="I31" s="329">
        <v>7.72</v>
      </c>
      <c r="J31" s="329">
        <v>7.77</v>
      </c>
      <c r="K31" s="329">
        <v>8.18</v>
      </c>
      <c r="L31" s="329">
        <v>5.61</v>
      </c>
      <c r="M31" s="329">
        <v>6.29</v>
      </c>
      <c r="N31" s="329" t="s">
        <v>401</v>
      </c>
      <c r="O31" s="329" t="s">
        <v>401</v>
      </c>
      <c r="P31" s="329" t="s">
        <v>401</v>
      </c>
      <c r="Q31" s="329">
        <v>5.26</v>
      </c>
      <c r="R31" s="329">
        <v>6.31</v>
      </c>
      <c r="S31" s="329">
        <v>6.92</v>
      </c>
      <c r="T31" s="329">
        <v>7.08</v>
      </c>
      <c r="U31" s="329">
        <v>8.44</v>
      </c>
      <c r="V31" s="329">
        <v>12.33</v>
      </c>
      <c r="W31" s="329">
        <v>5.95</v>
      </c>
      <c r="X31" s="329">
        <v>5.76</v>
      </c>
      <c r="Y31" s="329">
        <v>6.9</v>
      </c>
      <c r="Z31" s="329">
        <v>4.9400000000000004</v>
      </c>
      <c r="AA31" s="329">
        <v>7.8</v>
      </c>
      <c r="AB31" s="329">
        <v>9.0399999999999991</v>
      </c>
      <c r="AC31" s="329">
        <v>7.09</v>
      </c>
      <c r="AD31" s="329">
        <v>10.85</v>
      </c>
      <c r="AE31" s="329">
        <v>8.2899999999999991</v>
      </c>
      <c r="AF31" s="329">
        <v>6.67</v>
      </c>
    </row>
    <row r="32" spans="1:32" s="283" customFormat="1" x14ac:dyDescent="0.2">
      <c r="A32" s="326">
        <v>0.54166666666666663</v>
      </c>
      <c r="B32" s="329">
        <v>8.27</v>
      </c>
      <c r="C32" s="329">
        <v>6.77</v>
      </c>
      <c r="D32" s="329">
        <v>6.92</v>
      </c>
      <c r="E32" s="329">
        <v>6.38</v>
      </c>
      <c r="F32" s="329">
        <v>7.88</v>
      </c>
      <c r="G32" s="329">
        <v>6.08</v>
      </c>
      <c r="H32" s="329">
        <v>6.35</v>
      </c>
      <c r="I32" s="329">
        <v>6.84</v>
      </c>
      <c r="J32" s="329">
        <v>6.95</v>
      </c>
      <c r="K32" s="329">
        <v>6.13</v>
      </c>
      <c r="L32" s="329">
        <v>5.88</v>
      </c>
      <c r="M32" s="329">
        <v>5.82</v>
      </c>
      <c r="N32" s="329" t="s">
        <v>401</v>
      </c>
      <c r="O32" s="329" t="s">
        <v>401</v>
      </c>
      <c r="P32" s="329" t="s">
        <v>401</v>
      </c>
      <c r="Q32" s="329">
        <v>4.95</v>
      </c>
      <c r="R32" s="329">
        <v>6.44</v>
      </c>
      <c r="S32" s="329">
        <v>6.16</v>
      </c>
      <c r="T32" s="329">
        <v>6.22</v>
      </c>
      <c r="U32" s="329">
        <v>8.73</v>
      </c>
      <c r="V32" s="329">
        <v>6.49</v>
      </c>
      <c r="W32" s="329">
        <v>5.69</v>
      </c>
      <c r="X32" s="329">
        <v>5.13</v>
      </c>
      <c r="Y32" s="329">
        <v>5.25</v>
      </c>
      <c r="Z32" s="329">
        <v>4.83</v>
      </c>
      <c r="AA32" s="329">
        <v>6.17</v>
      </c>
      <c r="AB32" s="329">
        <v>6.64</v>
      </c>
      <c r="AC32" s="329">
        <v>6.49</v>
      </c>
      <c r="AD32" s="329">
        <v>7.76</v>
      </c>
      <c r="AE32" s="329">
        <v>6.93</v>
      </c>
      <c r="AF32" s="329">
        <v>6.06</v>
      </c>
    </row>
    <row r="33" spans="1:36" s="283" customFormat="1" x14ac:dyDescent="0.2">
      <c r="A33" s="326">
        <v>0.58333333333333337</v>
      </c>
      <c r="B33" s="329">
        <v>7.38</v>
      </c>
      <c r="C33" s="329">
        <v>6.88</v>
      </c>
      <c r="D33" s="329">
        <v>6.1</v>
      </c>
      <c r="E33" s="329">
        <v>7.5</v>
      </c>
      <c r="F33" s="329">
        <v>7.82</v>
      </c>
      <c r="G33" s="329">
        <v>5.52</v>
      </c>
      <c r="H33" s="329">
        <v>5.94</v>
      </c>
      <c r="I33" s="329">
        <v>6.54</v>
      </c>
      <c r="J33" s="329">
        <v>4.8099999999999996</v>
      </c>
      <c r="K33" s="329">
        <v>5.6</v>
      </c>
      <c r="L33" s="329">
        <v>7.1</v>
      </c>
      <c r="M33" s="329">
        <v>5.86</v>
      </c>
      <c r="N33" s="329" t="s">
        <v>401</v>
      </c>
      <c r="O33" s="329" t="s">
        <v>401</v>
      </c>
      <c r="P33" s="329" t="s">
        <v>401</v>
      </c>
      <c r="Q33" s="329">
        <v>5.09</v>
      </c>
      <c r="R33" s="329">
        <v>5.85</v>
      </c>
      <c r="S33" s="329">
        <v>6.42</v>
      </c>
      <c r="T33" s="329">
        <v>5.9</v>
      </c>
      <c r="U33" s="329">
        <v>8.8000000000000007</v>
      </c>
      <c r="V33" s="329">
        <v>5.42</v>
      </c>
      <c r="W33" s="329">
        <v>5.87</v>
      </c>
      <c r="X33" s="329">
        <v>4.5999999999999996</v>
      </c>
      <c r="Y33" s="329">
        <v>5.61</v>
      </c>
      <c r="Z33" s="329">
        <v>4.97</v>
      </c>
      <c r="AA33" s="329">
        <v>6.49</v>
      </c>
      <c r="AB33" s="329">
        <v>6.72</v>
      </c>
      <c r="AC33" s="329">
        <v>6.39</v>
      </c>
      <c r="AD33" s="329">
        <v>9.1199999999999992</v>
      </c>
      <c r="AE33" s="329">
        <v>6.77</v>
      </c>
      <c r="AF33" s="329">
        <v>6.12</v>
      </c>
    </row>
    <row r="34" spans="1:36" s="283" customFormat="1" x14ac:dyDescent="0.2">
      <c r="A34" s="326">
        <v>0.625</v>
      </c>
      <c r="B34" s="329">
        <v>7.75</v>
      </c>
      <c r="C34" s="329">
        <v>6.94</v>
      </c>
      <c r="D34" s="329">
        <v>6.5</v>
      </c>
      <c r="E34" s="329">
        <v>7.09</v>
      </c>
      <c r="F34" s="329">
        <v>7.65</v>
      </c>
      <c r="G34" s="329">
        <v>5.56</v>
      </c>
      <c r="H34" s="329">
        <v>5.58</v>
      </c>
      <c r="I34" s="329">
        <v>6.36</v>
      </c>
      <c r="J34" s="329">
        <v>4.58</v>
      </c>
      <c r="K34" s="329">
        <v>5.52</v>
      </c>
      <c r="L34" s="329">
        <v>6.69</v>
      </c>
      <c r="M34" s="329">
        <v>5.93</v>
      </c>
      <c r="N34" s="329" t="s">
        <v>401</v>
      </c>
      <c r="O34" s="329" t="s">
        <v>401</v>
      </c>
      <c r="P34" s="329" t="s">
        <v>401</v>
      </c>
      <c r="Q34" s="329">
        <v>6.07</v>
      </c>
      <c r="R34" s="329">
        <v>6.13</v>
      </c>
      <c r="S34" s="329">
        <v>7.55</v>
      </c>
      <c r="T34" s="329">
        <v>6.32</v>
      </c>
      <c r="U34" s="329">
        <v>6.87</v>
      </c>
      <c r="V34" s="329">
        <v>4.9800000000000004</v>
      </c>
      <c r="W34" s="329">
        <v>7.16</v>
      </c>
      <c r="X34" s="329">
        <v>5.38</v>
      </c>
      <c r="Y34" s="329">
        <v>4.96</v>
      </c>
      <c r="Z34" s="329">
        <v>5.35</v>
      </c>
      <c r="AA34" s="329">
        <v>7.6</v>
      </c>
      <c r="AB34" s="329">
        <v>6.89</v>
      </c>
      <c r="AC34" s="329">
        <v>6.3</v>
      </c>
      <c r="AD34" s="329">
        <v>6.98</v>
      </c>
      <c r="AE34" s="329">
        <v>7.31</v>
      </c>
      <c r="AF34" s="329">
        <v>6.77</v>
      </c>
    </row>
    <row r="35" spans="1:36" s="283" customFormat="1" x14ac:dyDescent="0.2">
      <c r="A35" s="326">
        <v>0.66666666666666663</v>
      </c>
      <c r="B35" s="329">
        <v>7.06</v>
      </c>
      <c r="C35" s="329">
        <v>7.39</v>
      </c>
      <c r="D35" s="329">
        <v>7.11</v>
      </c>
      <c r="E35" s="329">
        <v>7.29</v>
      </c>
      <c r="F35" s="329">
        <v>7.24</v>
      </c>
      <c r="G35" s="329">
        <v>6.22</v>
      </c>
      <c r="H35" s="329">
        <v>6.12</v>
      </c>
      <c r="I35" s="329">
        <v>6.62</v>
      </c>
      <c r="J35" s="329">
        <v>4.88</v>
      </c>
      <c r="K35" s="329">
        <v>5.99</v>
      </c>
      <c r="L35" s="329">
        <v>7.42</v>
      </c>
      <c r="M35" s="329">
        <v>5.47</v>
      </c>
      <c r="N35" s="329" t="s">
        <v>401</v>
      </c>
      <c r="O35" s="329" t="s">
        <v>401</v>
      </c>
      <c r="P35" s="329">
        <v>5.57</v>
      </c>
      <c r="Q35" s="329">
        <v>6.47</v>
      </c>
      <c r="R35" s="329">
        <v>6.53</v>
      </c>
      <c r="S35" s="329">
        <v>9.42</v>
      </c>
      <c r="T35" s="329">
        <v>7.72</v>
      </c>
      <c r="U35" s="329">
        <v>6.94</v>
      </c>
      <c r="V35" s="329">
        <v>5.09</v>
      </c>
      <c r="W35" s="329">
        <v>8.1</v>
      </c>
      <c r="X35" s="329">
        <v>5.85</v>
      </c>
      <c r="Y35" s="329">
        <v>5.75</v>
      </c>
      <c r="Z35" s="329">
        <v>5.61</v>
      </c>
      <c r="AA35" s="329">
        <v>6.68</v>
      </c>
      <c r="AB35" s="329">
        <v>6.53</v>
      </c>
      <c r="AC35" s="329">
        <v>6.64</v>
      </c>
      <c r="AD35" s="329">
        <v>10.18</v>
      </c>
      <c r="AE35" s="329">
        <v>8.58</v>
      </c>
      <c r="AF35" s="329">
        <v>7.54</v>
      </c>
    </row>
    <row r="36" spans="1:36" s="283" customFormat="1" x14ac:dyDescent="0.2">
      <c r="A36" s="326">
        <v>0.70833333333333337</v>
      </c>
      <c r="B36" s="329">
        <v>7.37</v>
      </c>
      <c r="C36" s="329">
        <v>10.47</v>
      </c>
      <c r="D36" s="329">
        <v>7.89</v>
      </c>
      <c r="E36" s="329">
        <v>9.58</v>
      </c>
      <c r="F36" s="329">
        <v>9.01</v>
      </c>
      <c r="G36" s="329">
        <v>6.52</v>
      </c>
      <c r="H36" s="329">
        <v>6.02</v>
      </c>
      <c r="I36" s="329">
        <v>5.87</v>
      </c>
      <c r="J36" s="329">
        <v>5.41</v>
      </c>
      <c r="K36" s="329">
        <v>5.89</v>
      </c>
      <c r="L36" s="329">
        <v>6.83</v>
      </c>
      <c r="M36" s="329">
        <v>5.18</v>
      </c>
      <c r="N36" s="329" t="s">
        <v>401</v>
      </c>
      <c r="O36" s="329" t="s">
        <v>401</v>
      </c>
      <c r="P36" s="329">
        <v>7.33</v>
      </c>
      <c r="Q36" s="329">
        <v>7</v>
      </c>
      <c r="R36" s="329">
        <v>7.32</v>
      </c>
      <c r="S36" s="329">
        <v>11.18</v>
      </c>
      <c r="T36" s="329">
        <v>7.94</v>
      </c>
      <c r="U36" s="329">
        <v>7.2</v>
      </c>
      <c r="V36" s="329">
        <v>6.15</v>
      </c>
      <c r="W36" s="329">
        <v>8.61</v>
      </c>
      <c r="X36" s="329">
        <v>6.61</v>
      </c>
      <c r="Y36" s="329">
        <v>6.22</v>
      </c>
      <c r="Z36" s="329">
        <v>6.82</v>
      </c>
      <c r="AA36" s="329">
        <v>7.51</v>
      </c>
      <c r="AB36" s="329">
        <v>6.7</v>
      </c>
      <c r="AC36" s="329">
        <v>7.48</v>
      </c>
      <c r="AD36" s="329">
        <v>7.68</v>
      </c>
      <c r="AE36" s="329">
        <v>9.52</v>
      </c>
      <c r="AF36" s="329">
        <v>8.2799999999999994</v>
      </c>
    </row>
    <row r="37" spans="1:36" s="283" customFormat="1" x14ac:dyDescent="0.2">
      <c r="A37" s="326">
        <v>0.75</v>
      </c>
      <c r="B37" s="329">
        <v>13.96</v>
      </c>
      <c r="C37" s="329">
        <v>14.51</v>
      </c>
      <c r="D37" s="329">
        <v>7.86</v>
      </c>
      <c r="E37" s="329">
        <v>8.15</v>
      </c>
      <c r="F37" s="329">
        <v>9.18</v>
      </c>
      <c r="G37" s="329">
        <v>7.11</v>
      </c>
      <c r="H37" s="329">
        <v>5.45</v>
      </c>
      <c r="I37" s="329">
        <v>6.27</v>
      </c>
      <c r="J37" s="329">
        <v>6.01</v>
      </c>
      <c r="K37" s="329">
        <v>5.08</v>
      </c>
      <c r="L37" s="329">
        <v>8.07</v>
      </c>
      <c r="M37" s="329">
        <v>5.49</v>
      </c>
      <c r="N37" s="329" t="s">
        <v>401</v>
      </c>
      <c r="O37" s="329" t="s">
        <v>401</v>
      </c>
      <c r="P37" s="329">
        <v>6.78</v>
      </c>
      <c r="Q37" s="329">
        <v>7.74</v>
      </c>
      <c r="R37" s="329">
        <v>9.0299999999999994</v>
      </c>
      <c r="S37" s="329">
        <v>10.56</v>
      </c>
      <c r="T37" s="329">
        <v>8.99</v>
      </c>
      <c r="U37" s="329">
        <v>7.32</v>
      </c>
      <c r="V37" s="329">
        <v>6.22</v>
      </c>
      <c r="W37" s="329">
        <v>8.44</v>
      </c>
      <c r="X37" s="329">
        <v>8.09</v>
      </c>
      <c r="Y37" s="329">
        <v>7.07</v>
      </c>
      <c r="Z37" s="329">
        <v>7.19</v>
      </c>
      <c r="AA37" s="329">
        <v>9.1300000000000008</v>
      </c>
      <c r="AB37" s="329">
        <v>6.82</v>
      </c>
      <c r="AC37" s="329">
        <v>7.65</v>
      </c>
      <c r="AD37" s="329">
        <v>7.81</v>
      </c>
      <c r="AE37" s="329">
        <v>10.19</v>
      </c>
      <c r="AF37" s="329">
        <v>10.210000000000001</v>
      </c>
      <c r="AJ37" s="285"/>
    </row>
    <row r="38" spans="1:36" s="283" customFormat="1" x14ac:dyDescent="0.2">
      <c r="A38" s="326">
        <v>0.79166666666666663</v>
      </c>
      <c r="B38" s="329">
        <v>13.43</v>
      </c>
      <c r="C38" s="329">
        <v>16.28</v>
      </c>
      <c r="D38" s="329">
        <v>8.02</v>
      </c>
      <c r="E38" s="329">
        <v>12.22</v>
      </c>
      <c r="F38" s="329">
        <v>8.7100000000000009</v>
      </c>
      <c r="G38" s="329">
        <v>9.57</v>
      </c>
      <c r="H38" s="329">
        <v>5.79</v>
      </c>
      <c r="I38" s="329">
        <v>6.66</v>
      </c>
      <c r="J38" s="329">
        <v>5.13</v>
      </c>
      <c r="K38" s="329">
        <v>4.9000000000000004</v>
      </c>
      <c r="L38" s="329">
        <v>6.08</v>
      </c>
      <c r="M38" s="329">
        <v>5.63</v>
      </c>
      <c r="N38" s="329" t="s">
        <v>401</v>
      </c>
      <c r="O38" s="329" t="s">
        <v>401</v>
      </c>
      <c r="P38" s="329">
        <v>7.38</v>
      </c>
      <c r="Q38" s="329">
        <v>8.9700000000000006</v>
      </c>
      <c r="R38" s="329">
        <v>9.3699999999999992</v>
      </c>
      <c r="S38" s="329">
        <v>8.6199999999999992</v>
      </c>
      <c r="T38" s="329">
        <v>9.24</v>
      </c>
      <c r="U38" s="329">
        <v>8.07</v>
      </c>
      <c r="V38" s="329">
        <v>5.8</v>
      </c>
      <c r="W38" s="329">
        <v>9.41</v>
      </c>
      <c r="X38" s="329">
        <v>8.0299999999999994</v>
      </c>
      <c r="Y38" s="329">
        <v>11.02</v>
      </c>
      <c r="Z38" s="329">
        <v>7.98</v>
      </c>
      <c r="AA38" s="329">
        <v>10.91</v>
      </c>
      <c r="AB38" s="329">
        <v>6.82</v>
      </c>
      <c r="AC38" s="329">
        <v>11.9</v>
      </c>
      <c r="AD38" s="329">
        <v>8.11</v>
      </c>
      <c r="AE38" s="329">
        <v>13.37</v>
      </c>
      <c r="AF38" s="329">
        <v>10.210000000000001</v>
      </c>
      <c r="AJ38" s="285"/>
    </row>
    <row r="39" spans="1:36" s="283" customFormat="1" x14ac:dyDescent="0.2">
      <c r="A39" s="326">
        <v>0.83333333333333337</v>
      </c>
      <c r="B39" s="329">
        <v>10.06</v>
      </c>
      <c r="C39" s="329">
        <v>13.39</v>
      </c>
      <c r="D39" s="329">
        <v>7.3</v>
      </c>
      <c r="E39" s="329">
        <v>13.01</v>
      </c>
      <c r="F39" s="329">
        <v>9.4600000000000009</v>
      </c>
      <c r="G39" s="329">
        <v>13.43</v>
      </c>
      <c r="H39" s="329">
        <v>5.9</v>
      </c>
      <c r="I39" s="329">
        <v>8.48</v>
      </c>
      <c r="J39" s="329">
        <v>4.3899999999999997</v>
      </c>
      <c r="K39" s="329">
        <v>6.49</v>
      </c>
      <c r="L39" s="329">
        <v>6.12</v>
      </c>
      <c r="M39" s="329">
        <v>5.2</v>
      </c>
      <c r="N39" s="329" t="s">
        <v>401</v>
      </c>
      <c r="O39" s="329" t="s">
        <v>401</v>
      </c>
      <c r="P39" s="329">
        <v>9.16</v>
      </c>
      <c r="Q39" s="329">
        <v>9.93</v>
      </c>
      <c r="R39" s="329">
        <v>12.75</v>
      </c>
      <c r="S39" s="329">
        <v>9.7100000000000009</v>
      </c>
      <c r="T39" s="329">
        <v>7.87</v>
      </c>
      <c r="U39" s="329">
        <v>8.34</v>
      </c>
      <c r="V39" s="329">
        <v>5.52</v>
      </c>
      <c r="W39" s="329">
        <v>9.6199999999999992</v>
      </c>
      <c r="X39" s="329">
        <v>7.35</v>
      </c>
      <c r="Y39" s="329">
        <v>8.9499999999999993</v>
      </c>
      <c r="Z39" s="329">
        <v>6.89</v>
      </c>
      <c r="AA39" s="329">
        <v>8.81</v>
      </c>
      <c r="AB39" s="329">
        <v>8.18</v>
      </c>
      <c r="AC39" s="329">
        <v>10.83</v>
      </c>
      <c r="AD39" s="329">
        <v>7.32</v>
      </c>
      <c r="AE39" s="329">
        <v>10.48</v>
      </c>
      <c r="AF39" s="329">
        <v>17.010000000000002</v>
      </c>
      <c r="AJ39" s="285"/>
    </row>
    <row r="40" spans="1:36" s="283" customFormat="1" x14ac:dyDescent="0.2">
      <c r="A40" s="326">
        <v>0.875</v>
      </c>
      <c r="B40" s="329">
        <v>10.31</v>
      </c>
      <c r="C40" s="329">
        <v>8.2799999999999994</v>
      </c>
      <c r="D40" s="329">
        <v>7.26</v>
      </c>
      <c r="E40" s="329">
        <v>12.65</v>
      </c>
      <c r="F40" s="329">
        <v>9.15</v>
      </c>
      <c r="G40" s="329">
        <v>9.57</v>
      </c>
      <c r="H40" s="329">
        <v>5.08</v>
      </c>
      <c r="I40" s="329">
        <v>8.5299999999999994</v>
      </c>
      <c r="J40" s="329">
        <v>4.47</v>
      </c>
      <c r="K40" s="329">
        <v>6</v>
      </c>
      <c r="L40" s="329">
        <v>6.54</v>
      </c>
      <c r="M40" s="329">
        <v>4.3099999999999996</v>
      </c>
      <c r="N40" s="329" t="s">
        <v>401</v>
      </c>
      <c r="O40" s="329" t="s">
        <v>401</v>
      </c>
      <c r="P40" s="329">
        <v>6.78</v>
      </c>
      <c r="Q40" s="329">
        <v>10.119999999999999</v>
      </c>
      <c r="R40" s="329">
        <v>9.0299999999999994</v>
      </c>
      <c r="S40" s="329">
        <v>11.73</v>
      </c>
      <c r="T40" s="329">
        <v>21.39</v>
      </c>
      <c r="U40" s="329">
        <v>8.24</v>
      </c>
      <c r="V40" s="329">
        <v>5.47</v>
      </c>
      <c r="W40" s="329">
        <v>8.6</v>
      </c>
      <c r="X40" s="329">
        <v>6.16</v>
      </c>
      <c r="Y40" s="329">
        <v>8.36</v>
      </c>
      <c r="Z40" s="329">
        <v>7.94</v>
      </c>
      <c r="AA40" s="329">
        <v>9.1199999999999992</v>
      </c>
      <c r="AB40" s="329">
        <v>8.9700000000000006</v>
      </c>
      <c r="AC40" s="329">
        <v>9.5</v>
      </c>
      <c r="AD40" s="329">
        <v>8.1999999999999993</v>
      </c>
      <c r="AE40" s="329">
        <v>11.39</v>
      </c>
      <c r="AF40" s="329">
        <v>15.71</v>
      </c>
      <c r="AJ40" s="285"/>
    </row>
    <row r="41" spans="1:36" s="283" customFormat="1" x14ac:dyDescent="0.2">
      <c r="A41" s="326">
        <v>0.91666666666666663</v>
      </c>
      <c r="B41" s="329">
        <v>10.28</v>
      </c>
      <c r="C41" s="329">
        <v>8.3800000000000008</v>
      </c>
      <c r="D41" s="329">
        <v>7.24</v>
      </c>
      <c r="E41" s="329">
        <v>12.28</v>
      </c>
      <c r="F41" s="329">
        <v>9.1199999999999992</v>
      </c>
      <c r="G41" s="329">
        <v>7.08</v>
      </c>
      <c r="H41" s="329">
        <v>5.8</v>
      </c>
      <c r="I41" s="329">
        <v>8.48</v>
      </c>
      <c r="J41" s="329">
        <v>9.15</v>
      </c>
      <c r="K41" s="329">
        <v>4.68</v>
      </c>
      <c r="L41" s="329">
        <v>6.1</v>
      </c>
      <c r="M41" s="329">
        <v>5.57</v>
      </c>
      <c r="N41" s="329" t="s">
        <v>401</v>
      </c>
      <c r="O41" s="329" t="s">
        <v>401</v>
      </c>
      <c r="P41" s="329">
        <v>7.98</v>
      </c>
      <c r="Q41" s="329">
        <v>8.74</v>
      </c>
      <c r="R41" s="329">
        <v>7.84</v>
      </c>
      <c r="S41" s="329">
        <v>12.45</v>
      </c>
      <c r="T41" s="329">
        <v>12.38</v>
      </c>
      <c r="U41" s="329">
        <v>9.69</v>
      </c>
      <c r="V41" s="329">
        <v>6.42</v>
      </c>
      <c r="W41" s="329">
        <v>8.14</v>
      </c>
      <c r="X41" s="329">
        <v>8.7799999999999994</v>
      </c>
      <c r="Y41" s="329">
        <v>8.36</v>
      </c>
      <c r="Z41" s="329">
        <v>8.0299999999999994</v>
      </c>
      <c r="AA41" s="329">
        <v>20.309999999999999</v>
      </c>
      <c r="AB41" s="329">
        <v>6.85</v>
      </c>
      <c r="AC41" s="329">
        <v>9.91</v>
      </c>
      <c r="AD41" s="329">
        <v>10.119999999999999</v>
      </c>
      <c r="AE41" s="329">
        <v>12.68</v>
      </c>
      <c r="AF41" s="329">
        <v>12.78</v>
      </c>
    </row>
    <row r="42" spans="1:36" s="283" customFormat="1" x14ac:dyDescent="0.2">
      <c r="A42" s="326">
        <v>0.95833333333333337</v>
      </c>
      <c r="B42" s="329">
        <v>9.99</v>
      </c>
      <c r="C42" s="329">
        <v>10.47</v>
      </c>
      <c r="D42" s="329">
        <v>7.69</v>
      </c>
      <c r="E42" s="329">
        <v>12.71</v>
      </c>
      <c r="F42" s="329">
        <v>11.59</v>
      </c>
      <c r="G42" s="329">
        <v>8.6999999999999993</v>
      </c>
      <c r="H42" s="329">
        <v>6.58</v>
      </c>
      <c r="I42" s="329">
        <v>7.95</v>
      </c>
      <c r="J42" s="329">
        <v>7.85</v>
      </c>
      <c r="K42" s="329">
        <v>9.24</v>
      </c>
      <c r="L42" s="329">
        <v>5.22</v>
      </c>
      <c r="M42" s="329">
        <v>5.47</v>
      </c>
      <c r="N42" s="329" t="s">
        <v>401</v>
      </c>
      <c r="O42" s="329" t="s">
        <v>401</v>
      </c>
      <c r="P42" s="329">
        <v>13.64</v>
      </c>
      <c r="Q42" s="329">
        <v>16.38</v>
      </c>
      <c r="R42" s="329">
        <v>6.62</v>
      </c>
      <c r="S42" s="329">
        <v>13.56</v>
      </c>
      <c r="T42" s="329">
        <v>13.55</v>
      </c>
      <c r="U42" s="329">
        <v>8.7200000000000006</v>
      </c>
      <c r="V42" s="329">
        <v>6.72</v>
      </c>
      <c r="W42" s="329">
        <v>9.09</v>
      </c>
      <c r="X42" s="329">
        <v>7.14</v>
      </c>
      <c r="Y42" s="329">
        <v>9.27</v>
      </c>
      <c r="Z42" s="329">
        <v>7.72</v>
      </c>
      <c r="AA42" s="329">
        <v>16.46</v>
      </c>
      <c r="AB42" s="329">
        <v>16.14</v>
      </c>
      <c r="AC42" s="329">
        <v>11.53</v>
      </c>
      <c r="AD42" s="329">
        <v>9.31</v>
      </c>
      <c r="AE42" s="329">
        <v>12.25</v>
      </c>
      <c r="AF42" s="329">
        <v>18.27</v>
      </c>
    </row>
    <row r="43" spans="1:36" s="287" customFormat="1" ht="33" customHeight="1" x14ac:dyDescent="0.2">
      <c r="A43" s="322" t="s">
        <v>305</v>
      </c>
      <c r="B43" s="366">
        <v>11.6</v>
      </c>
      <c r="C43" s="366">
        <v>10.3</v>
      </c>
      <c r="D43" s="366">
        <v>10.3</v>
      </c>
      <c r="E43" s="366">
        <v>11.8</v>
      </c>
      <c r="F43" s="366">
        <v>12.2</v>
      </c>
      <c r="G43" s="366">
        <v>10.199999999999999</v>
      </c>
      <c r="H43" s="366">
        <v>8.1</v>
      </c>
      <c r="I43" s="366">
        <v>8.6</v>
      </c>
      <c r="J43" s="366">
        <v>6.7</v>
      </c>
      <c r="K43" s="366">
        <v>6.8</v>
      </c>
      <c r="L43" s="366">
        <v>6.9</v>
      </c>
      <c r="M43" s="366">
        <v>6.6</v>
      </c>
      <c r="N43" s="366" t="s">
        <v>325</v>
      </c>
      <c r="O43" s="366" t="s">
        <v>401</v>
      </c>
      <c r="P43" s="366" t="s">
        <v>325</v>
      </c>
      <c r="Q43" s="366">
        <v>8.8000000000000007</v>
      </c>
      <c r="R43" s="366">
        <v>9.6999999999999993</v>
      </c>
      <c r="S43" s="366">
        <v>10.9</v>
      </c>
      <c r="T43" s="366">
        <v>11.2</v>
      </c>
      <c r="U43" s="366">
        <v>11.1</v>
      </c>
      <c r="V43" s="366">
        <v>8.9</v>
      </c>
      <c r="W43" s="366">
        <v>8.5</v>
      </c>
      <c r="X43" s="366">
        <v>7.6</v>
      </c>
      <c r="Y43" s="366">
        <v>9.3000000000000007</v>
      </c>
      <c r="Z43" s="366">
        <v>9.8000000000000007</v>
      </c>
      <c r="AA43" s="366">
        <v>10.7</v>
      </c>
      <c r="AB43" s="366">
        <v>9</v>
      </c>
      <c r="AC43" s="366">
        <v>9.3000000000000007</v>
      </c>
      <c r="AD43" s="366">
        <v>9.8000000000000007</v>
      </c>
      <c r="AE43" s="366">
        <v>11.5</v>
      </c>
      <c r="AF43" s="366">
        <v>11</v>
      </c>
      <c r="AG43" s="286"/>
    </row>
    <row r="44" spans="1:36" s="287" customFormat="1" ht="27" customHeight="1" x14ac:dyDescent="0.2">
      <c r="A44" s="322" t="s">
        <v>306</v>
      </c>
      <c r="B44" s="375" t="s">
        <v>304</v>
      </c>
      <c r="C44" s="375"/>
      <c r="D44" s="375"/>
      <c r="E44" s="375"/>
      <c r="F44" s="375"/>
      <c r="G44" s="375"/>
      <c r="H44" s="375"/>
      <c r="I44" s="375"/>
      <c r="J44" s="375"/>
      <c r="K44" s="375"/>
      <c r="L44" s="375"/>
      <c r="M44" s="375"/>
      <c r="N44" s="375"/>
      <c r="O44" s="375"/>
      <c r="P44" s="375"/>
      <c r="Q44" s="375"/>
      <c r="R44" s="375"/>
      <c r="S44" s="375"/>
      <c r="T44" s="375"/>
      <c r="U44" s="375"/>
      <c r="V44" s="375"/>
      <c r="W44" s="375"/>
      <c r="X44" s="375"/>
      <c r="Y44" s="375"/>
      <c r="Z44" s="375"/>
      <c r="AA44" s="375"/>
      <c r="AB44" s="375"/>
      <c r="AC44" s="375"/>
      <c r="AD44" s="375"/>
      <c r="AE44" s="375"/>
      <c r="AF44" s="375"/>
    </row>
    <row r="45" spans="1:36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6" s="281" customFormat="1" ht="13.5" customHeight="1" x14ac:dyDescent="0.2">
      <c r="A46" s="288" t="s">
        <v>326</v>
      </c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</row>
    <row r="47" spans="1:36" x14ac:dyDescent="0.2">
      <c r="A47" s="288" t="s">
        <v>403</v>
      </c>
    </row>
    <row r="48" spans="1:36" x14ac:dyDescent="0.2">
      <c r="A48" s="288"/>
      <c r="B48"/>
    </row>
    <row r="49" spans="1:30" x14ac:dyDescent="0.2">
      <c r="A49" s="288"/>
    </row>
    <row r="50" spans="1:30" x14ac:dyDescent="0.2">
      <c r="A50" s="288"/>
    </row>
    <row r="51" spans="1:30" x14ac:dyDescent="0.2">
      <c r="A51" s="288"/>
    </row>
    <row r="52" spans="1:30" x14ac:dyDescent="0.2">
      <c r="A52" s="288"/>
    </row>
    <row r="53" spans="1:30" x14ac:dyDescent="0.2">
      <c r="A53" s="386"/>
      <c r="B53" s="386"/>
      <c r="C53" s="386"/>
      <c r="D53" s="386"/>
      <c r="E53" s="386"/>
      <c r="F53" s="386"/>
      <c r="G53" s="386"/>
      <c r="H53" s="364"/>
      <c r="I53" s="364"/>
      <c r="J53" s="364"/>
      <c r="K53" s="385"/>
      <c r="L53" s="385"/>
      <c r="M53" s="385"/>
      <c r="N53" s="385"/>
      <c r="O53" s="385"/>
      <c r="P53" s="385"/>
      <c r="Q53" s="385"/>
      <c r="R53" s="385"/>
      <c r="S53" s="385"/>
      <c r="T53" s="364"/>
      <c r="U53" s="364"/>
      <c r="V53" s="385"/>
      <c r="W53" s="385"/>
      <c r="X53" s="385"/>
      <c r="Y53" s="385"/>
      <c r="Z53" s="385"/>
      <c r="AA53" s="385"/>
      <c r="AB53" s="385"/>
      <c r="AC53" s="385"/>
      <c r="AD53" s="385"/>
    </row>
    <row r="54" spans="1:30" x14ac:dyDescent="0.2">
      <c r="A54" s="369" t="s">
        <v>354</v>
      </c>
      <c r="B54" s="369"/>
      <c r="C54" s="371"/>
      <c r="D54" s="371"/>
      <c r="E54" s="371"/>
      <c r="F54" s="371"/>
      <c r="G54" s="371"/>
      <c r="H54" s="371"/>
      <c r="I54" s="371"/>
      <c r="J54" s="364"/>
      <c r="K54" s="369" t="s">
        <v>364</v>
      </c>
      <c r="L54" s="369"/>
      <c r="M54" s="371"/>
      <c r="N54" s="371"/>
      <c r="O54" s="371"/>
      <c r="P54" s="371"/>
      <c r="Q54" s="371"/>
      <c r="R54" s="371"/>
      <c r="S54" s="371"/>
      <c r="T54" s="364"/>
      <c r="U54" s="364"/>
      <c r="V54" s="369" t="s">
        <v>365</v>
      </c>
      <c r="W54" s="369"/>
      <c r="X54" s="371"/>
      <c r="Y54" s="371"/>
      <c r="Z54" s="371"/>
      <c r="AA54" s="371"/>
      <c r="AB54" s="371"/>
      <c r="AC54" s="371"/>
      <c r="AD54" s="371"/>
    </row>
    <row r="55" spans="1:30" x14ac:dyDescent="0.2">
      <c r="A55" s="370" t="s">
        <v>357</v>
      </c>
      <c r="B55" s="370"/>
      <c r="C55" s="370"/>
      <c r="D55" s="370"/>
      <c r="E55" s="370"/>
      <c r="F55" s="370"/>
      <c r="G55" s="370"/>
      <c r="H55" s="370"/>
      <c r="I55" s="370"/>
      <c r="J55" s="364"/>
      <c r="K55" s="370" t="s">
        <v>355</v>
      </c>
      <c r="L55" s="370"/>
      <c r="M55" s="370"/>
      <c r="N55" s="370"/>
      <c r="O55" s="370"/>
      <c r="P55" s="370"/>
      <c r="Q55" s="370"/>
      <c r="R55" s="370"/>
      <c r="S55" s="370"/>
      <c r="T55" s="364"/>
      <c r="U55" s="364"/>
      <c r="V55" s="370" t="s">
        <v>356</v>
      </c>
      <c r="W55" s="370"/>
      <c r="X55" s="370"/>
      <c r="Y55" s="370"/>
      <c r="Z55" s="370"/>
      <c r="AA55" s="370"/>
      <c r="AB55" s="370"/>
      <c r="AC55" s="370"/>
      <c r="AD55" s="370"/>
    </row>
    <row r="56" spans="1:30" x14ac:dyDescent="0.2">
      <c r="A56" s="288"/>
    </row>
  </sheetData>
  <sheetProtection formatColumns="0"/>
  <mergeCells count="40">
    <mergeCell ref="V53:AD53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3:S53"/>
    <mergeCell ref="A53:G53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4:B54"/>
    <mergeCell ref="K54:L54"/>
    <mergeCell ref="V54:W54"/>
    <mergeCell ref="A55:I55"/>
    <mergeCell ref="K55:S55"/>
    <mergeCell ref="V55:AD55"/>
    <mergeCell ref="C54:I54"/>
    <mergeCell ref="M54:S54"/>
    <mergeCell ref="X54:AD54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I56"/>
  <sheetViews>
    <sheetView showGridLines="0" tabSelected="1" view="pageBreakPreview" topLeftCell="A10" zoomScale="60" zoomScaleNormal="6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7109375" style="289" bestFit="1" customWidth="1"/>
    <col min="4" max="4" width="5.7109375" style="289" bestFit="1" customWidth="1"/>
    <col min="5" max="5" width="7" style="289" customWidth="1"/>
    <col min="6" max="6" width="6.5703125" style="289" customWidth="1"/>
    <col min="7" max="7" width="6.42578125" style="289" customWidth="1"/>
    <col min="8" max="8" width="5.7109375" style="289" bestFit="1" customWidth="1"/>
    <col min="9" max="13" width="6.7109375" style="289" bestFit="1" customWidth="1"/>
    <col min="14" max="14" width="6.5703125" style="289" bestFit="1" customWidth="1"/>
    <col min="15" max="15" width="5.7109375" style="289" bestFit="1" customWidth="1"/>
    <col min="16" max="16" width="6.5703125" style="289" customWidth="1"/>
    <col min="17" max="17" width="5.7109375" style="289" bestFit="1" customWidth="1"/>
    <col min="18" max="18" width="6.5703125" style="289" bestFit="1" customWidth="1"/>
    <col min="19" max="19" width="6.42578125" style="289" bestFit="1" customWidth="1"/>
    <col min="20" max="20" width="6.5703125" style="289" bestFit="1" customWidth="1"/>
    <col min="21" max="21" width="6.5703125" style="289" customWidth="1"/>
    <col min="22" max="22" width="6.5703125" style="289" bestFit="1" customWidth="1"/>
    <col min="23" max="23" width="6.5703125" style="289" customWidth="1"/>
    <col min="24" max="24" width="6.85546875" style="289" customWidth="1"/>
    <col min="25" max="25" width="6.5703125" style="289" bestFit="1" customWidth="1"/>
    <col min="26" max="26" width="6.42578125" style="289" customWidth="1"/>
    <col min="27" max="27" width="7.42578125" style="289" customWidth="1"/>
    <col min="28" max="28" width="6.7109375" style="289" bestFit="1" customWidth="1"/>
    <col min="29" max="29" width="6.5703125" style="289" bestFit="1" customWidth="1"/>
    <col min="30" max="32" width="6.42578125" style="289" customWidth="1"/>
    <col min="33" max="16384" width="11.42578125" style="289"/>
  </cols>
  <sheetData>
    <row r="2" spans="1:32" ht="15.75" customHeight="1" x14ac:dyDescent="0.2">
      <c r="A2" s="388"/>
      <c r="B2" s="388"/>
      <c r="C2" s="388"/>
      <c r="D2" s="388"/>
      <c r="E2" s="389" t="s">
        <v>321</v>
      </c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1:32" ht="15.75" customHeight="1" x14ac:dyDescent="0.2">
      <c r="A3" s="388"/>
      <c r="B3" s="388"/>
      <c r="C3" s="388"/>
      <c r="D3" s="388"/>
      <c r="E3" s="392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1:32" ht="15.75" customHeight="1" x14ac:dyDescent="0.2">
      <c r="A4" s="388"/>
      <c r="B4" s="388"/>
      <c r="C4" s="388"/>
      <c r="D4" s="388"/>
      <c r="E4" s="39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1:32" ht="11.25" customHeight="1" x14ac:dyDescent="0.2">
      <c r="A5" s="316"/>
      <c r="B5" s="316"/>
      <c r="C5" s="316"/>
      <c r="D5" s="316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1:32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ht="15.75" customHeight="1" x14ac:dyDescent="0.2">
      <c r="A14" s="374" t="s">
        <v>33</v>
      </c>
      <c r="B14" s="374"/>
      <c r="C14" s="374"/>
      <c r="D14" s="374"/>
      <c r="E14" s="379" t="s">
        <v>369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98" t="s">
        <v>389</v>
      </c>
      <c r="V14" s="398"/>
      <c r="W14" s="398"/>
      <c r="X14" s="398"/>
      <c r="Y14" s="398"/>
      <c r="Z14" s="398"/>
      <c r="AA14" s="398"/>
      <c r="AB14" s="398"/>
      <c r="AC14" s="398"/>
      <c r="AD14" s="398"/>
      <c r="AE14" s="398"/>
      <c r="AF14" s="398"/>
    </row>
    <row r="15" spans="1:32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ht="15.75" customHeight="1" x14ac:dyDescent="0.2">
      <c r="A16" s="374" t="s">
        <v>8</v>
      </c>
      <c r="B16" s="374"/>
      <c r="C16" s="374"/>
      <c r="D16" s="374"/>
      <c r="E16" s="379" t="s">
        <v>371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370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81">
        <v>1192914948</v>
      </c>
      <c r="Z16" s="381"/>
      <c r="AA16" s="381"/>
      <c r="AB16" s="381"/>
      <c r="AC16" s="381"/>
      <c r="AD16" s="381"/>
      <c r="AE16" s="381"/>
      <c r="AF16" s="381"/>
    </row>
    <row r="17" spans="1:32" ht="11.25" customHeight="1" x14ac:dyDescent="0.2">
      <c r="A17" s="316"/>
      <c r="B17" s="316"/>
      <c r="C17" s="316"/>
      <c r="D17" s="316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</row>
    <row r="18" spans="1:32" ht="29.45" customHeight="1" x14ac:dyDescent="0.2">
      <c r="A18" s="318" t="s">
        <v>257</v>
      </c>
      <c r="B18" s="319">
        <v>1</v>
      </c>
      <c r="C18" s="319">
        <v>2</v>
      </c>
      <c r="D18" s="319">
        <v>3</v>
      </c>
      <c r="E18" s="319">
        <v>4</v>
      </c>
      <c r="F18" s="319">
        <v>5</v>
      </c>
      <c r="G18" s="319">
        <v>6</v>
      </c>
      <c r="H18" s="319">
        <v>7</v>
      </c>
      <c r="I18" s="319">
        <v>8</v>
      </c>
      <c r="J18" s="319">
        <v>9</v>
      </c>
      <c r="K18" s="319">
        <v>10</v>
      </c>
      <c r="L18" s="319">
        <v>11</v>
      </c>
      <c r="M18" s="319">
        <v>12</v>
      </c>
      <c r="N18" s="319">
        <v>13</v>
      </c>
      <c r="O18" s="319">
        <v>14</v>
      </c>
      <c r="P18" s="319">
        <v>15</v>
      </c>
      <c r="Q18" s="319">
        <v>16</v>
      </c>
      <c r="R18" s="319">
        <v>17</v>
      </c>
      <c r="S18" s="319">
        <v>18</v>
      </c>
      <c r="T18" s="319">
        <v>19</v>
      </c>
      <c r="U18" s="319">
        <v>20</v>
      </c>
      <c r="V18" s="319">
        <v>21</v>
      </c>
      <c r="W18" s="319">
        <v>22</v>
      </c>
      <c r="X18" s="319">
        <v>23</v>
      </c>
      <c r="Y18" s="319">
        <v>24</v>
      </c>
      <c r="Z18" s="319">
        <v>25</v>
      </c>
      <c r="AA18" s="319">
        <v>26</v>
      </c>
      <c r="AB18" s="319">
        <v>27</v>
      </c>
      <c r="AC18" s="319">
        <v>28</v>
      </c>
      <c r="AD18" s="319">
        <v>29</v>
      </c>
      <c r="AE18" s="319">
        <v>30</v>
      </c>
      <c r="AF18" s="319">
        <v>31</v>
      </c>
    </row>
    <row r="19" spans="1:32" s="290" customFormat="1" x14ac:dyDescent="0.2">
      <c r="A19" s="320">
        <v>0</v>
      </c>
      <c r="B19" s="329">
        <v>5.24</v>
      </c>
      <c r="C19" s="329" t="s">
        <v>401</v>
      </c>
      <c r="D19" s="329">
        <v>7.55</v>
      </c>
      <c r="E19" s="329">
        <v>7.1</v>
      </c>
      <c r="F19" s="329">
        <v>29.42</v>
      </c>
      <c r="G19" s="329">
        <v>7.41</v>
      </c>
      <c r="H19" s="329">
        <v>7.44</v>
      </c>
      <c r="I19" s="329">
        <v>10.4</v>
      </c>
      <c r="J19" s="329">
        <v>7.44</v>
      </c>
      <c r="K19" s="329">
        <v>7.44</v>
      </c>
      <c r="L19" s="329">
        <v>94.27</v>
      </c>
      <c r="M19" s="329">
        <v>7.83</v>
      </c>
      <c r="N19" s="329">
        <v>25.44</v>
      </c>
      <c r="O19" s="329" t="s">
        <v>401</v>
      </c>
      <c r="P19" s="329" t="s">
        <v>401</v>
      </c>
      <c r="Q19" s="329">
        <v>6.58</v>
      </c>
      <c r="R19" s="329">
        <v>6.5</v>
      </c>
      <c r="S19" s="329">
        <v>6.58</v>
      </c>
      <c r="T19" s="329">
        <v>6.58</v>
      </c>
      <c r="U19" s="329">
        <v>6.21</v>
      </c>
      <c r="V19" s="329">
        <v>5.92</v>
      </c>
      <c r="W19" s="329">
        <v>7.47</v>
      </c>
      <c r="X19" s="329">
        <v>9.01</v>
      </c>
      <c r="Y19" s="329">
        <v>6.84</v>
      </c>
      <c r="Z19" s="329">
        <v>8.41</v>
      </c>
      <c r="AA19" s="329">
        <v>7.15</v>
      </c>
      <c r="AB19" s="329">
        <v>8.52</v>
      </c>
      <c r="AC19" s="329">
        <v>15.2</v>
      </c>
      <c r="AD19" s="329">
        <v>7.02</v>
      </c>
      <c r="AE19" s="329">
        <v>7</v>
      </c>
      <c r="AF19" s="329">
        <v>7.23</v>
      </c>
    </row>
    <row r="20" spans="1:32" s="290" customFormat="1" x14ac:dyDescent="0.2">
      <c r="A20" s="320">
        <v>4.1666666666666664E-2</v>
      </c>
      <c r="B20" s="329">
        <v>5.21</v>
      </c>
      <c r="C20" s="329" t="s">
        <v>401</v>
      </c>
      <c r="D20" s="329">
        <v>7.36</v>
      </c>
      <c r="E20" s="329">
        <v>7.26</v>
      </c>
      <c r="F20" s="329">
        <v>39.06</v>
      </c>
      <c r="G20" s="329">
        <v>7.47</v>
      </c>
      <c r="H20" s="329">
        <v>7.49</v>
      </c>
      <c r="I20" s="329">
        <v>20.02</v>
      </c>
      <c r="J20" s="329">
        <v>7.47</v>
      </c>
      <c r="K20" s="329">
        <v>7.57</v>
      </c>
      <c r="L20" s="329">
        <v>102.68</v>
      </c>
      <c r="M20" s="329">
        <v>7.76</v>
      </c>
      <c r="N20" s="329">
        <v>26.67</v>
      </c>
      <c r="O20" s="329" t="s">
        <v>401</v>
      </c>
      <c r="P20" s="329" t="s">
        <v>401</v>
      </c>
      <c r="Q20" s="329">
        <v>6.47</v>
      </c>
      <c r="R20" s="329">
        <v>6.37</v>
      </c>
      <c r="S20" s="329">
        <v>6.55</v>
      </c>
      <c r="T20" s="329">
        <v>6.65</v>
      </c>
      <c r="U20" s="329">
        <v>6.65</v>
      </c>
      <c r="V20" s="329">
        <v>7.55</v>
      </c>
      <c r="W20" s="329">
        <v>7.44</v>
      </c>
      <c r="X20" s="329">
        <v>19.52</v>
      </c>
      <c r="Y20" s="329">
        <v>61.41</v>
      </c>
      <c r="Z20" s="329">
        <v>7.05</v>
      </c>
      <c r="AA20" s="329">
        <v>7.02</v>
      </c>
      <c r="AB20" s="329">
        <v>7.57</v>
      </c>
      <c r="AC20" s="329">
        <v>20.100000000000001</v>
      </c>
      <c r="AD20" s="329">
        <v>7.2</v>
      </c>
      <c r="AE20" s="329">
        <v>7.26</v>
      </c>
      <c r="AF20" s="329">
        <v>6.97</v>
      </c>
    </row>
    <row r="21" spans="1:32" s="290" customFormat="1" x14ac:dyDescent="0.2">
      <c r="A21" s="320">
        <v>8.3333333333333329E-2</v>
      </c>
      <c r="B21" s="329">
        <v>5.1100000000000003</v>
      </c>
      <c r="C21" s="329" t="s">
        <v>401</v>
      </c>
      <c r="D21" s="329">
        <v>7.83</v>
      </c>
      <c r="E21" s="329">
        <v>7.39</v>
      </c>
      <c r="F21" s="329">
        <v>13.86</v>
      </c>
      <c r="G21" s="329">
        <v>7.2</v>
      </c>
      <c r="H21" s="329">
        <v>7.39</v>
      </c>
      <c r="I21" s="329">
        <v>38.15</v>
      </c>
      <c r="J21" s="329">
        <v>7.44</v>
      </c>
      <c r="K21" s="329">
        <v>7.31</v>
      </c>
      <c r="L21" s="329">
        <v>10.64</v>
      </c>
      <c r="M21" s="329">
        <v>7.89</v>
      </c>
      <c r="N21" s="329">
        <v>20.49</v>
      </c>
      <c r="O21" s="329" t="s">
        <v>401</v>
      </c>
      <c r="P21" s="329" t="s">
        <v>401</v>
      </c>
      <c r="Q21" s="329">
        <v>6.45</v>
      </c>
      <c r="R21" s="329">
        <v>6.18</v>
      </c>
      <c r="S21" s="329">
        <v>26.23</v>
      </c>
      <c r="T21" s="329">
        <v>6.47</v>
      </c>
      <c r="U21" s="329">
        <v>7.68</v>
      </c>
      <c r="V21" s="329">
        <v>10.19</v>
      </c>
      <c r="W21" s="329">
        <v>6.76</v>
      </c>
      <c r="X21" s="329">
        <v>7.2</v>
      </c>
      <c r="Y21" s="329">
        <v>41.4</v>
      </c>
      <c r="Z21" s="329">
        <v>11.71</v>
      </c>
      <c r="AA21" s="329">
        <v>9.09</v>
      </c>
      <c r="AB21" s="329">
        <v>7.65</v>
      </c>
      <c r="AC21" s="329">
        <v>32.409999999999997</v>
      </c>
      <c r="AD21" s="329">
        <v>6.86</v>
      </c>
      <c r="AE21" s="329">
        <v>7.34</v>
      </c>
      <c r="AF21" s="329">
        <v>6.76</v>
      </c>
    </row>
    <row r="22" spans="1:32" s="290" customFormat="1" x14ac:dyDescent="0.2">
      <c r="A22" s="320">
        <v>0.125</v>
      </c>
      <c r="B22" s="329">
        <v>5.19</v>
      </c>
      <c r="C22" s="329" t="s">
        <v>401</v>
      </c>
      <c r="D22" s="329">
        <v>12.76</v>
      </c>
      <c r="E22" s="329">
        <v>7.49</v>
      </c>
      <c r="F22" s="329">
        <v>32.78</v>
      </c>
      <c r="G22" s="329">
        <v>7.57</v>
      </c>
      <c r="H22" s="329">
        <v>7.28</v>
      </c>
      <c r="I22" s="329">
        <v>18.760000000000002</v>
      </c>
      <c r="J22" s="329">
        <v>7.52</v>
      </c>
      <c r="K22" s="329">
        <v>7.49</v>
      </c>
      <c r="L22" s="329">
        <v>8.4600000000000009</v>
      </c>
      <c r="M22" s="329">
        <v>7.86</v>
      </c>
      <c r="N22" s="329">
        <v>17.399999999999999</v>
      </c>
      <c r="O22" s="329" t="s">
        <v>401</v>
      </c>
      <c r="P22" s="329" t="s">
        <v>401</v>
      </c>
      <c r="Q22" s="329">
        <v>6.52</v>
      </c>
      <c r="R22" s="329">
        <v>6.39</v>
      </c>
      <c r="S22" s="329">
        <v>18.97</v>
      </c>
      <c r="T22" s="329">
        <v>6.39</v>
      </c>
      <c r="U22" s="329">
        <v>25.47</v>
      </c>
      <c r="V22" s="329">
        <v>9.98</v>
      </c>
      <c r="W22" s="329">
        <v>6.97</v>
      </c>
      <c r="X22" s="329">
        <v>6.73</v>
      </c>
      <c r="Y22" s="329">
        <v>19.309999999999999</v>
      </c>
      <c r="Z22" s="329">
        <v>11.4</v>
      </c>
      <c r="AA22" s="329">
        <v>42.08</v>
      </c>
      <c r="AB22" s="329">
        <v>7.36</v>
      </c>
      <c r="AC22" s="329">
        <v>28.92</v>
      </c>
      <c r="AD22" s="329">
        <v>7.07</v>
      </c>
      <c r="AE22" s="329">
        <v>10.95</v>
      </c>
      <c r="AF22" s="329">
        <v>6.86</v>
      </c>
    </row>
    <row r="23" spans="1:32" s="290" customFormat="1" x14ac:dyDescent="0.2">
      <c r="A23" s="320">
        <v>0.16666666666666666</v>
      </c>
      <c r="B23" s="329">
        <v>4.58</v>
      </c>
      <c r="C23" s="329" t="s">
        <v>401</v>
      </c>
      <c r="D23" s="329">
        <v>11.63</v>
      </c>
      <c r="E23" s="329">
        <v>7.41</v>
      </c>
      <c r="F23" s="329">
        <v>41.11</v>
      </c>
      <c r="G23" s="329">
        <v>7.6</v>
      </c>
      <c r="H23" s="329">
        <v>7.78</v>
      </c>
      <c r="I23" s="329">
        <v>12.65</v>
      </c>
      <c r="J23" s="329">
        <v>7.34</v>
      </c>
      <c r="K23" s="329">
        <v>7.1</v>
      </c>
      <c r="L23" s="329">
        <v>8.1999999999999993</v>
      </c>
      <c r="M23" s="329">
        <v>24.47</v>
      </c>
      <c r="N23" s="329">
        <v>10.72</v>
      </c>
      <c r="O23" s="329" t="s">
        <v>401</v>
      </c>
      <c r="P23" s="329" t="s">
        <v>401</v>
      </c>
      <c r="Q23" s="329">
        <v>16.98</v>
      </c>
      <c r="R23" s="329">
        <v>44.96</v>
      </c>
      <c r="S23" s="329">
        <v>22.17</v>
      </c>
      <c r="T23" s="329">
        <v>6.37</v>
      </c>
      <c r="U23" s="329">
        <v>8.67</v>
      </c>
      <c r="V23" s="329">
        <v>11.16</v>
      </c>
      <c r="W23" s="329">
        <v>7.1</v>
      </c>
      <c r="X23" s="329">
        <v>6.68</v>
      </c>
      <c r="Y23" s="329">
        <v>8.33</v>
      </c>
      <c r="Z23" s="329">
        <v>7.13</v>
      </c>
      <c r="AA23" s="329">
        <v>48.39</v>
      </c>
      <c r="AB23" s="329">
        <v>9.59</v>
      </c>
      <c r="AC23" s="329">
        <v>13.94</v>
      </c>
      <c r="AD23" s="329">
        <v>6.97</v>
      </c>
      <c r="AE23" s="329">
        <v>9.77</v>
      </c>
      <c r="AF23" s="329">
        <v>6.76</v>
      </c>
    </row>
    <row r="24" spans="1:32" s="290" customFormat="1" x14ac:dyDescent="0.2">
      <c r="A24" s="320">
        <v>0.20833333333333334</v>
      </c>
      <c r="B24" s="329">
        <v>5.21</v>
      </c>
      <c r="C24" s="329" t="s">
        <v>401</v>
      </c>
      <c r="D24" s="329">
        <v>10.51</v>
      </c>
      <c r="E24" s="329">
        <v>7.49</v>
      </c>
      <c r="F24" s="329">
        <v>17.32</v>
      </c>
      <c r="G24" s="329">
        <v>7.76</v>
      </c>
      <c r="H24" s="329">
        <v>7.49</v>
      </c>
      <c r="I24" s="329">
        <v>22.19</v>
      </c>
      <c r="J24" s="329">
        <v>7.57</v>
      </c>
      <c r="K24" s="329">
        <v>7.15</v>
      </c>
      <c r="L24" s="329">
        <v>10.95</v>
      </c>
      <c r="M24" s="329">
        <v>77.739999999999995</v>
      </c>
      <c r="N24" s="329">
        <v>9.9600000000000009</v>
      </c>
      <c r="O24" s="329" t="s">
        <v>401</v>
      </c>
      <c r="P24" s="329" t="s">
        <v>401</v>
      </c>
      <c r="Q24" s="329">
        <v>43.73</v>
      </c>
      <c r="R24" s="329">
        <v>89.11</v>
      </c>
      <c r="S24" s="329">
        <v>29.13</v>
      </c>
      <c r="T24" s="329">
        <v>17.13</v>
      </c>
      <c r="U24" s="329">
        <v>132.49</v>
      </c>
      <c r="V24" s="329">
        <v>7.36</v>
      </c>
      <c r="W24" s="329">
        <v>7.55</v>
      </c>
      <c r="X24" s="329">
        <v>6.65</v>
      </c>
      <c r="Y24" s="329">
        <v>7.39</v>
      </c>
      <c r="Z24" s="329">
        <v>50.15</v>
      </c>
      <c r="AA24" s="329">
        <v>38.44</v>
      </c>
      <c r="AB24" s="329">
        <v>10.95</v>
      </c>
      <c r="AC24" s="329">
        <v>7.76</v>
      </c>
      <c r="AD24" s="329">
        <v>8.86</v>
      </c>
      <c r="AE24" s="329">
        <v>12.16</v>
      </c>
      <c r="AF24" s="329">
        <v>7.23</v>
      </c>
    </row>
    <row r="25" spans="1:32" s="290" customFormat="1" x14ac:dyDescent="0.2">
      <c r="A25" s="320">
        <v>0.25</v>
      </c>
      <c r="B25" s="329">
        <v>5.21</v>
      </c>
      <c r="C25" s="329" t="s">
        <v>401</v>
      </c>
      <c r="D25" s="329">
        <v>9.25</v>
      </c>
      <c r="E25" s="329">
        <v>109.78</v>
      </c>
      <c r="F25" s="329">
        <v>19.36</v>
      </c>
      <c r="G25" s="329">
        <v>7.65</v>
      </c>
      <c r="H25" s="329">
        <v>7.55</v>
      </c>
      <c r="I25" s="329">
        <v>34.479999999999997</v>
      </c>
      <c r="J25" s="329">
        <v>7.47</v>
      </c>
      <c r="K25" s="329">
        <v>7.31</v>
      </c>
      <c r="L25" s="329">
        <v>8.31</v>
      </c>
      <c r="M25" s="329">
        <v>20.07</v>
      </c>
      <c r="N25" s="329">
        <v>10.98</v>
      </c>
      <c r="O25" s="329" t="s">
        <v>401</v>
      </c>
      <c r="P25" s="329" t="s">
        <v>401</v>
      </c>
      <c r="Q25" s="329">
        <v>8.02</v>
      </c>
      <c r="R25" s="329">
        <v>121.2</v>
      </c>
      <c r="S25" s="329">
        <v>100.08</v>
      </c>
      <c r="T25" s="329">
        <v>108.65</v>
      </c>
      <c r="U25" s="329">
        <v>87.9</v>
      </c>
      <c r="V25" s="329">
        <v>13.99</v>
      </c>
      <c r="W25" s="329">
        <v>11.95</v>
      </c>
      <c r="X25" s="329">
        <v>6.76</v>
      </c>
      <c r="Y25" s="329">
        <v>7.96</v>
      </c>
      <c r="Z25" s="329">
        <v>122.85</v>
      </c>
      <c r="AA25" s="329">
        <v>19.41</v>
      </c>
      <c r="AB25" s="329">
        <v>8.8000000000000007</v>
      </c>
      <c r="AC25" s="329">
        <v>5.76</v>
      </c>
      <c r="AD25" s="329">
        <v>8.57</v>
      </c>
      <c r="AE25" s="329">
        <v>7.99</v>
      </c>
      <c r="AF25" s="329">
        <v>7.07</v>
      </c>
    </row>
    <row r="26" spans="1:32" s="290" customFormat="1" x14ac:dyDescent="0.2">
      <c r="A26" s="320">
        <v>0.29166666666666669</v>
      </c>
      <c r="B26" s="329">
        <v>5.58</v>
      </c>
      <c r="C26" s="329" t="s">
        <v>401</v>
      </c>
      <c r="D26" s="329">
        <v>7.91</v>
      </c>
      <c r="E26" s="329">
        <v>149.63</v>
      </c>
      <c r="F26" s="329">
        <v>10.69</v>
      </c>
      <c r="G26" s="329">
        <v>7.6</v>
      </c>
      <c r="H26" s="329">
        <v>7.28</v>
      </c>
      <c r="I26" s="329">
        <v>14.02</v>
      </c>
      <c r="J26" s="329">
        <v>7.23</v>
      </c>
      <c r="K26" s="329">
        <v>7.55</v>
      </c>
      <c r="L26" s="329">
        <v>7.89</v>
      </c>
      <c r="M26" s="329">
        <v>8.8000000000000007</v>
      </c>
      <c r="N26" s="329">
        <v>9.48</v>
      </c>
      <c r="O26" s="329" t="s">
        <v>401</v>
      </c>
      <c r="P26" s="329" t="s">
        <v>401</v>
      </c>
      <c r="Q26" s="329">
        <v>6.92</v>
      </c>
      <c r="R26" s="329">
        <v>19.829999999999998</v>
      </c>
      <c r="S26" s="329">
        <v>31.83</v>
      </c>
      <c r="T26" s="329">
        <v>32.119999999999997</v>
      </c>
      <c r="U26" s="329">
        <v>22.53</v>
      </c>
      <c r="V26" s="329">
        <v>8.93</v>
      </c>
      <c r="W26" s="329">
        <v>8.2799999999999994</v>
      </c>
      <c r="X26" s="329">
        <v>6.6</v>
      </c>
      <c r="Y26" s="329">
        <v>7.18</v>
      </c>
      <c r="Z26" s="329">
        <v>155</v>
      </c>
      <c r="AA26" s="329">
        <v>14.2</v>
      </c>
      <c r="AB26" s="329">
        <v>7.94</v>
      </c>
      <c r="AC26" s="329">
        <v>6.34</v>
      </c>
      <c r="AD26" s="329">
        <v>7.55</v>
      </c>
      <c r="AE26" s="329">
        <v>14.02</v>
      </c>
      <c r="AF26" s="329">
        <v>7.34</v>
      </c>
    </row>
    <row r="27" spans="1:32" s="290" customFormat="1" x14ac:dyDescent="0.2">
      <c r="A27" s="320">
        <v>0.33333333333333331</v>
      </c>
      <c r="B27" s="329">
        <v>7.52</v>
      </c>
      <c r="C27" s="329" t="s">
        <v>401</v>
      </c>
      <c r="D27" s="329">
        <v>9.0399999999999991</v>
      </c>
      <c r="E27" s="329">
        <v>130.97</v>
      </c>
      <c r="F27" s="329">
        <v>35.4</v>
      </c>
      <c r="G27" s="329">
        <v>7.31</v>
      </c>
      <c r="H27" s="329">
        <v>7.55</v>
      </c>
      <c r="I27" s="329">
        <v>8.2799999999999994</v>
      </c>
      <c r="J27" s="329">
        <v>7.94</v>
      </c>
      <c r="K27" s="329">
        <v>7.73</v>
      </c>
      <c r="L27" s="329">
        <v>7.94</v>
      </c>
      <c r="M27" s="329">
        <v>8.15</v>
      </c>
      <c r="N27" s="329">
        <v>8.4600000000000009</v>
      </c>
      <c r="O27" s="329" t="s">
        <v>401</v>
      </c>
      <c r="P27" s="329" t="s">
        <v>401</v>
      </c>
      <c r="Q27" s="329">
        <v>6.79</v>
      </c>
      <c r="R27" s="329">
        <v>8.17</v>
      </c>
      <c r="S27" s="329">
        <v>8.6999999999999993</v>
      </c>
      <c r="T27" s="329">
        <v>9.33</v>
      </c>
      <c r="U27" s="329">
        <v>8.57</v>
      </c>
      <c r="V27" s="329">
        <v>6.52</v>
      </c>
      <c r="W27" s="329">
        <v>7.07</v>
      </c>
      <c r="X27" s="329">
        <v>6.5</v>
      </c>
      <c r="Y27" s="329">
        <v>6.94</v>
      </c>
      <c r="Z27" s="329">
        <v>101.6</v>
      </c>
      <c r="AA27" s="329">
        <v>11.06</v>
      </c>
      <c r="AB27" s="329">
        <v>7.23</v>
      </c>
      <c r="AC27" s="329">
        <v>7.34</v>
      </c>
      <c r="AD27" s="329">
        <v>6.89</v>
      </c>
      <c r="AE27" s="329">
        <v>7.73</v>
      </c>
      <c r="AF27" s="329">
        <v>7.05</v>
      </c>
    </row>
    <row r="28" spans="1:32" s="290" customFormat="1" x14ac:dyDescent="0.2">
      <c r="A28" s="320">
        <v>0.375</v>
      </c>
      <c r="B28" s="329">
        <v>5.48</v>
      </c>
      <c r="C28" s="329" t="s">
        <v>401</v>
      </c>
      <c r="D28" s="329">
        <v>8.67</v>
      </c>
      <c r="E28" s="329">
        <v>45.14</v>
      </c>
      <c r="F28" s="329">
        <v>8.4600000000000009</v>
      </c>
      <c r="G28" s="329">
        <v>7.28</v>
      </c>
      <c r="H28" s="329">
        <v>7.52</v>
      </c>
      <c r="I28" s="329">
        <v>7.65</v>
      </c>
      <c r="J28" s="329">
        <v>7.68</v>
      </c>
      <c r="K28" s="329">
        <v>7.62</v>
      </c>
      <c r="L28" s="329">
        <v>8.17</v>
      </c>
      <c r="M28" s="329">
        <v>8.1999999999999993</v>
      </c>
      <c r="N28" s="329">
        <v>8.36</v>
      </c>
      <c r="O28" s="329" t="s">
        <v>401</v>
      </c>
      <c r="P28" s="329" t="s">
        <v>401</v>
      </c>
      <c r="Q28" s="329">
        <v>6.47</v>
      </c>
      <c r="R28" s="329">
        <v>7.34</v>
      </c>
      <c r="S28" s="329">
        <v>7.6</v>
      </c>
      <c r="T28" s="329">
        <v>7.34</v>
      </c>
      <c r="U28" s="329">
        <v>7.23</v>
      </c>
      <c r="V28" s="329">
        <v>6.39</v>
      </c>
      <c r="W28" s="329">
        <v>6.86</v>
      </c>
      <c r="X28" s="329">
        <v>6.58</v>
      </c>
      <c r="Y28" s="329">
        <v>7.05</v>
      </c>
      <c r="Z28" s="329">
        <v>74.62</v>
      </c>
      <c r="AA28" s="329">
        <v>8.07</v>
      </c>
      <c r="AB28" s="329">
        <v>7.15</v>
      </c>
      <c r="AC28" s="329">
        <v>7.26</v>
      </c>
      <c r="AD28" s="329">
        <v>7.1</v>
      </c>
      <c r="AE28" s="329">
        <v>7.31</v>
      </c>
      <c r="AF28" s="329">
        <v>7.05</v>
      </c>
    </row>
    <row r="29" spans="1:32" s="290" customFormat="1" x14ac:dyDescent="0.2">
      <c r="A29" s="320">
        <v>0.41666666666666669</v>
      </c>
      <c r="B29" s="329">
        <v>5.24</v>
      </c>
      <c r="C29" s="329" t="s">
        <v>401</v>
      </c>
      <c r="D29" s="329">
        <v>7.78</v>
      </c>
      <c r="E29" s="329">
        <v>11.29</v>
      </c>
      <c r="F29" s="329">
        <v>6</v>
      </c>
      <c r="G29" s="329">
        <v>7.26</v>
      </c>
      <c r="H29" s="329">
        <v>7.47</v>
      </c>
      <c r="I29" s="329">
        <v>7.7</v>
      </c>
      <c r="J29" s="329">
        <v>7.52</v>
      </c>
      <c r="K29" s="329">
        <v>7.39</v>
      </c>
      <c r="L29" s="329">
        <v>8.1199999999999992</v>
      </c>
      <c r="M29" s="329" t="s">
        <v>399</v>
      </c>
      <c r="N29" s="329" t="s">
        <v>401</v>
      </c>
      <c r="O29" s="329" t="s">
        <v>401</v>
      </c>
      <c r="P29" s="329" t="s">
        <v>401</v>
      </c>
      <c r="Q29" s="329">
        <v>6.89</v>
      </c>
      <c r="R29" s="329">
        <v>6.97</v>
      </c>
      <c r="S29" s="329">
        <v>7.2</v>
      </c>
      <c r="T29" s="329">
        <v>6.94</v>
      </c>
      <c r="U29" s="329">
        <v>7.2</v>
      </c>
      <c r="V29" s="329">
        <v>6.45</v>
      </c>
      <c r="W29" s="329">
        <v>6.6</v>
      </c>
      <c r="X29" s="329">
        <v>6.6</v>
      </c>
      <c r="Y29" s="329">
        <v>7.05</v>
      </c>
      <c r="Z29" s="329">
        <v>25.05</v>
      </c>
      <c r="AA29" s="329">
        <v>7.65</v>
      </c>
      <c r="AB29" s="329">
        <v>7.18</v>
      </c>
      <c r="AC29" s="329">
        <v>7.26</v>
      </c>
      <c r="AD29" s="329">
        <v>7</v>
      </c>
      <c r="AE29" s="329">
        <v>7.13</v>
      </c>
      <c r="AF29" s="329">
        <v>7.34</v>
      </c>
    </row>
    <row r="30" spans="1:32" s="290" customFormat="1" x14ac:dyDescent="0.2">
      <c r="A30" s="320">
        <v>0.45833333333333331</v>
      </c>
      <c r="B30" s="329">
        <v>5.34</v>
      </c>
      <c r="C30" s="329" t="s">
        <v>401</v>
      </c>
      <c r="D30" s="329">
        <v>7.39</v>
      </c>
      <c r="E30" s="329">
        <v>7.86</v>
      </c>
      <c r="F30" s="329">
        <v>7.81</v>
      </c>
      <c r="G30" s="329">
        <v>7.34</v>
      </c>
      <c r="H30" s="329">
        <v>7.47</v>
      </c>
      <c r="I30" s="329">
        <v>7.81</v>
      </c>
      <c r="J30" s="329">
        <v>7.57</v>
      </c>
      <c r="K30" s="329">
        <v>7.6</v>
      </c>
      <c r="L30" s="329">
        <v>7.99</v>
      </c>
      <c r="M30" s="329" t="s">
        <v>399</v>
      </c>
      <c r="N30" s="329" t="s">
        <v>401</v>
      </c>
      <c r="O30" s="329" t="s">
        <v>401</v>
      </c>
      <c r="P30" s="329" t="s">
        <v>401</v>
      </c>
      <c r="Q30" s="329">
        <v>6.84</v>
      </c>
      <c r="R30" s="329">
        <v>6.86</v>
      </c>
      <c r="S30" s="329">
        <v>6.76</v>
      </c>
      <c r="T30" s="329">
        <v>6.97</v>
      </c>
      <c r="U30" s="329">
        <v>6.81</v>
      </c>
      <c r="V30" s="329">
        <v>6.84</v>
      </c>
      <c r="W30" s="329">
        <v>6.55</v>
      </c>
      <c r="X30" s="329">
        <v>6.81</v>
      </c>
      <c r="Y30" s="329">
        <v>6.86</v>
      </c>
      <c r="Z30" s="329">
        <v>8.99</v>
      </c>
      <c r="AA30" s="329">
        <v>7.44</v>
      </c>
      <c r="AB30" s="329">
        <v>7.13</v>
      </c>
      <c r="AC30" s="329">
        <v>7.23</v>
      </c>
      <c r="AD30" s="329">
        <v>7.28</v>
      </c>
      <c r="AE30" s="329">
        <v>7.02</v>
      </c>
      <c r="AF30" s="329">
        <v>7.15</v>
      </c>
    </row>
    <row r="31" spans="1:32" s="290" customFormat="1" x14ac:dyDescent="0.2">
      <c r="A31" s="320">
        <v>0.5</v>
      </c>
      <c r="B31" s="329">
        <v>5.61</v>
      </c>
      <c r="C31" s="329" t="s">
        <v>401</v>
      </c>
      <c r="D31" s="329">
        <v>7.41</v>
      </c>
      <c r="E31" s="329">
        <v>7.83</v>
      </c>
      <c r="F31" s="329">
        <v>7.6</v>
      </c>
      <c r="G31" s="329">
        <v>7.49</v>
      </c>
      <c r="H31" s="329">
        <v>7.55</v>
      </c>
      <c r="I31" s="329">
        <v>7.41</v>
      </c>
      <c r="J31" s="329">
        <v>7.36</v>
      </c>
      <c r="K31" s="329">
        <v>7.76</v>
      </c>
      <c r="L31" s="329" t="s">
        <v>413</v>
      </c>
      <c r="M31" s="329">
        <v>8.44</v>
      </c>
      <c r="N31" s="329" t="s">
        <v>401</v>
      </c>
      <c r="O31" s="329" t="s">
        <v>401</v>
      </c>
      <c r="P31" s="329" t="s">
        <v>399</v>
      </c>
      <c r="Q31" s="329">
        <v>6.65</v>
      </c>
      <c r="R31" s="329">
        <v>6.81</v>
      </c>
      <c r="S31" s="329">
        <v>6.47</v>
      </c>
      <c r="T31" s="329">
        <v>6.63</v>
      </c>
      <c r="U31" s="329">
        <v>6.26</v>
      </c>
      <c r="V31" s="329">
        <v>6.58</v>
      </c>
      <c r="W31" s="329">
        <v>6.86</v>
      </c>
      <c r="X31" s="329">
        <v>6.55</v>
      </c>
      <c r="Y31" s="329">
        <v>7.02</v>
      </c>
      <c r="Z31" s="329">
        <v>7.47</v>
      </c>
      <c r="AA31" s="329">
        <v>7.23</v>
      </c>
      <c r="AB31" s="329">
        <v>7.26</v>
      </c>
      <c r="AC31" s="329">
        <v>7.1</v>
      </c>
      <c r="AD31" s="329">
        <v>7.15</v>
      </c>
      <c r="AE31" s="329">
        <v>7.05</v>
      </c>
      <c r="AF31" s="329">
        <v>6.89</v>
      </c>
    </row>
    <row r="32" spans="1:32" s="290" customFormat="1" x14ac:dyDescent="0.2">
      <c r="A32" s="320">
        <v>0.54166666666666663</v>
      </c>
      <c r="B32" s="329">
        <v>5.27</v>
      </c>
      <c r="C32" s="329" t="s">
        <v>401</v>
      </c>
      <c r="D32" s="329">
        <v>7.26</v>
      </c>
      <c r="E32" s="329">
        <v>7.62</v>
      </c>
      <c r="F32" s="329">
        <v>7.31</v>
      </c>
      <c r="G32" s="329">
        <v>7.47</v>
      </c>
      <c r="H32" s="329">
        <v>7.57</v>
      </c>
      <c r="I32" s="329">
        <v>7.44</v>
      </c>
      <c r="J32" s="329">
        <v>7.68</v>
      </c>
      <c r="K32" s="329">
        <v>7.7</v>
      </c>
      <c r="L32" s="329">
        <v>7.89</v>
      </c>
      <c r="M32" s="329">
        <v>8.1</v>
      </c>
      <c r="N32" s="329" t="s">
        <v>401</v>
      </c>
      <c r="O32" s="329" t="s">
        <v>401</v>
      </c>
      <c r="P32" s="329" t="s">
        <v>401</v>
      </c>
      <c r="Q32" s="329">
        <v>6.55</v>
      </c>
      <c r="R32" s="329">
        <v>6.79</v>
      </c>
      <c r="S32" s="329">
        <v>6.94</v>
      </c>
      <c r="T32" s="329">
        <v>6.65</v>
      </c>
      <c r="U32" s="329">
        <v>6.03</v>
      </c>
      <c r="V32" s="329">
        <v>6.65</v>
      </c>
      <c r="W32" s="329">
        <v>6.65</v>
      </c>
      <c r="X32" s="329">
        <v>6.68</v>
      </c>
      <c r="Y32" s="329">
        <v>6.89</v>
      </c>
      <c r="Z32" s="329">
        <v>7.31</v>
      </c>
      <c r="AA32" s="329">
        <v>7.13</v>
      </c>
      <c r="AB32" s="329">
        <v>7.18</v>
      </c>
      <c r="AC32" s="329">
        <v>7.28</v>
      </c>
      <c r="AD32" s="329">
        <v>7.18</v>
      </c>
      <c r="AE32" s="329">
        <v>7.1</v>
      </c>
      <c r="AF32" s="329">
        <v>6.92</v>
      </c>
    </row>
    <row r="33" spans="1:35" s="290" customFormat="1" x14ac:dyDescent="0.2">
      <c r="A33" s="320">
        <v>0.58333333333333337</v>
      </c>
      <c r="B33" s="329" t="s">
        <v>401</v>
      </c>
      <c r="C33" s="329" t="s">
        <v>401</v>
      </c>
      <c r="D33" s="329">
        <v>7.18</v>
      </c>
      <c r="E33" s="329">
        <v>7.62</v>
      </c>
      <c r="F33" s="329">
        <v>7.7</v>
      </c>
      <c r="G33" s="329">
        <v>7.47</v>
      </c>
      <c r="H33" s="329">
        <v>7.49</v>
      </c>
      <c r="I33" s="329">
        <v>7.76</v>
      </c>
      <c r="J33" s="329">
        <v>7.68</v>
      </c>
      <c r="K33" s="329">
        <v>7.86</v>
      </c>
      <c r="L33" s="329">
        <v>7.89</v>
      </c>
      <c r="M33" s="329">
        <v>8.1</v>
      </c>
      <c r="N33" s="329" t="s">
        <v>401</v>
      </c>
      <c r="O33" s="329" t="s">
        <v>401</v>
      </c>
      <c r="P33" s="329" t="s">
        <v>401</v>
      </c>
      <c r="Q33" s="329">
        <v>6.6</v>
      </c>
      <c r="R33" s="329">
        <v>6.81</v>
      </c>
      <c r="S33" s="329">
        <v>6.84</v>
      </c>
      <c r="T33" s="329">
        <v>6.68</v>
      </c>
      <c r="U33" s="329">
        <v>6.89</v>
      </c>
      <c r="V33" s="329">
        <v>6.47</v>
      </c>
      <c r="W33" s="329">
        <v>6.55</v>
      </c>
      <c r="X33" s="329">
        <v>6.52</v>
      </c>
      <c r="Y33" s="329">
        <v>6.71</v>
      </c>
      <c r="Z33" s="329">
        <v>7.76</v>
      </c>
      <c r="AA33" s="329">
        <v>7.36</v>
      </c>
      <c r="AB33" s="329">
        <v>7.1</v>
      </c>
      <c r="AC33" s="329">
        <v>7.44</v>
      </c>
      <c r="AD33" s="329">
        <v>7.34</v>
      </c>
      <c r="AE33" s="329">
        <v>6.97</v>
      </c>
      <c r="AF33" s="329">
        <v>7.02</v>
      </c>
    </row>
    <row r="34" spans="1:35" s="290" customFormat="1" x14ac:dyDescent="0.2">
      <c r="A34" s="320">
        <v>0.625</v>
      </c>
      <c r="B34" s="329" t="s">
        <v>401</v>
      </c>
      <c r="C34" s="329" t="s">
        <v>401</v>
      </c>
      <c r="D34" s="329">
        <v>7.15</v>
      </c>
      <c r="E34" s="329">
        <v>7.57</v>
      </c>
      <c r="F34" s="329">
        <v>7.73</v>
      </c>
      <c r="G34" s="329">
        <v>7.49</v>
      </c>
      <c r="H34" s="329">
        <v>7.57</v>
      </c>
      <c r="I34" s="329">
        <v>7.6</v>
      </c>
      <c r="J34" s="329">
        <v>7.57</v>
      </c>
      <c r="K34" s="329">
        <v>7.86</v>
      </c>
      <c r="L34" s="329">
        <v>7.89</v>
      </c>
      <c r="M34" s="329">
        <v>8.0399999999999991</v>
      </c>
      <c r="N34" s="329" t="s">
        <v>401</v>
      </c>
      <c r="O34" s="329" t="s">
        <v>401</v>
      </c>
      <c r="P34" s="329" t="s">
        <v>401</v>
      </c>
      <c r="Q34" s="329">
        <v>6.58</v>
      </c>
      <c r="R34" s="329">
        <v>6.84</v>
      </c>
      <c r="S34" s="329">
        <v>6.79</v>
      </c>
      <c r="T34" s="329">
        <v>6.55</v>
      </c>
      <c r="U34" s="329">
        <v>6.94</v>
      </c>
      <c r="V34" s="329">
        <v>6.52</v>
      </c>
      <c r="W34" s="329">
        <v>6.65</v>
      </c>
      <c r="X34" s="329">
        <v>6.84</v>
      </c>
      <c r="Y34" s="329">
        <v>6.97</v>
      </c>
      <c r="Z34" s="329">
        <v>7.57</v>
      </c>
      <c r="AA34" s="329">
        <v>7.26</v>
      </c>
      <c r="AB34" s="329">
        <v>7.1</v>
      </c>
      <c r="AC34" s="329">
        <v>7.18</v>
      </c>
      <c r="AD34" s="329">
        <v>7.23</v>
      </c>
      <c r="AE34" s="329">
        <v>7.18</v>
      </c>
      <c r="AF34" s="329">
        <v>6.94</v>
      </c>
    </row>
    <row r="35" spans="1:35" s="290" customFormat="1" x14ac:dyDescent="0.2">
      <c r="A35" s="320">
        <v>0.66666666666666663</v>
      </c>
      <c r="B35" s="329" t="s">
        <v>401</v>
      </c>
      <c r="C35" s="329" t="s">
        <v>399</v>
      </c>
      <c r="D35" s="329">
        <v>6.97</v>
      </c>
      <c r="E35" s="329">
        <v>7.6</v>
      </c>
      <c r="F35" s="329">
        <v>7.47</v>
      </c>
      <c r="G35" s="329">
        <v>7.44</v>
      </c>
      <c r="H35" s="329">
        <v>7.62</v>
      </c>
      <c r="I35" s="329">
        <v>7.6</v>
      </c>
      <c r="J35" s="329">
        <v>7.6</v>
      </c>
      <c r="K35" s="329">
        <v>7.7</v>
      </c>
      <c r="L35" s="329">
        <v>8.23</v>
      </c>
      <c r="M35" s="329">
        <v>8.07</v>
      </c>
      <c r="N35" s="329" t="s">
        <v>401</v>
      </c>
      <c r="O35" s="329" t="s">
        <v>401</v>
      </c>
      <c r="P35" s="329">
        <v>6.5</v>
      </c>
      <c r="Q35" s="329">
        <v>6.37</v>
      </c>
      <c r="R35" s="329">
        <v>6.47</v>
      </c>
      <c r="S35" s="329">
        <v>7.1</v>
      </c>
      <c r="T35" s="329">
        <v>6.52</v>
      </c>
      <c r="U35" s="329">
        <v>6.71</v>
      </c>
      <c r="V35" s="329">
        <v>6.58</v>
      </c>
      <c r="W35" s="329">
        <v>6.79</v>
      </c>
      <c r="X35" s="329">
        <v>6.76</v>
      </c>
      <c r="Y35" s="329">
        <v>6.92</v>
      </c>
      <c r="Z35" s="329">
        <v>7.39</v>
      </c>
      <c r="AA35" s="329">
        <v>7.07</v>
      </c>
      <c r="AB35" s="329">
        <v>7.2</v>
      </c>
      <c r="AC35" s="329">
        <v>7.07</v>
      </c>
      <c r="AD35" s="329">
        <v>7.39</v>
      </c>
      <c r="AE35" s="329">
        <v>7.05</v>
      </c>
      <c r="AF35" s="329">
        <v>7</v>
      </c>
    </row>
    <row r="36" spans="1:35" s="290" customFormat="1" x14ac:dyDescent="0.2">
      <c r="A36" s="320">
        <v>0.70833333333333337</v>
      </c>
      <c r="B36" s="329" t="s">
        <v>401</v>
      </c>
      <c r="C36" s="329" t="s">
        <v>399</v>
      </c>
      <c r="D36" s="329">
        <v>6.68</v>
      </c>
      <c r="E36" s="329">
        <v>7.55</v>
      </c>
      <c r="F36" s="329">
        <v>7.39</v>
      </c>
      <c r="G36" s="329">
        <v>7.68</v>
      </c>
      <c r="H36" s="329">
        <v>7.65</v>
      </c>
      <c r="I36" s="329">
        <v>7.57</v>
      </c>
      <c r="J36" s="329">
        <v>7.83</v>
      </c>
      <c r="K36" s="329">
        <v>7.83</v>
      </c>
      <c r="L36" s="329">
        <v>8.02</v>
      </c>
      <c r="M36" s="329">
        <v>8.07</v>
      </c>
      <c r="N36" s="329" t="s">
        <v>401</v>
      </c>
      <c r="O36" s="329" t="s">
        <v>401</v>
      </c>
      <c r="P36" s="329">
        <v>6.89</v>
      </c>
      <c r="Q36" s="329">
        <v>6.52</v>
      </c>
      <c r="R36" s="329">
        <v>6.58</v>
      </c>
      <c r="S36" s="329">
        <v>7</v>
      </c>
      <c r="T36" s="329">
        <v>6.52</v>
      </c>
      <c r="U36" s="329">
        <v>6.76</v>
      </c>
      <c r="V36" s="329">
        <v>6.71</v>
      </c>
      <c r="W36" s="329">
        <v>6.89</v>
      </c>
      <c r="X36" s="329">
        <v>6.86</v>
      </c>
      <c r="Y36" s="329">
        <v>7</v>
      </c>
      <c r="Z36" s="329">
        <v>7.47</v>
      </c>
      <c r="AA36" s="329">
        <v>7.26</v>
      </c>
      <c r="AB36" s="329">
        <v>7.05</v>
      </c>
      <c r="AC36" s="329">
        <v>7.26</v>
      </c>
      <c r="AD36" s="329">
        <v>7.2</v>
      </c>
      <c r="AE36" s="329">
        <v>7.1</v>
      </c>
      <c r="AF36" s="329">
        <v>7.28</v>
      </c>
    </row>
    <row r="37" spans="1:35" s="290" customFormat="1" x14ac:dyDescent="0.2">
      <c r="A37" s="320">
        <v>0.75</v>
      </c>
      <c r="B37" s="329" t="s">
        <v>401</v>
      </c>
      <c r="C37" s="329">
        <v>7.81</v>
      </c>
      <c r="D37" s="329">
        <v>6.65</v>
      </c>
      <c r="E37" s="329">
        <v>7.39</v>
      </c>
      <c r="F37" s="329">
        <v>7.62</v>
      </c>
      <c r="G37" s="329">
        <v>7.65</v>
      </c>
      <c r="H37" s="329">
        <v>7.36</v>
      </c>
      <c r="I37" s="329">
        <v>7.6</v>
      </c>
      <c r="J37" s="329">
        <v>8.1199999999999992</v>
      </c>
      <c r="K37" s="329">
        <v>7.7</v>
      </c>
      <c r="L37" s="329">
        <v>7.83</v>
      </c>
      <c r="M37" s="329">
        <v>7.68</v>
      </c>
      <c r="N37" s="329" t="s">
        <v>401</v>
      </c>
      <c r="O37" s="329" t="s">
        <v>401</v>
      </c>
      <c r="P37" s="329">
        <v>6.63</v>
      </c>
      <c r="Q37" s="329">
        <v>6.45</v>
      </c>
      <c r="R37" s="329">
        <v>6.63</v>
      </c>
      <c r="S37" s="329">
        <v>6.58</v>
      </c>
      <c r="T37" s="329">
        <v>6.5</v>
      </c>
      <c r="U37" s="329">
        <v>6.84</v>
      </c>
      <c r="V37" s="329">
        <v>6.94</v>
      </c>
      <c r="W37" s="329">
        <v>6.76</v>
      </c>
      <c r="X37" s="329">
        <v>7.05</v>
      </c>
      <c r="Y37" s="329">
        <v>6.94</v>
      </c>
      <c r="Z37" s="329">
        <v>7.26</v>
      </c>
      <c r="AA37" s="329">
        <v>7.18</v>
      </c>
      <c r="AB37" s="329">
        <v>7.26</v>
      </c>
      <c r="AC37" s="329">
        <v>7.13</v>
      </c>
      <c r="AD37" s="329">
        <v>7.36</v>
      </c>
      <c r="AE37" s="329">
        <v>7.1</v>
      </c>
      <c r="AF37" s="329">
        <v>7.18</v>
      </c>
      <c r="AI37" s="285"/>
    </row>
    <row r="38" spans="1:35" s="290" customFormat="1" x14ac:dyDescent="0.2">
      <c r="A38" s="320">
        <v>0.79166666666666663</v>
      </c>
      <c r="B38" s="329" t="s">
        <v>401</v>
      </c>
      <c r="C38" s="329">
        <v>7.78</v>
      </c>
      <c r="D38" s="329">
        <v>7.18</v>
      </c>
      <c r="E38" s="329">
        <v>7.6</v>
      </c>
      <c r="F38" s="329">
        <v>7.7</v>
      </c>
      <c r="G38" s="329">
        <v>7.68</v>
      </c>
      <c r="H38" s="329">
        <v>7.52</v>
      </c>
      <c r="I38" s="329">
        <v>7.57</v>
      </c>
      <c r="J38" s="329">
        <v>7.91</v>
      </c>
      <c r="K38" s="329">
        <v>7.7</v>
      </c>
      <c r="L38" s="329">
        <v>7.83</v>
      </c>
      <c r="M38" s="329">
        <v>7.36</v>
      </c>
      <c r="N38" s="329" t="s">
        <v>401</v>
      </c>
      <c r="O38" s="329" t="s">
        <v>401</v>
      </c>
      <c r="P38" s="329">
        <v>6.39</v>
      </c>
      <c r="Q38" s="329">
        <v>6.5</v>
      </c>
      <c r="R38" s="329">
        <v>6.37</v>
      </c>
      <c r="S38" s="329">
        <v>6.81</v>
      </c>
      <c r="T38" s="329">
        <v>6.58</v>
      </c>
      <c r="U38" s="329">
        <v>6.73</v>
      </c>
      <c r="V38" s="329">
        <v>6.81</v>
      </c>
      <c r="W38" s="329">
        <v>6.52</v>
      </c>
      <c r="X38" s="329">
        <v>6.89</v>
      </c>
      <c r="Y38" s="329">
        <v>6.84</v>
      </c>
      <c r="Z38" s="329">
        <v>7.13</v>
      </c>
      <c r="AA38" s="329">
        <v>7.26</v>
      </c>
      <c r="AB38" s="329">
        <v>6.94</v>
      </c>
      <c r="AC38" s="329">
        <v>7.26</v>
      </c>
      <c r="AD38" s="329">
        <v>6.94</v>
      </c>
      <c r="AE38" s="329">
        <v>7.34</v>
      </c>
      <c r="AF38" s="329">
        <v>7.28</v>
      </c>
      <c r="AI38" s="285"/>
    </row>
    <row r="39" spans="1:35" s="290" customFormat="1" x14ac:dyDescent="0.2">
      <c r="A39" s="320">
        <v>0.83333333333333337</v>
      </c>
      <c r="B39" s="329" t="s">
        <v>401</v>
      </c>
      <c r="C39" s="329">
        <v>7.76</v>
      </c>
      <c r="D39" s="329">
        <v>7.34</v>
      </c>
      <c r="E39" s="329">
        <v>7.55</v>
      </c>
      <c r="F39" s="329">
        <v>7.55</v>
      </c>
      <c r="G39" s="329">
        <v>7.78</v>
      </c>
      <c r="H39" s="329">
        <v>7.65</v>
      </c>
      <c r="I39" s="329">
        <v>7.23</v>
      </c>
      <c r="J39" s="329">
        <v>7.76</v>
      </c>
      <c r="K39" s="329">
        <v>7.94</v>
      </c>
      <c r="L39" s="329">
        <v>8.02</v>
      </c>
      <c r="M39" s="329">
        <v>8.0399999999999991</v>
      </c>
      <c r="N39" s="329" t="s">
        <v>401</v>
      </c>
      <c r="O39" s="329" t="s">
        <v>401</v>
      </c>
      <c r="P39" s="329">
        <v>6.37</v>
      </c>
      <c r="Q39" s="329">
        <v>6.52</v>
      </c>
      <c r="R39" s="329">
        <v>6.45</v>
      </c>
      <c r="S39" s="329">
        <v>6.6</v>
      </c>
      <c r="T39" s="329">
        <v>6.6</v>
      </c>
      <c r="U39" s="329">
        <v>6.5</v>
      </c>
      <c r="V39" s="329">
        <v>6.65</v>
      </c>
      <c r="W39" s="329">
        <v>6.68</v>
      </c>
      <c r="X39" s="329">
        <v>6.86</v>
      </c>
      <c r="Y39" s="329">
        <v>6.89</v>
      </c>
      <c r="Z39" s="329">
        <v>6.94</v>
      </c>
      <c r="AA39" s="329">
        <v>7.18</v>
      </c>
      <c r="AB39" s="329">
        <v>7.05</v>
      </c>
      <c r="AC39" s="329">
        <v>7.49</v>
      </c>
      <c r="AD39" s="329">
        <v>7.23</v>
      </c>
      <c r="AE39" s="329">
        <v>7.07</v>
      </c>
      <c r="AF39" s="329">
        <v>8.02</v>
      </c>
      <c r="AI39" s="285"/>
    </row>
    <row r="40" spans="1:35" s="290" customFormat="1" x14ac:dyDescent="0.2">
      <c r="A40" s="320">
        <v>0.875</v>
      </c>
      <c r="B40" s="329" t="s">
        <v>401</v>
      </c>
      <c r="C40" s="329">
        <v>7.49</v>
      </c>
      <c r="D40" s="329">
        <v>7.52</v>
      </c>
      <c r="E40" s="329">
        <v>7.47</v>
      </c>
      <c r="F40" s="329">
        <v>7.62</v>
      </c>
      <c r="G40" s="329">
        <v>7.44</v>
      </c>
      <c r="H40" s="329">
        <v>7.52</v>
      </c>
      <c r="I40" s="329">
        <v>7.36</v>
      </c>
      <c r="J40" s="329">
        <v>7.73</v>
      </c>
      <c r="K40" s="329">
        <v>8.1</v>
      </c>
      <c r="L40" s="329">
        <v>7.83</v>
      </c>
      <c r="M40" s="329">
        <v>7.89</v>
      </c>
      <c r="N40" s="329" t="s">
        <v>401</v>
      </c>
      <c r="O40" s="329" t="s">
        <v>401</v>
      </c>
      <c r="P40" s="329">
        <v>6.6</v>
      </c>
      <c r="Q40" s="329">
        <v>6.37</v>
      </c>
      <c r="R40" s="329">
        <v>6.68</v>
      </c>
      <c r="S40" s="329">
        <v>6.58</v>
      </c>
      <c r="T40" s="329">
        <v>6.76</v>
      </c>
      <c r="U40" s="329">
        <v>6.34</v>
      </c>
      <c r="V40" s="329">
        <v>6.5</v>
      </c>
      <c r="W40" s="329">
        <v>6.65</v>
      </c>
      <c r="X40" s="329">
        <v>6.86</v>
      </c>
      <c r="Y40" s="329">
        <v>6.86</v>
      </c>
      <c r="Z40" s="329">
        <v>7.28</v>
      </c>
      <c r="AA40" s="329">
        <v>7.13</v>
      </c>
      <c r="AB40" s="329">
        <v>6.94</v>
      </c>
      <c r="AC40" s="329">
        <v>7.15</v>
      </c>
      <c r="AD40" s="329">
        <v>7.18</v>
      </c>
      <c r="AE40" s="329">
        <v>7.07</v>
      </c>
      <c r="AF40" s="329">
        <v>7.47</v>
      </c>
      <c r="AI40" s="285"/>
    </row>
    <row r="41" spans="1:35" s="290" customFormat="1" x14ac:dyDescent="0.2">
      <c r="A41" s="320">
        <v>0.91666666666666663</v>
      </c>
      <c r="B41" s="329" t="s">
        <v>401</v>
      </c>
      <c r="C41" s="329">
        <v>7.76</v>
      </c>
      <c r="D41" s="329">
        <v>7.28</v>
      </c>
      <c r="E41" s="329">
        <v>7.41</v>
      </c>
      <c r="F41" s="329">
        <v>7.52</v>
      </c>
      <c r="G41" s="329">
        <v>7.39</v>
      </c>
      <c r="H41" s="329">
        <v>7.6</v>
      </c>
      <c r="I41" s="329">
        <v>7.52</v>
      </c>
      <c r="J41" s="329">
        <v>7.99</v>
      </c>
      <c r="K41" s="329">
        <v>7.73</v>
      </c>
      <c r="L41" s="329">
        <v>8.07</v>
      </c>
      <c r="M41" s="329">
        <v>7.55</v>
      </c>
      <c r="N41" s="329" t="s">
        <v>401</v>
      </c>
      <c r="O41" s="329" t="s">
        <v>401</v>
      </c>
      <c r="P41" s="329">
        <v>6.26</v>
      </c>
      <c r="Q41" s="329">
        <v>6.26</v>
      </c>
      <c r="R41" s="329">
        <v>6.52</v>
      </c>
      <c r="S41" s="329">
        <v>6.86</v>
      </c>
      <c r="T41" s="329">
        <v>6.52</v>
      </c>
      <c r="U41" s="329">
        <v>6.55</v>
      </c>
      <c r="V41" s="329">
        <v>7.34</v>
      </c>
      <c r="W41" s="329">
        <v>6.47</v>
      </c>
      <c r="X41" s="329">
        <v>6.86</v>
      </c>
      <c r="Y41" s="329">
        <v>6.81</v>
      </c>
      <c r="Z41" s="329">
        <v>7.2</v>
      </c>
      <c r="AA41" s="329">
        <v>104.77</v>
      </c>
      <c r="AB41" s="329">
        <v>7.15</v>
      </c>
      <c r="AC41" s="329">
        <v>7.18</v>
      </c>
      <c r="AD41" s="329">
        <v>7.07</v>
      </c>
      <c r="AE41" s="329">
        <v>7.07</v>
      </c>
      <c r="AF41" s="329">
        <v>7.23</v>
      </c>
    </row>
    <row r="42" spans="1:35" s="290" customFormat="1" x14ac:dyDescent="0.2">
      <c r="A42" s="320">
        <v>0.95833333333333337</v>
      </c>
      <c r="B42" s="329" t="s">
        <v>401</v>
      </c>
      <c r="C42" s="329">
        <v>7.49</v>
      </c>
      <c r="D42" s="329">
        <v>7.23</v>
      </c>
      <c r="E42" s="329">
        <v>7.57</v>
      </c>
      <c r="F42" s="329">
        <v>7.65</v>
      </c>
      <c r="G42" s="329">
        <v>7.39</v>
      </c>
      <c r="H42" s="329">
        <v>7.57</v>
      </c>
      <c r="I42" s="329">
        <v>7.49</v>
      </c>
      <c r="J42" s="329">
        <v>7.68</v>
      </c>
      <c r="K42" s="329">
        <v>31.94</v>
      </c>
      <c r="L42" s="329">
        <v>8.07</v>
      </c>
      <c r="M42" s="329">
        <v>7.6</v>
      </c>
      <c r="N42" s="329" t="s">
        <v>401</v>
      </c>
      <c r="O42" s="329" t="s">
        <v>401</v>
      </c>
      <c r="P42" s="329">
        <v>6.52</v>
      </c>
      <c r="Q42" s="329">
        <v>6.39</v>
      </c>
      <c r="R42" s="329">
        <v>6.52</v>
      </c>
      <c r="S42" s="329">
        <v>6.81</v>
      </c>
      <c r="T42" s="329">
        <v>6.5</v>
      </c>
      <c r="U42" s="329">
        <v>6.39</v>
      </c>
      <c r="V42" s="329">
        <v>7.86</v>
      </c>
      <c r="W42" s="329">
        <v>6.52</v>
      </c>
      <c r="X42" s="329">
        <v>6.81</v>
      </c>
      <c r="Y42" s="329">
        <v>7.07</v>
      </c>
      <c r="Z42" s="329">
        <v>7.07</v>
      </c>
      <c r="AA42" s="329">
        <v>26.62</v>
      </c>
      <c r="AB42" s="329">
        <v>22.74</v>
      </c>
      <c r="AC42" s="329">
        <v>7.07</v>
      </c>
      <c r="AD42" s="329">
        <v>7.18</v>
      </c>
      <c r="AE42" s="329">
        <v>7</v>
      </c>
      <c r="AF42" s="329">
        <v>7.6</v>
      </c>
    </row>
    <row r="43" spans="1:35" s="291" customFormat="1" ht="41.45" customHeight="1" x14ac:dyDescent="0.2">
      <c r="A43" s="318" t="s">
        <v>405</v>
      </c>
      <c r="B43" s="366" t="s">
        <v>325</v>
      </c>
      <c r="C43" s="366" t="s">
        <v>325</v>
      </c>
      <c r="D43" s="366">
        <v>8.1</v>
      </c>
      <c r="E43" s="366">
        <v>24.6</v>
      </c>
      <c r="F43" s="366">
        <v>14.7</v>
      </c>
      <c r="G43" s="366">
        <v>7.5</v>
      </c>
      <c r="H43" s="366">
        <v>7.5</v>
      </c>
      <c r="I43" s="366">
        <v>12.2</v>
      </c>
      <c r="J43" s="366">
        <v>7.6</v>
      </c>
      <c r="K43" s="366">
        <v>8.6</v>
      </c>
      <c r="L43" s="366">
        <v>16.100000000000001</v>
      </c>
      <c r="M43" s="366">
        <v>12.4</v>
      </c>
      <c r="N43" s="366" t="s">
        <v>325</v>
      </c>
      <c r="O43" s="366" t="s">
        <v>401</v>
      </c>
      <c r="P43" s="366" t="s">
        <v>325</v>
      </c>
      <c r="Q43" s="366">
        <v>8.6</v>
      </c>
      <c r="R43" s="366">
        <v>17.100000000000001</v>
      </c>
      <c r="S43" s="366">
        <v>14.7</v>
      </c>
      <c r="T43" s="366">
        <v>12.5</v>
      </c>
      <c r="U43" s="366">
        <v>16.899999999999999</v>
      </c>
      <c r="V43" s="366">
        <v>7.6</v>
      </c>
      <c r="W43" s="366">
        <v>7.1</v>
      </c>
      <c r="X43" s="366">
        <v>7.4</v>
      </c>
      <c r="Y43" s="366">
        <v>11.3</v>
      </c>
      <c r="Z43" s="366">
        <v>28</v>
      </c>
      <c r="AA43" s="366">
        <v>17.600000000000001</v>
      </c>
      <c r="AB43" s="366">
        <v>8.3000000000000007</v>
      </c>
      <c r="AC43" s="366">
        <v>10.3</v>
      </c>
      <c r="AD43" s="366">
        <v>7.3</v>
      </c>
      <c r="AE43" s="366">
        <v>7.9</v>
      </c>
      <c r="AF43" s="366">
        <v>7.2</v>
      </c>
    </row>
    <row r="44" spans="1:35" s="291" customFormat="1" ht="27" customHeight="1" x14ac:dyDescent="0.2">
      <c r="A44" s="318" t="s">
        <v>308</v>
      </c>
      <c r="B44" s="387" t="s">
        <v>309</v>
      </c>
      <c r="C44" s="387"/>
      <c r="D44" s="387"/>
      <c r="E44" s="387"/>
      <c r="F44" s="387"/>
      <c r="G44" s="387"/>
      <c r="H44" s="387"/>
      <c r="I44" s="387"/>
      <c r="J44" s="387"/>
      <c r="K44" s="387"/>
      <c r="L44" s="387"/>
      <c r="M44" s="387"/>
      <c r="N44" s="387"/>
      <c r="O44" s="387"/>
      <c r="P44" s="387"/>
      <c r="Q44" s="387"/>
      <c r="R44" s="387"/>
      <c r="S44" s="387"/>
      <c r="T44" s="387"/>
      <c r="U44" s="387"/>
      <c r="V44" s="387"/>
      <c r="W44" s="387"/>
      <c r="X44" s="387"/>
      <c r="Y44" s="387"/>
      <c r="Z44" s="387"/>
      <c r="AA44" s="387"/>
      <c r="AB44" s="387"/>
      <c r="AC44" s="387"/>
      <c r="AD44" s="387"/>
      <c r="AE44" s="387"/>
      <c r="AF44" s="387"/>
    </row>
    <row r="45" spans="1:35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5" s="281" customFormat="1" ht="13.5" customHeight="1" x14ac:dyDescent="0.2">
      <c r="A46" s="288" t="s">
        <v>340</v>
      </c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</row>
    <row r="47" spans="1:35" s="281" customFormat="1" ht="13.5" customHeight="1" x14ac:dyDescent="0.2">
      <c r="A47" s="288" t="s">
        <v>326</v>
      </c>
      <c r="B47" s="289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</row>
    <row r="48" spans="1:35" s="281" customFormat="1" ht="13.5" customHeight="1" x14ac:dyDescent="0.2">
      <c r="A48" s="288" t="s">
        <v>403</v>
      </c>
      <c r="B4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</row>
    <row r="49" spans="1:30" s="281" customFormat="1" ht="13.5" customHeight="1" x14ac:dyDescent="0.2">
      <c r="A49" s="288"/>
      <c r="B49" s="289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</row>
    <row r="50" spans="1:30" x14ac:dyDescent="0.2">
      <c r="A50" s="288"/>
    </row>
    <row r="51" spans="1:30" x14ac:dyDescent="0.2">
      <c r="A51" s="288"/>
    </row>
    <row r="52" spans="1:30" x14ac:dyDescent="0.2">
      <c r="A52" s="288"/>
    </row>
    <row r="53" spans="1:30" x14ac:dyDescent="0.2">
      <c r="A53" s="386"/>
      <c r="B53" s="386"/>
      <c r="C53" s="386"/>
      <c r="D53" s="386"/>
      <c r="E53" s="386"/>
      <c r="F53" s="386"/>
      <c r="G53" s="386"/>
      <c r="H53" s="364"/>
      <c r="I53" s="364"/>
      <c r="J53" s="364"/>
      <c r="K53" s="385"/>
      <c r="L53" s="385"/>
      <c r="M53" s="385"/>
      <c r="N53" s="385"/>
      <c r="O53" s="385"/>
      <c r="P53" s="385"/>
      <c r="Q53" s="385"/>
      <c r="R53" s="385"/>
      <c r="S53" s="385"/>
      <c r="T53" s="364"/>
      <c r="U53" s="364"/>
      <c r="V53" s="385"/>
      <c r="W53" s="385"/>
      <c r="X53" s="385"/>
      <c r="Y53" s="385"/>
      <c r="Z53" s="385"/>
      <c r="AA53" s="385"/>
      <c r="AB53" s="385"/>
      <c r="AC53" s="385"/>
      <c r="AD53" s="385"/>
    </row>
    <row r="54" spans="1:30" x14ac:dyDescent="0.2">
      <c r="A54" s="369" t="s">
        <v>354</v>
      </c>
      <c r="B54" s="369"/>
      <c r="C54" s="371"/>
      <c r="D54" s="371"/>
      <c r="E54" s="371"/>
      <c r="F54" s="371"/>
      <c r="G54" s="371"/>
      <c r="H54" s="371"/>
      <c r="I54" s="371"/>
      <c r="J54" s="364"/>
      <c r="K54" s="369" t="s">
        <v>364</v>
      </c>
      <c r="L54" s="369"/>
      <c r="M54" s="371"/>
      <c r="N54" s="371"/>
      <c r="O54" s="371"/>
      <c r="P54" s="371"/>
      <c r="Q54" s="371"/>
      <c r="R54" s="371"/>
      <c r="S54" s="371"/>
      <c r="T54" s="364"/>
      <c r="U54" s="364"/>
      <c r="V54" s="369" t="s">
        <v>365</v>
      </c>
      <c r="W54" s="369"/>
      <c r="X54" s="371"/>
      <c r="Y54" s="371"/>
      <c r="Z54" s="371"/>
      <c r="AA54" s="371"/>
      <c r="AB54" s="371"/>
      <c r="AC54" s="371"/>
      <c r="AD54" s="371"/>
    </row>
    <row r="55" spans="1:30" x14ac:dyDescent="0.2">
      <c r="A55" s="370" t="s">
        <v>357</v>
      </c>
      <c r="B55" s="370"/>
      <c r="C55" s="370"/>
      <c r="D55" s="370"/>
      <c r="E55" s="370"/>
      <c r="F55" s="370"/>
      <c r="G55" s="370"/>
      <c r="H55" s="370"/>
      <c r="I55" s="370"/>
      <c r="J55" s="364"/>
      <c r="K55" s="370" t="s">
        <v>355</v>
      </c>
      <c r="L55" s="370"/>
      <c r="M55" s="370"/>
      <c r="N55" s="370"/>
      <c r="O55" s="370"/>
      <c r="P55" s="370"/>
      <c r="Q55" s="370"/>
      <c r="R55" s="370"/>
      <c r="S55" s="370"/>
      <c r="T55" s="364"/>
      <c r="U55" s="364"/>
      <c r="V55" s="370" t="s">
        <v>356</v>
      </c>
      <c r="W55" s="370"/>
      <c r="X55" s="370"/>
      <c r="Y55" s="370"/>
      <c r="Z55" s="370"/>
      <c r="AA55" s="370"/>
      <c r="AB55" s="370"/>
      <c r="AC55" s="370"/>
      <c r="AD55" s="370"/>
    </row>
    <row r="56" spans="1:30" s="281" customFormat="1" ht="13.5" customHeight="1" x14ac:dyDescent="0.2">
      <c r="A56" s="288"/>
      <c r="B56" s="289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</row>
  </sheetData>
  <mergeCells count="40">
    <mergeCell ref="V53:AD53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3:S53"/>
    <mergeCell ref="A53:G53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4:B54"/>
    <mergeCell ref="K54:L54"/>
    <mergeCell ref="V54:W54"/>
    <mergeCell ref="A55:I55"/>
    <mergeCell ref="K55:S55"/>
    <mergeCell ref="V55:AD55"/>
    <mergeCell ref="C54:I54"/>
    <mergeCell ref="M54:S54"/>
    <mergeCell ref="X54:AD54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6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I56"/>
  <sheetViews>
    <sheetView showGridLines="0" tabSelected="1" view="pageBreakPreview" topLeftCell="A15" zoomScale="70" zoomScaleNormal="60" zoomScaleSheetLayoutView="7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5.5703125" style="289" bestFit="1" customWidth="1"/>
    <col min="5" max="5" width="7" style="289" customWidth="1"/>
    <col min="6" max="6" width="6.5703125" style="289" customWidth="1"/>
    <col min="7" max="7" width="6.42578125" style="289" customWidth="1"/>
    <col min="8" max="8" width="5.5703125" style="289" bestFit="1" customWidth="1"/>
    <col min="9" max="13" width="6.5703125" style="289" bestFit="1" customWidth="1"/>
    <col min="14" max="14" width="6.42578125" style="289" bestFit="1" customWidth="1"/>
    <col min="15" max="15" width="5.5703125" style="289" bestFit="1" customWidth="1"/>
    <col min="16" max="16" width="6.5703125" style="289" customWidth="1"/>
    <col min="17" max="17" width="5.5703125" style="289" bestFit="1" customWidth="1"/>
    <col min="18" max="18" width="6.42578125" style="289" bestFit="1" customWidth="1"/>
    <col min="19" max="19" width="5.85546875" style="289" bestFit="1" customWidth="1"/>
    <col min="20" max="20" width="6.42578125" style="289" bestFit="1" customWidth="1"/>
    <col min="21" max="21" width="6.5703125" style="289" customWidth="1"/>
    <col min="22" max="22" width="6.42578125" style="289" bestFit="1" customWidth="1"/>
    <col min="23" max="23" width="6.5703125" style="289" customWidth="1"/>
    <col min="24" max="24" width="6.85546875" style="289" customWidth="1"/>
    <col min="25" max="25" width="6.42578125" style="289" bestFit="1" customWidth="1"/>
    <col min="26" max="26" width="6.42578125" style="289" customWidth="1"/>
    <col min="27" max="27" width="7.42578125" style="289" customWidth="1"/>
    <col min="28" max="28" width="6.5703125" style="289" bestFit="1" customWidth="1"/>
    <col min="29" max="29" width="6.42578125" style="289" bestFit="1" customWidth="1"/>
    <col min="30" max="31" width="6.42578125" style="289" customWidth="1"/>
    <col min="32" max="32" width="6.140625" style="289" customWidth="1"/>
    <col min="33" max="16384" width="11.42578125" style="289"/>
  </cols>
  <sheetData>
    <row r="2" spans="1:32" ht="15.75" customHeight="1" x14ac:dyDescent="0.2">
      <c r="A2" s="388"/>
      <c r="B2" s="388"/>
      <c r="C2" s="388"/>
      <c r="D2" s="388"/>
      <c r="E2" s="389" t="s">
        <v>408</v>
      </c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1:32" ht="15.75" customHeight="1" x14ac:dyDescent="0.2">
      <c r="A3" s="388"/>
      <c r="B3" s="388"/>
      <c r="C3" s="388"/>
      <c r="D3" s="388"/>
      <c r="E3" s="392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1:32" ht="15.75" customHeight="1" x14ac:dyDescent="0.2">
      <c r="A4" s="388"/>
      <c r="B4" s="388"/>
      <c r="C4" s="388"/>
      <c r="D4" s="388"/>
      <c r="E4" s="39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1:32" ht="11.25" customHeight="1" x14ac:dyDescent="0.2">
      <c r="A5" s="316"/>
      <c r="B5" s="316"/>
      <c r="C5" s="316"/>
      <c r="D5" s="316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1:32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ht="15.75" customHeight="1" x14ac:dyDescent="0.2">
      <c r="A14" s="374" t="s">
        <v>33</v>
      </c>
      <c r="B14" s="374"/>
      <c r="C14" s="374"/>
      <c r="D14" s="374"/>
      <c r="E14" s="379" t="s">
        <v>369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98" t="s">
        <v>389</v>
      </c>
      <c r="V14" s="398"/>
      <c r="W14" s="398"/>
      <c r="X14" s="398"/>
      <c r="Y14" s="398"/>
      <c r="Z14" s="398"/>
      <c r="AA14" s="398"/>
      <c r="AB14" s="398"/>
      <c r="AC14" s="398"/>
      <c r="AD14" s="398"/>
      <c r="AE14" s="398"/>
      <c r="AF14" s="398"/>
    </row>
    <row r="15" spans="1:32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ht="15.75" customHeight="1" x14ac:dyDescent="0.2">
      <c r="A16" s="374" t="s">
        <v>8</v>
      </c>
      <c r="B16" s="374"/>
      <c r="C16" s="374"/>
      <c r="D16" s="374"/>
      <c r="E16" s="379" t="s">
        <v>371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370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81">
        <v>1192914948</v>
      </c>
      <c r="Z16" s="381"/>
      <c r="AA16" s="381"/>
      <c r="AB16" s="381"/>
      <c r="AC16" s="381"/>
      <c r="AD16" s="381"/>
      <c r="AE16" s="381"/>
      <c r="AF16" s="381"/>
    </row>
    <row r="17" spans="1:32" ht="11.25" customHeight="1" x14ac:dyDescent="0.2">
      <c r="A17" s="316"/>
      <c r="B17" s="316"/>
      <c r="C17" s="316"/>
      <c r="D17" s="316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</row>
    <row r="18" spans="1:32" ht="29.45" customHeight="1" x14ac:dyDescent="0.2">
      <c r="A18" s="318" t="s">
        <v>257</v>
      </c>
      <c r="B18" s="319">
        <v>1</v>
      </c>
      <c r="C18" s="319">
        <v>2</v>
      </c>
      <c r="D18" s="319">
        <v>3</v>
      </c>
      <c r="E18" s="319">
        <v>4</v>
      </c>
      <c r="F18" s="319">
        <v>5</v>
      </c>
      <c r="G18" s="319">
        <v>6</v>
      </c>
      <c r="H18" s="319">
        <v>7</v>
      </c>
      <c r="I18" s="319">
        <v>8</v>
      </c>
      <c r="J18" s="319">
        <v>9</v>
      </c>
      <c r="K18" s="319">
        <v>10</v>
      </c>
      <c r="L18" s="319">
        <v>11</v>
      </c>
      <c r="M18" s="319">
        <v>12</v>
      </c>
      <c r="N18" s="319">
        <v>13</v>
      </c>
      <c r="O18" s="319">
        <v>14</v>
      </c>
      <c r="P18" s="319">
        <v>15</v>
      </c>
      <c r="Q18" s="319">
        <v>16</v>
      </c>
      <c r="R18" s="319">
        <v>17</v>
      </c>
      <c r="S18" s="319">
        <v>18</v>
      </c>
      <c r="T18" s="319">
        <v>19</v>
      </c>
      <c r="U18" s="319">
        <v>20</v>
      </c>
      <c r="V18" s="319">
        <v>21</v>
      </c>
      <c r="W18" s="319">
        <v>22</v>
      </c>
      <c r="X18" s="319">
        <v>23</v>
      </c>
      <c r="Y18" s="319">
        <v>24</v>
      </c>
      <c r="Z18" s="319">
        <v>25</v>
      </c>
      <c r="AA18" s="319">
        <v>26</v>
      </c>
      <c r="AB18" s="319">
        <v>27</v>
      </c>
      <c r="AC18" s="319">
        <v>28</v>
      </c>
      <c r="AD18" s="319">
        <v>29</v>
      </c>
      <c r="AE18" s="319">
        <v>30</v>
      </c>
      <c r="AF18" s="319">
        <v>31</v>
      </c>
    </row>
    <row r="19" spans="1:32" s="290" customFormat="1" x14ac:dyDescent="0.2">
      <c r="A19" s="320">
        <v>0</v>
      </c>
      <c r="B19" s="328">
        <v>5.36</v>
      </c>
      <c r="C19" s="331" t="s">
        <v>401</v>
      </c>
      <c r="D19" s="328">
        <v>7.6</v>
      </c>
      <c r="E19" s="328">
        <v>7.2</v>
      </c>
      <c r="F19" s="328">
        <v>14.8</v>
      </c>
      <c r="G19" s="328">
        <v>7.53</v>
      </c>
      <c r="H19" s="328">
        <v>7.41</v>
      </c>
      <c r="I19" s="328">
        <v>8.52</v>
      </c>
      <c r="J19" s="328">
        <v>7.48</v>
      </c>
      <c r="K19" s="328">
        <v>7.7</v>
      </c>
      <c r="L19" s="328">
        <v>44.65</v>
      </c>
      <c r="M19" s="328">
        <v>7.99</v>
      </c>
      <c r="N19" s="328">
        <v>13.53</v>
      </c>
      <c r="O19" s="328" t="s">
        <v>401</v>
      </c>
      <c r="P19" s="328" t="s">
        <v>401</v>
      </c>
      <c r="Q19" s="328">
        <v>6.45</v>
      </c>
      <c r="R19" s="328">
        <v>6.38</v>
      </c>
      <c r="S19" s="328">
        <v>6.54</v>
      </c>
      <c r="T19" s="328">
        <v>6.75</v>
      </c>
      <c r="U19" s="328">
        <v>6.41</v>
      </c>
      <c r="V19" s="328">
        <v>6.29</v>
      </c>
      <c r="W19" s="328">
        <v>7.56</v>
      </c>
      <c r="X19" s="328">
        <v>7.33</v>
      </c>
      <c r="Y19" s="328">
        <v>6.84</v>
      </c>
      <c r="Z19" s="328">
        <v>7.43</v>
      </c>
      <c r="AA19" s="328">
        <v>7.14</v>
      </c>
      <c r="AB19" s="328">
        <v>46.64</v>
      </c>
      <c r="AC19" s="328">
        <v>15.03</v>
      </c>
      <c r="AD19" s="328">
        <v>7.09</v>
      </c>
      <c r="AE19" s="328">
        <v>7.08</v>
      </c>
      <c r="AF19" s="328">
        <v>7.1</v>
      </c>
    </row>
    <row r="20" spans="1:32" s="290" customFormat="1" x14ac:dyDescent="0.2">
      <c r="A20" s="320">
        <v>4.1666666666666664E-2</v>
      </c>
      <c r="B20" s="328">
        <v>5.3</v>
      </c>
      <c r="C20" s="331" t="s">
        <v>401</v>
      </c>
      <c r="D20" s="328">
        <v>7.47</v>
      </c>
      <c r="E20" s="328">
        <v>7.2</v>
      </c>
      <c r="F20" s="328">
        <v>25.35</v>
      </c>
      <c r="G20" s="328">
        <v>7.51</v>
      </c>
      <c r="H20" s="328">
        <v>7.44</v>
      </c>
      <c r="I20" s="328">
        <v>12.66</v>
      </c>
      <c r="J20" s="328">
        <v>7.47</v>
      </c>
      <c r="K20" s="328">
        <v>7.56</v>
      </c>
      <c r="L20" s="328">
        <v>76.3</v>
      </c>
      <c r="M20" s="328">
        <v>7.89</v>
      </c>
      <c r="N20" s="328">
        <v>19.899999999999999</v>
      </c>
      <c r="O20" s="328" t="s">
        <v>401</v>
      </c>
      <c r="P20" s="328" t="s">
        <v>401</v>
      </c>
      <c r="Q20" s="328">
        <v>6.52</v>
      </c>
      <c r="R20" s="328">
        <v>6.42</v>
      </c>
      <c r="S20" s="328">
        <v>6.55</v>
      </c>
      <c r="T20" s="328">
        <v>6.68</v>
      </c>
      <c r="U20" s="328">
        <v>6.45</v>
      </c>
      <c r="V20" s="328">
        <v>6.62</v>
      </c>
      <c r="W20" s="328">
        <v>7.59</v>
      </c>
      <c r="X20" s="328">
        <v>11.68</v>
      </c>
      <c r="Y20" s="328">
        <v>25.02</v>
      </c>
      <c r="Z20" s="328">
        <v>7.51</v>
      </c>
      <c r="AA20" s="328">
        <v>7.08</v>
      </c>
      <c r="AB20" s="328">
        <v>14.24</v>
      </c>
      <c r="AC20" s="328">
        <v>19.350000000000001</v>
      </c>
      <c r="AD20" s="328">
        <v>7.1</v>
      </c>
      <c r="AE20" s="328">
        <v>7.15</v>
      </c>
      <c r="AF20" s="328">
        <v>7.07</v>
      </c>
    </row>
    <row r="21" spans="1:32" s="290" customFormat="1" x14ac:dyDescent="0.2">
      <c r="A21" s="320">
        <v>8.3333333333333329E-2</v>
      </c>
      <c r="B21" s="328">
        <v>5.19</v>
      </c>
      <c r="C21" s="328" t="s">
        <v>401</v>
      </c>
      <c r="D21" s="328">
        <v>7.58</v>
      </c>
      <c r="E21" s="328">
        <v>7.25</v>
      </c>
      <c r="F21" s="328">
        <v>27.45</v>
      </c>
      <c r="G21" s="328">
        <v>7.36</v>
      </c>
      <c r="H21" s="328">
        <v>7.44</v>
      </c>
      <c r="I21" s="328">
        <v>22.86</v>
      </c>
      <c r="J21" s="328">
        <v>7.45</v>
      </c>
      <c r="K21" s="328">
        <v>7.44</v>
      </c>
      <c r="L21" s="328">
        <v>69.2</v>
      </c>
      <c r="M21" s="328">
        <v>7.83</v>
      </c>
      <c r="N21" s="328">
        <v>24.2</v>
      </c>
      <c r="O21" s="328" t="s">
        <v>401</v>
      </c>
      <c r="P21" s="328" t="s">
        <v>401</v>
      </c>
      <c r="Q21" s="328">
        <v>6.5</v>
      </c>
      <c r="R21" s="328">
        <v>6.35</v>
      </c>
      <c r="S21" s="328">
        <v>13.12</v>
      </c>
      <c r="T21" s="328">
        <v>6.57</v>
      </c>
      <c r="U21" s="328">
        <v>6.85</v>
      </c>
      <c r="V21" s="328">
        <v>7.89</v>
      </c>
      <c r="W21" s="328">
        <v>7.22</v>
      </c>
      <c r="X21" s="328">
        <v>11.91</v>
      </c>
      <c r="Y21" s="328">
        <v>36.549999999999997</v>
      </c>
      <c r="Z21" s="328">
        <v>9.06</v>
      </c>
      <c r="AA21" s="328">
        <v>7.75</v>
      </c>
      <c r="AB21" s="328">
        <v>7.91</v>
      </c>
      <c r="AC21" s="328">
        <v>22.57</v>
      </c>
      <c r="AD21" s="328">
        <v>7.03</v>
      </c>
      <c r="AE21" s="328">
        <v>7.2</v>
      </c>
      <c r="AF21" s="328">
        <v>6.99</v>
      </c>
    </row>
    <row r="22" spans="1:32" s="290" customFormat="1" x14ac:dyDescent="0.2">
      <c r="A22" s="320">
        <v>0.125</v>
      </c>
      <c r="B22" s="328">
        <v>5.17</v>
      </c>
      <c r="C22" s="328" t="s">
        <v>401</v>
      </c>
      <c r="D22" s="328">
        <v>9.32</v>
      </c>
      <c r="E22" s="328">
        <v>7.38</v>
      </c>
      <c r="F22" s="328">
        <v>28.57</v>
      </c>
      <c r="G22" s="328">
        <v>7.41</v>
      </c>
      <c r="H22" s="328">
        <v>7.39</v>
      </c>
      <c r="I22" s="331">
        <v>25.64</v>
      </c>
      <c r="J22" s="328">
        <v>7.48</v>
      </c>
      <c r="K22" s="328">
        <v>7.46</v>
      </c>
      <c r="L22" s="328">
        <v>40.590000000000003</v>
      </c>
      <c r="M22" s="328">
        <v>7.84</v>
      </c>
      <c r="N22" s="328">
        <v>21.52</v>
      </c>
      <c r="O22" s="328" t="s">
        <v>401</v>
      </c>
      <c r="P22" s="331" t="s">
        <v>401</v>
      </c>
      <c r="Q22" s="328">
        <v>6.48</v>
      </c>
      <c r="R22" s="328">
        <v>6.31</v>
      </c>
      <c r="S22" s="328">
        <v>17.25</v>
      </c>
      <c r="T22" s="328">
        <v>6.5</v>
      </c>
      <c r="U22" s="328">
        <v>13.27</v>
      </c>
      <c r="V22" s="328">
        <v>9.24</v>
      </c>
      <c r="W22" s="331">
        <v>7.06</v>
      </c>
      <c r="X22" s="328">
        <v>11.15</v>
      </c>
      <c r="Y22" s="328">
        <v>40.71</v>
      </c>
      <c r="Z22" s="328">
        <v>10.050000000000001</v>
      </c>
      <c r="AA22" s="328">
        <v>19.399999999999999</v>
      </c>
      <c r="AB22" s="328">
        <v>7.53</v>
      </c>
      <c r="AC22" s="328">
        <v>27.14</v>
      </c>
      <c r="AD22" s="331">
        <v>7.04</v>
      </c>
      <c r="AE22" s="331">
        <v>8.52</v>
      </c>
      <c r="AF22" s="328">
        <v>6.86</v>
      </c>
    </row>
    <row r="23" spans="1:32" s="290" customFormat="1" x14ac:dyDescent="0.2">
      <c r="A23" s="320">
        <v>0.16666666666666666</v>
      </c>
      <c r="B23" s="328">
        <v>4.96</v>
      </c>
      <c r="C23" s="328" t="s">
        <v>401</v>
      </c>
      <c r="D23" s="328">
        <v>10.74</v>
      </c>
      <c r="E23" s="328">
        <v>7.43</v>
      </c>
      <c r="F23" s="328">
        <v>29.25</v>
      </c>
      <c r="G23" s="328">
        <v>7.46</v>
      </c>
      <c r="H23" s="328">
        <v>7.48</v>
      </c>
      <c r="I23" s="331">
        <v>23.19</v>
      </c>
      <c r="J23" s="328">
        <v>7.43</v>
      </c>
      <c r="K23" s="328">
        <v>7.3</v>
      </c>
      <c r="L23" s="328">
        <v>9.1</v>
      </c>
      <c r="M23" s="328">
        <v>13.41</v>
      </c>
      <c r="N23" s="328">
        <v>16.2</v>
      </c>
      <c r="O23" s="328" t="s">
        <v>401</v>
      </c>
      <c r="P23" s="331" t="s">
        <v>401</v>
      </c>
      <c r="Q23" s="328">
        <v>9.98</v>
      </c>
      <c r="R23" s="328">
        <v>19.18</v>
      </c>
      <c r="S23" s="328">
        <v>22.46</v>
      </c>
      <c r="T23" s="328">
        <v>6.41</v>
      </c>
      <c r="U23" s="328">
        <v>13.94</v>
      </c>
      <c r="V23" s="328">
        <v>10.44</v>
      </c>
      <c r="W23" s="331">
        <v>6.94</v>
      </c>
      <c r="X23" s="328">
        <v>6.87</v>
      </c>
      <c r="Y23" s="328">
        <v>23.01</v>
      </c>
      <c r="Z23" s="328">
        <v>10.08</v>
      </c>
      <c r="AA23" s="328">
        <v>33.19</v>
      </c>
      <c r="AB23" s="328">
        <v>8.1999999999999993</v>
      </c>
      <c r="AC23" s="328">
        <v>25.09</v>
      </c>
      <c r="AD23" s="331">
        <v>6.97</v>
      </c>
      <c r="AE23" s="331">
        <v>9.35</v>
      </c>
      <c r="AF23" s="328">
        <v>6.79</v>
      </c>
    </row>
    <row r="24" spans="1:32" s="290" customFormat="1" x14ac:dyDescent="0.2">
      <c r="A24" s="320">
        <v>0.20833333333333334</v>
      </c>
      <c r="B24" s="328">
        <v>4.99</v>
      </c>
      <c r="C24" s="328" t="s">
        <v>401</v>
      </c>
      <c r="D24" s="328">
        <v>11.63</v>
      </c>
      <c r="E24" s="328">
        <v>7.46</v>
      </c>
      <c r="F24" s="328">
        <v>30.4</v>
      </c>
      <c r="G24" s="328">
        <v>7.64</v>
      </c>
      <c r="H24" s="328">
        <v>7.52</v>
      </c>
      <c r="I24" s="331">
        <v>17.87</v>
      </c>
      <c r="J24" s="328">
        <v>7.48</v>
      </c>
      <c r="K24" s="328">
        <v>7.25</v>
      </c>
      <c r="L24" s="328">
        <v>9.1999999999999993</v>
      </c>
      <c r="M24" s="328">
        <v>36.69</v>
      </c>
      <c r="N24" s="328">
        <v>12.69</v>
      </c>
      <c r="O24" s="328" t="s">
        <v>401</v>
      </c>
      <c r="P24" s="331" t="s">
        <v>401</v>
      </c>
      <c r="Q24" s="328">
        <v>22.41</v>
      </c>
      <c r="R24" s="328">
        <v>46.82</v>
      </c>
      <c r="S24" s="328">
        <v>23.42</v>
      </c>
      <c r="T24" s="328">
        <v>9.9600000000000009</v>
      </c>
      <c r="U24" s="328">
        <v>55.54</v>
      </c>
      <c r="V24" s="328">
        <v>9.5</v>
      </c>
      <c r="W24" s="331">
        <v>7.21</v>
      </c>
      <c r="X24" s="328">
        <v>6.69</v>
      </c>
      <c r="Y24" s="328">
        <v>11.68</v>
      </c>
      <c r="Z24" s="328">
        <v>22.89</v>
      </c>
      <c r="AA24" s="328">
        <v>42.97</v>
      </c>
      <c r="AB24" s="328">
        <v>9.3000000000000007</v>
      </c>
      <c r="AC24" s="328">
        <v>16.87</v>
      </c>
      <c r="AD24" s="331">
        <v>7.63</v>
      </c>
      <c r="AE24" s="331">
        <v>10.96</v>
      </c>
      <c r="AF24" s="329">
        <v>6.95</v>
      </c>
    </row>
    <row r="25" spans="1:32" s="290" customFormat="1" x14ac:dyDescent="0.2">
      <c r="A25" s="320">
        <v>0.25</v>
      </c>
      <c r="B25" s="328">
        <v>5</v>
      </c>
      <c r="C25" s="328" t="s">
        <v>401</v>
      </c>
      <c r="D25" s="328">
        <v>10.46</v>
      </c>
      <c r="E25" s="328">
        <v>41.56</v>
      </c>
      <c r="F25" s="328">
        <v>25.93</v>
      </c>
      <c r="G25" s="328">
        <v>7.67</v>
      </c>
      <c r="H25" s="328">
        <v>7.61</v>
      </c>
      <c r="I25" s="328">
        <v>23.11</v>
      </c>
      <c r="J25" s="328">
        <v>7.46</v>
      </c>
      <c r="K25" s="328">
        <v>7.19</v>
      </c>
      <c r="L25" s="328">
        <v>9.15</v>
      </c>
      <c r="M25" s="328">
        <v>40.76</v>
      </c>
      <c r="N25" s="328">
        <v>10.55</v>
      </c>
      <c r="O25" s="328" t="s">
        <v>401</v>
      </c>
      <c r="P25" s="328" t="s">
        <v>401</v>
      </c>
      <c r="Q25" s="328">
        <v>22.91</v>
      </c>
      <c r="R25" s="328">
        <v>85.09</v>
      </c>
      <c r="S25" s="328">
        <v>50.46</v>
      </c>
      <c r="T25" s="328">
        <v>44.05</v>
      </c>
      <c r="U25" s="328">
        <v>76.349999999999994</v>
      </c>
      <c r="V25" s="328">
        <v>10.84</v>
      </c>
      <c r="W25" s="328">
        <v>8.8699999999999992</v>
      </c>
      <c r="X25" s="328">
        <v>6.7</v>
      </c>
      <c r="Y25" s="328">
        <v>7.89</v>
      </c>
      <c r="Z25" s="328">
        <v>60.04</v>
      </c>
      <c r="AA25" s="328">
        <v>35.409999999999997</v>
      </c>
      <c r="AB25" s="328">
        <v>9.7799999999999994</v>
      </c>
      <c r="AC25" s="328">
        <v>9.15</v>
      </c>
      <c r="AD25" s="328">
        <v>8.1300000000000008</v>
      </c>
      <c r="AE25" s="328">
        <v>9.9700000000000006</v>
      </c>
      <c r="AF25" s="329">
        <v>7.02</v>
      </c>
    </row>
    <row r="26" spans="1:32" s="290" customFormat="1" x14ac:dyDescent="0.2">
      <c r="A26" s="320">
        <v>0.29166666666666669</v>
      </c>
      <c r="B26" s="328">
        <v>5.33</v>
      </c>
      <c r="C26" s="328" t="s">
        <v>401</v>
      </c>
      <c r="D26" s="328">
        <v>9.2200000000000006</v>
      </c>
      <c r="E26" s="328">
        <v>88.97</v>
      </c>
      <c r="F26" s="328">
        <v>15.79</v>
      </c>
      <c r="G26" s="328">
        <v>7.67</v>
      </c>
      <c r="H26" s="328">
        <v>7.44</v>
      </c>
      <c r="I26" s="328">
        <v>23.56</v>
      </c>
      <c r="J26" s="328">
        <v>7.42</v>
      </c>
      <c r="K26" s="328">
        <v>7.34</v>
      </c>
      <c r="L26" s="328">
        <v>9.0500000000000007</v>
      </c>
      <c r="M26" s="328">
        <v>35.54</v>
      </c>
      <c r="N26" s="328">
        <v>10.14</v>
      </c>
      <c r="O26" s="328" t="s">
        <v>401</v>
      </c>
      <c r="P26" s="328" t="s">
        <v>401</v>
      </c>
      <c r="Q26" s="328">
        <v>19.559999999999999</v>
      </c>
      <c r="R26" s="328">
        <v>76.709999999999994</v>
      </c>
      <c r="S26" s="328">
        <v>53.68</v>
      </c>
      <c r="T26" s="328">
        <v>52.63</v>
      </c>
      <c r="U26" s="328">
        <v>80.97</v>
      </c>
      <c r="V26" s="328">
        <v>10.09</v>
      </c>
      <c r="W26" s="328">
        <v>9.26</v>
      </c>
      <c r="X26" s="328">
        <v>6.67</v>
      </c>
      <c r="Y26" s="328">
        <v>7.51</v>
      </c>
      <c r="Z26" s="328">
        <v>109.33</v>
      </c>
      <c r="AA26" s="328">
        <v>24.02</v>
      </c>
      <c r="AB26" s="328">
        <v>9.23</v>
      </c>
      <c r="AC26" s="328">
        <v>6.62</v>
      </c>
      <c r="AD26" s="328">
        <v>8.33</v>
      </c>
      <c r="AE26" s="328">
        <v>11.39</v>
      </c>
      <c r="AF26" s="329">
        <v>7.21</v>
      </c>
    </row>
    <row r="27" spans="1:32" s="290" customFormat="1" x14ac:dyDescent="0.2">
      <c r="A27" s="320">
        <v>0.33333333333333331</v>
      </c>
      <c r="B27" s="328">
        <v>6.1</v>
      </c>
      <c r="C27" s="328" t="s">
        <v>401</v>
      </c>
      <c r="D27" s="331">
        <v>8.73</v>
      </c>
      <c r="E27" s="328">
        <v>130.13</v>
      </c>
      <c r="F27" s="328">
        <v>21.82</v>
      </c>
      <c r="G27" s="328">
        <v>7.52</v>
      </c>
      <c r="H27" s="328">
        <v>7.46</v>
      </c>
      <c r="I27" s="328">
        <v>18.93</v>
      </c>
      <c r="J27" s="328">
        <v>7.55</v>
      </c>
      <c r="K27" s="328">
        <v>7.53</v>
      </c>
      <c r="L27" s="328">
        <v>8.0500000000000007</v>
      </c>
      <c r="M27" s="328">
        <v>12.34</v>
      </c>
      <c r="N27" s="328">
        <v>9.64</v>
      </c>
      <c r="O27" s="328" t="s">
        <v>401</v>
      </c>
      <c r="P27" s="328" t="s">
        <v>401</v>
      </c>
      <c r="Q27" s="328">
        <v>7.24</v>
      </c>
      <c r="R27" s="328">
        <v>49.73</v>
      </c>
      <c r="S27" s="328">
        <v>46.87</v>
      </c>
      <c r="T27" s="328">
        <v>50.03</v>
      </c>
      <c r="U27" s="328">
        <v>39.67</v>
      </c>
      <c r="V27" s="328">
        <v>9.81</v>
      </c>
      <c r="W27" s="328">
        <v>9.1</v>
      </c>
      <c r="X27" s="328">
        <v>6.62</v>
      </c>
      <c r="Y27" s="328">
        <v>7.36</v>
      </c>
      <c r="Z27" s="328">
        <v>126.48</v>
      </c>
      <c r="AA27" s="328">
        <v>14.89</v>
      </c>
      <c r="AB27" s="328">
        <v>7.99</v>
      </c>
      <c r="AC27" s="328">
        <v>6.48</v>
      </c>
      <c r="AD27" s="328">
        <v>7.67</v>
      </c>
      <c r="AE27" s="328">
        <v>9.91</v>
      </c>
      <c r="AF27" s="329">
        <v>7.15</v>
      </c>
    </row>
    <row r="28" spans="1:32" s="290" customFormat="1" x14ac:dyDescent="0.2">
      <c r="A28" s="320">
        <v>0.375</v>
      </c>
      <c r="B28" s="328">
        <v>6.19</v>
      </c>
      <c r="C28" s="328" t="s">
        <v>401</v>
      </c>
      <c r="D28" s="331">
        <v>8.5399999999999991</v>
      </c>
      <c r="E28" s="328">
        <v>108.58</v>
      </c>
      <c r="F28" s="328">
        <v>18.18</v>
      </c>
      <c r="G28" s="328">
        <v>7.4</v>
      </c>
      <c r="H28" s="328">
        <v>7.45</v>
      </c>
      <c r="I28" s="328">
        <v>9.98</v>
      </c>
      <c r="J28" s="328">
        <v>7.62</v>
      </c>
      <c r="K28" s="328">
        <v>7.63</v>
      </c>
      <c r="L28" s="329">
        <v>8</v>
      </c>
      <c r="M28" s="328">
        <v>8.3800000000000008</v>
      </c>
      <c r="N28" s="328">
        <v>8.77</v>
      </c>
      <c r="O28" s="328" t="s">
        <v>401</v>
      </c>
      <c r="P28" s="328" t="s">
        <v>401</v>
      </c>
      <c r="Q28" s="328">
        <v>6.73</v>
      </c>
      <c r="R28" s="328">
        <v>11.78</v>
      </c>
      <c r="S28" s="328">
        <v>16.04</v>
      </c>
      <c r="T28" s="328">
        <v>16.260000000000002</v>
      </c>
      <c r="U28" s="328">
        <v>12.78</v>
      </c>
      <c r="V28" s="328">
        <v>7.28</v>
      </c>
      <c r="W28" s="328">
        <v>7.4</v>
      </c>
      <c r="X28" s="328">
        <v>6.56</v>
      </c>
      <c r="Y28" s="328">
        <v>7.06</v>
      </c>
      <c r="Z28" s="328">
        <v>110.41</v>
      </c>
      <c r="AA28" s="328">
        <v>11.11</v>
      </c>
      <c r="AB28" s="328">
        <v>7.44</v>
      </c>
      <c r="AC28" s="328">
        <v>6.98</v>
      </c>
      <c r="AD28" s="328">
        <v>7.18</v>
      </c>
      <c r="AE28" s="328">
        <v>9.69</v>
      </c>
      <c r="AF28" s="329">
        <v>7.15</v>
      </c>
    </row>
    <row r="29" spans="1:32" s="290" customFormat="1" x14ac:dyDescent="0.2">
      <c r="A29" s="320">
        <v>0.41666666666666669</v>
      </c>
      <c r="B29" s="328">
        <v>6.08</v>
      </c>
      <c r="C29" s="328" t="s">
        <v>401</v>
      </c>
      <c r="D29" s="331">
        <v>8.5</v>
      </c>
      <c r="E29" s="328">
        <v>62.47</v>
      </c>
      <c r="F29" s="328">
        <v>16.62</v>
      </c>
      <c r="G29" s="328">
        <v>7.28</v>
      </c>
      <c r="H29" s="328">
        <v>7.51</v>
      </c>
      <c r="I29" s="328">
        <v>7.88</v>
      </c>
      <c r="J29" s="328">
        <v>7.71</v>
      </c>
      <c r="K29" s="328">
        <v>7.58</v>
      </c>
      <c r="L29" s="328">
        <v>8.08</v>
      </c>
      <c r="M29" s="328" t="s">
        <v>399</v>
      </c>
      <c r="N29" s="328" t="s">
        <v>401</v>
      </c>
      <c r="O29" s="328" t="s">
        <v>401</v>
      </c>
      <c r="P29" s="328" t="s">
        <v>401</v>
      </c>
      <c r="Q29" s="328">
        <v>6.72</v>
      </c>
      <c r="R29" s="328">
        <v>7.49</v>
      </c>
      <c r="S29" s="328">
        <v>7.83</v>
      </c>
      <c r="T29" s="328">
        <v>7.87</v>
      </c>
      <c r="U29" s="328">
        <v>7.67</v>
      </c>
      <c r="V29" s="331">
        <v>6.45</v>
      </c>
      <c r="W29" s="328">
        <v>6.84</v>
      </c>
      <c r="X29" s="328">
        <v>6.56</v>
      </c>
      <c r="Y29" s="328">
        <v>7.01</v>
      </c>
      <c r="Z29" s="328">
        <v>67.09</v>
      </c>
      <c r="AA29" s="328">
        <v>8.93</v>
      </c>
      <c r="AB29" s="328">
        <v>7.19</v>
      </c>
      <c r="AC29" s="328">
        <v>7.29</v>
      </c>
      <c r="AD29" s="328">
        <v>7</v>
      </c>
      <c r="AE29" s="328">
        <v>7.39</v>
      </c>
      <c r="AF29" s="329">
        <v>7.15</v>
      </c>
    </row>
    <row r="30" spans="1:32" s="290" customFormat="1" x14ac:dyDescent="0.2">
      <c r="A30" s="320">
        <v>0.45833333333333331</v>
      </c>
      <c r="B30" s="328">
        <v>5.35</v>
      </c>
      <c r="C30" s="328" t="s">
        <v>401</v>
      </c>
      <c r="D30" s="328">
        <v>7.95</v>
      </c>
      <c r="E30" s="328">
        <v>21.43</v>
      </c>
      <c r="F30" s="328">
        <v>7.42</v>
      </c>
      <c r="G30" s="328">
        <v>7.29</v>
      </c>
      <c r="H30" s="328">
        <v>7.49</v>
      </c>
      <c r="I30" s="328">
        <v>7.72</v>
      </c>
      <c r="J30" s="328">
        <v>7.59</v>
      </c>
      <c r="K30" s="328">
        <v>7.54</v>
      </c>
      <c r="L30" s="328">
        <v>8.09</v>
      </c>
      <c r="M30" s="328" t="s">
        <v>399</v>
      </c>
      <c r="N30" s="328" t="s">
        <v>401</v>
      </c>
      <c r="O30" s="328" t="s">
        <v>401</v>
      </c>
      <c r="P30" s="328" t="s">
        <v>401</v>
      </c>
      <c r="Q30" s="328">
        <v>6.73</v>
      </c>
      <c r="R30" s="328">
        <v>7.06</v>
      </c>
      <c r="S30" s="328">
        <v>7.19</v>
      </c>
      <c r="T30" s="328">
        <v>7.08</v>
      </c>
      <c r="U30" s="328">
        <v>7.08</v>
      </c>
      <c r="V30" s="331">
        <v>6.56</v>
      </c>
      <c r="W30" s="328">
        <v>6.67</v>
      </c>
      <c r="X30" s="328">
        <v>6.66</v>
      </c>
      <c r="Y30" s="328">
        <v>6.99</v>
      </c>
      <c r="Z30" s="328">
        <v>36.22</v>
      </c>
      <c r="AA30" s="328">
        <v>7.72</v>
      </c>
      <c r="AB30" s="328">
        <v>7.15</v>
      </c>
      <c r="AC30" s="328">
        <v>7.25</v>
      </c>
      <c r="AD30" s="328">
        <v>7.13</v>
      </c>
      <c r="AE30" s="328">
        <v>7.15</v>
      </c>
      <c r="AF30" s="329">
        <v>7.18</v>
      </c>
    </row>
    <row r="31" spans="1:32" s="290" customFormat="1" x14ac:dyDescent="0.2">
      <c r="A31" s="320">
        <v>0.5</v>
      </c>
      <c r="B31" s="328">
        <v>5.4</v>
      </c>
      <c r="C31" s="328" t="s">
        <v>401</v>
      </c>
      <c r="D31" s="328">
        <v>7.53</v>
      </c>
      <c r="E31" s="328">
        <v>8.99</v>
      </c>
      <c r="F31" s="328">
        <v>7.14</v>
      </c>
      <c r="G31" s="328">
        <v>7.36</v>
      </c>
      <c r="H31" s="328">
        <v>7.5</v>
      </c>
      <c r="I31" s="328">
        <v>7.64</v>
      </c>
      <c r="J31" s="328">
        <v>7.48</v>
      </c>
      <c r="K31" s="328">
        <v>7.58</v>
      </c>
      <c r="L31" s="328" t="s">
        <v>413</v>
      </c>
      <c r="M31" s="328" t="s">
        <v>325</v>
      </c>
      <c r="N31" s="328" t="s">
        <v>401</v>
      </c>
      <c r="O31" s="328" t="s">
        <v>401</v>
      </c>
      <c r="P31" s="328" t="s">
        <v>399</v>
      </c>
      <c r="Q31" s="328">
        <v>6.79</v>
      </c>
      <c r="R31" s="328">
        <v>6.88</v>
      </c>
      <c r="S31" s="328">
        <v>6.81</v>
      </c>
      <c r="T31" s="328">
        <v>6.85</v>
      </c>
      <c r="U31" s="328">
        <v>6.76</v>
      </c>
      <c r="V31" s="331">
        <v>6.62</v>
      </c>
      <c r="W31" s="328">
        <v>6.67</v>
      </c>
      <c r="X31" s="328">
        <v>6.65</v>
      </c>
      <c r="Y31" s="328">
        <v>6.98</v>
      </c>
      <c r="Z31" s="328">
        <v>13.84</v>
      </c>
      <c r="AA31" s="328">
        <v>7.44</v>
      </c>
      <c r="AB31" s="328">
        <v>7.19</v>
      </c>
      <c r="AC31" s="328">
        <v>7.2</v>
      </c>
      <c r="AD31" s="328">
        <v>7.14</v>
      </c>
      <c r="AE31" s="328">
        <v>7.07</v>
      </c>
      <c r="AF31" s="329">
        <v>7.13</v>
      </c>
    </row>
    <row r="32" spans="1:32" s="290" customFormat="1" x14ac:dyDescent="0.2">
      <c r="A32" s="320">
        <v>0.54166666666666663</v>
      </c>
      <c r="B32" s="328">
        <v>5.41</v>
      </c>
      <c r="C32" s="328" t="s">
        <v>401</v>
      </c>
      <c r="D32" s="328">
        <v>7.35</v>
      </c>
      <c r="E32" s="328">
        <v>7.77</v>
      </c>
      <c r="F32" s="328">
        <v>7.57</v>
      </c>
      <c r="G32" s="328">
        <v>7.43</v>
      </c>
      <c r="H32" s="328">
        <v>7.53</v>
      </c>
      <c r="I32" s="328">
        <v>7.55</v>
      </c>
      <c r="J32" s="328">
        <v>7.54</v>
      </c>
      <c r="K32" s="328">
        <v>7.69</v>
      </c>
      <c r="L32" s="328" t="s">
        <v>325</v>
      </c>
      <c r="M32" s="328" t="s">
        <v>325</v>
      </c>
      <c r="N32" s="328" t="s">
        <v>401</v>
      </c>
      <c r="O32" s="328" t="s">
        <v>401</v>
      </c>
      <c r="P32" s="328" t="s">
        <v>401</v>
      </c>
      <c r="Q32" s="328">
        <v>6.68</v>
      </c>
      <c r="R32" s="328">
        <v>6.82</v>
      </c>
      <c r="S32" s="328">
        <v>6.72</v>
      </c>
      <c r="T32" s="328">
        <v>6.75</v>
      </c>
      <c r="U32" s="328">
        <v>6.37</v>
      </c>
      <c r="V32" s="328">
        <v>6.69</v>
      </c>
      <c r="W32" s="328">
        <v>6.69</v>
      </c>
      <c r="X32" s="328">
        <v>6.68</v>
      </c>
      <c r="Y32" s="328">
        <v>6.92</v>
      </c>
      <c r="Z32" s="328">
        <v>7.92</v>
      </c>
      <c r="AA32" s="328">
        <v>7.27</v>
      </c>
      <c r="AB32" s="328">
        <v>7.19</v>
      </c>
      <c r="AC32" s="328">
        <v>7.2</v>
      </c>
      <c r="AD32" s="328">
        <v>7.2</v>
      </c>
      <c r="AE32" s="328">
        <v>7.06</v>
      </c>
      <c r="AF32" s="329">
        <v>6.99</v>
      </c>
    </row>
    <row r="33" spans="1:35" s="290" customFormat="1" x14ac:dyDescent="0.2">
      <c r="A33" s="320">
        <v>0.58333333333333337</v>
      </c>
      <c r="B33" s="328" t="s">
        <v>401</v>
      </c>
      <c r="C33" s="328" t="s">
        <v>401</v>
      </c>
      <c r="D33" s="328">
        <v>7.28</v>
      </c>
      <c r="E33" s="328">
        <v>7.69</v>
      </c>
      <c r="F33" s="328">
        <v>7.54</v>
      </c>
      <c r="G33" s="328">
        <v>7.48</v>
      </c>
      <c r="H33" s="328">
        <v>7.54</v>
      </c>
      <c r="I33" s="328">
        <v>7.54</v>
      </c>
      <c r="J33" s="328">
        <v>7.57</v>
      </c>
      <c r="K33" s="328">
        <v>7.77</v>
      </c>
      <c r="L33" s="328" t="s">
        <v>325</v>
      </c>
      <c r="M33" s="328">
        <v>8.2100000000000009</v>
      </c>
      <c r="N33" s="328" t="s">
        <v>401</v>
      </c>
      <c r="O33" s="328" t="s">
        <v>401</v>
      </c>
      <c r="P33" s="328" t="s">
        <v>401</v>
      </c>
      <c r="Q33" s="328">
        <v>6.6</v>
      </c>
      <c r="R33" s="328">
        <v>6.8</v>
      </c>
      <c r="S33" s="328">
        <v>6.75</v>
      </c>
      <c r="T33" s="328">
        <v>6.65</v>
      </c>
      <c r="U33" s="328">
        <v>6.39</v>
      </c>
      <c r="V33" s="328">
        <v>6.57</v>
      </c>
      <c r="W33" s="328">
        <v>6.69</v>
      </c>
      <c r="X33" s="328">
        <v>6.58</v>
      </c>
      <c r="Y33" s="328">
        <v>6.87</v>
      </c>
      <c r="Z33" s="328">
        <v>7.51</v>
      </c>
      <c r="AA33" s="328">
        <v>7.24</v>
      </c>
      <c r="AB33" s="328">
        <v>7.18</v>
      </c>
      <c r="AC33" s="328">
        <v>7.27</v>
      </c>
      <c r="AD33" s="328">
        <v>7.22</v>
      </c>
      <c r="AE33" s="328">
        <v>7.04</v>
      </c>
      <c r="AF33" s="329">
        <v>6.94</v>
      </c>
    </row>
    <row r="34" spans="1:35" s="290" customFormat="1" x14ac:dyDescent="0.2">
      <c r="A34" s="320">
        <v>0.625</v>
      </c>
      <c r="B34" s="328" t="s">
        <v>401</v>
      </c>
      <c r="C34" s="328" t="s">
        <v>401</v>
      </c>
      <c r="D34" s="328">
        <v>7.2</v>
      </c>
      <c r="E34" s="328">
        <v>7.6</v>
      </c>
      <c r="F34" s="328">
        <v>7.58</v>
      </c>
      <c r="G34" s="328">
        <v>7.48</v>
      </c>
      <c r="H34" s="328">
        <v>7.54</v>
      </c>
      <c r="I34" s="328">
        <v>7.6</v>
      </c>
      <c r="J34" s="328">
        <v>7.64</v>
      </c>
      <c r="K34" s="328">
        <v>7.81</v>
      </c>
      <c r="L34" s="328">
        <v>7.89</v>
      </c>
      <c r="M34" s="328">
        <v>8.08</v>
      </c>
      <c r="N34" s="328" t="s">
        <v>401</v>
      </c>
      <c r="O34" s="328" t="s">
        <v>401</v>
      </c>
      <c r="P34" s="328" t="s">
        <v>401</v>
      </c>
      <c r="Q34" s="328">
        <v>6.58</v>
      </c>
      <c r="R34" s="328">
        <v>6.81</v>
      </c>
      <c r="S34" s="328">
        <v>6.86</v>
      </c>
      <c r="T34" s="328">
        <v>6.63</v>
      </c>
      <c r="U34" s="328">
        <v>6.62</v>
      </c>
      <c r="V34" s="328">
        <v>6.55</v>
      </c>
      <c r="W34" s="328">
        <v>6.62</v>
      </c>
      <c r="X34" s="328">
        <v>6.68</v>
      </c>
      <c r="Y34" s="328">
        <v>6.86</v>
      </c>
      <c r="Z34" s="328">
        <v>7.55</v>
      </c>
      <c r="AA34" s="328">
        <v>7.25</v>
      </c>
      <c r="AB34" s="328">
        <v>7.13</v>
      </c>
      <c r="AC34" s="328">
        <v>7.3</v>
      </c>
      <c r="AD34" s="328">
        <v>7.25</v>
      </c>
      <c r="AE34" s="328">
        <v>7.08</v>
      </c>
      <c r="AF34" s="329">
        <v>6.96</v>
      </c>
    </row>
    <row r="35" spans="1:35" s="290" customFormat="1" x14ac:dyDescent="0.2">
      <c r="A35" s="320">
        <v>0.66666666666666663</v>
      </c>
      <c r="B35" s="328" t="s">
        <v>401</v>
      </c>
      <c r="C35" s="328" t="s">
        <v>401</v>
      </c>
      <c r="D35" s="328">
        <v>7.1</v>
      </c>
      <c r="E35" s="328">
        <v>7.6</v>
      </c>
      <c r="F35" s="328">
        <v>7.63</v>
      </c>
      <c r="G35" s="328">
        <v>7.47</v>
      </c>
      <c r="H35" s="328">
        <v>7.56</v>
      </c>
      <c r="I35" s="328">
        <v>7.65</v>
      </c>
      <c r="J35" s="328">
        <v>7.62</v>
      </c>
      <c r="K35" s="328">
        <v>7.81</v>
      </c>
      <c r="L35" s="328">
        <v>8</v>
      </c>
      <c r="M35" s="328">
        <v>8.07</v>
      </c>
      <c r="N35" s="328" t="s">
        <v>401</v>
      </c>
      <c r="O35" s="328" t="s">
        <v>401</v>
      </c>
      <c r="P35" s="328" t="s">
        <v>325</v>
      </c>
      <c r="Q35" s="328">
        <v>6.52</v>
      </c>
      <c r="R35" s="328">
        <v>6.71</v>
      </c>
      <c r="S35" s="328">
        <v>6.91</v>
      </c>
      <c r="T35" s="328">
        <v>6.58</v>
      </c>
      <c r="U35" s="328">
        <v>6.85</v>
      </c>
      <c r="V35" s="328">
        <v>6.52</v>
      </c>
      <c r="W35" s="328">
        <v>6.66</v>
      </c>
      <c r="X35" s="328">
        <v>6.71</v>
      </c>
      <c r="Y35" s="328">
        <v>6.87</v>
      </c>
      <c r="Z35" s="328">
        <v>7.57</v>
      </c>
      <c r="AA35" s="328">
        <v>7.23</v>
      </c>
      <c r="AB35" s="328">
        <v>7.13</v>
      </c>
      <c r="AC35" s="328">
        <v>7.23</v>
      </c>
      <c r="AD35" s="328">
        <v>7.32</v>
      </c>
      <c r="AE35" s="328">
        <v>7.07</v>
      </c>
      <c r="AF35" s="329">
        <v>6.99</v>
      </c>
    </row>
    <row r="36" spans="1:35" s="290" customFormat="1" x14ac:dyDescent="0.2">
      <c r="A36" s="320">
        <v>0.70833333333333337</v>
      </c>
      <c r="B36" s="328" t="s">
        <v>401</v>
      </c>
      <c r="C36" s="328" t="s">
        <v>401</v>
      </c>
      <c r="D36" s="328">
        <v>6.93</v>
      </c>
      <c r="E36" s="328">
        <v>7.57</v>
      </c>
      <c r="F36" s="328">
        <v>7.53</v>
      </c>
      <c r="G36" s="328">
        <v>7.54</v>
      </c>
      <c r="H36" s="328">
        <v>7.61</v>
      </c>
      <c r="I36" s="328">
        <v>7.59</v>
      </c>
      <c r="J36" s="328">
        <v>7.67</v>
      </c>
      <c r="K36" s="328">
        <v>7.8</v>
      </c>
      <c r="L36" s="328">
        <v>8.0500000000000007</v>
      </c>
      <c r="M36" s="328">
        <v>8.06</v>
      </c>
      <c r="N36" s="328" t="s">
        <v>401</v>
      </c>
      <c r="O36" s="328" t="s">
        <v>401</v>
      </c>
      <c r="P36" s="328" t="s">
        <v>325</v>
      </c>
      <c r="Q36" s="328">
        <v>6.49</v>
      </c>
      <c r="R36" s="328">
        <v>6.63</v>
      </c>
      <c r="S36" s="328">
        <v>6.96</v>
      </c>
      <c r="T36" s="328">
        <v>6.53</v>
      </c>
      <c r="U36" s="328">
        <v>6.8</v>
      </c>
      <c r="V36" s="328">
        <v>6.6</v>
      </c>
      <c r="W36" s="328">
        <v>6.78</v>
      </c>
      <c r="X36" s="328">
        <v>6.82</v>
      </c>
      <c r="Y36" s="328">
        <v>6.96</v>
      </c>
      <c r="Z36" s="328">
        <v>7.48</v>
      </c>
      <c r="AA36" s="328">
        <v>7.2</v>
      </c>
      <c r="AB36" s="328">
        <v>7.12</v>
      </c>
      <c r="AC36" s="328">
        <v>7.17</v>
      </c>
      <c r="AD36" s="328">
        <v>7.27</v>
      </c>
      <c r="AE36" s="328">
        <v>7.11</v>
      </c>
      <c r="AF36" s="329">
        <v>7.07</v>
      </c>
    </row>
    <row r="37" spans="1:35" s="290" customFormat="1" x14ac:dyDescent="0.2">
      <c r="A37" s="320">
        <v>0.75</v>
      </c>
      <c r="B37" s="328" t="s">
        <v>401</v>
      </c>
      <c r="C37" s="328" t="s">
        <v>325</v>
      </c>
      <c r="D37" s="328">
        <v>6.77</v>
      </c>
      <c r="E37" s="328">
        <v>7.51</v>
      </c>
      <c r="F37" s="328">
        <v>7.49</v>
      </c>
      <c r="G37" s="328">
        <v>7.59</v>
      </c>
      <c r="H37" s="328">
        <v>7.54</v>
      </c>
      <c r="I37" s="328">
        <v>7.59</v>
      </c>
      <c r="J37" s="328">
        <v>7.85</v>
      </c>
      <c r="K37" s="328">
        <v>7.74</v>
      </c>
      <c r="L37" s="328">
        <v>8.0299999999999994</v>
      </c>
      <c r="M37" s="328">
        <v>7.94</v>
      </c>
      <c r="N37" s="328" t="s">
        <v>401</v>
      </c>
      <c r="O37" s="328" t="s">
        <v>401</v>
      </c>
      <c r="P37" s="328">
        <v>6.67</v>
      </c>
      <c r="Q37" s="328">
        <v>6.45</v>
      </c>
      <c r="R37" s="328">
        <v>6.56</v>
      </c>
      <c r="S37" s="328">
        <v>6.89</v>
      </c>
      <c r="T37" s="328">
        <v>6.51</v>
      </c>
      <c r="U37" s="328">
        <v>6.77</v>
      </c>
      <c r="V37" s="328">
        <v>6.74</v>
      </c>
      <c r="W37" s="328">
        <v>6.81</v>
      </c>
      <c r="X37" s="328">
        <v>6.89</v>
      </c>
      <c r="Y37" s="328">
        <v>6.95</v>
      </c>
      <c r="Z37" s="328">
        <v>7.37</v>
      </c>
      <c r="AA37" s="328">
        <v>7.17</v>
      </c>
      <c r="AB37" s="328">
        <v>7.17</v>
      </c>
      <c r="AC37" s="328">
        <v>7.15</v>
      </c>
      <c r="AD37" s="328">
        <v>7.32</v>
      </c>
      <c r="AE37" s="328">
        <v>7.08</v>
      </c>
      <c r="AF37" s="329">
        <v>7.15</v>
      </c>
      <c r="AI37" s="285"/>
    </row>
    <row r="38" spans="1:35" s="290" customFormat="1" x14ac:dyDescent="0.2">
      <c r="A38" s="320">
        <v>0.79166666666666663</v>
      </c>
      <c r="B38" s="328" t="s">
        <v>401</v>
      </c>
      <c r="C38" s="328" t="s">
        <v>325</v>
      </c>
      <c r="D38" s="328">
        <v>6.84</v>
      </c>
      <c r="E38" s="328">
        <v>7.51</v>
      </c>
      <c r="F38" s="328">
        <v>7.57</v>
      </c>
      <c r="G38" s="328">
        <v>7.67</v>
      </c>
      <c r="H38" s="328">
        <v>7.51</v>
      </c>
      <c r="I38" s="328">
        <v>7.58</v>
      </c>
      <c r="J38" s="328">
        <v>7.95</v>
      </c>
      <c r="K38" s="328">
        <v>7.74</v>
      </c>
      <c r="L38" s="328">
        <v>7.89</v>
      </c>
      <c r="M38" s="328">
        <v>7.7</v>
      </c>
      <c r="N38" s="328" t="s">
        <v>401</v>
      </c>
      <c r="O38" s="328" t="s">
        <v>401</v>
      </c>
      <c r="P38" s="328">
        <v>6.64</v>
      </c>
      <c r="Q38" s="328">
        <v>6.49</v>
      </c>
      <c r="R38" s="328">
        <v>6.53</v>
      </c>
      <c r="S38" s="328">
        <v>6.8</v>
      </c>
      <c r="T38" s="328">
        <v>6.53</v>
      </c>
      <c r="U38" s="328">
        <v>6.78</v>
      </c>
      <c r="V38" s="328">
        <v>6.82</v>
      </c>
      <c r="W38" s="328">
        <v>6.72</v>
      </c>
      <c r="X38" s="328">
        <v>6.93</v>
      </c>
      <c r="Y38" s="328">
        <v>6.93</v>
      </c>
      <c r="Z38" s="328">
        <v>7.29</v>
      </c>
      <c r="AA38" s="328">
        <v>7.23</v>
      </c>
      <c r="AB38" s="328">
        <v>7.08</v>
      </c>
      <c r="AC38" s="328">
        <v>7.22</v>
      </c>
      <c r="AD38" s="328">
        <v>7.17</v>
      </c>
      <c r="AE38" s="328">
        <v>7.18</v>
      </c>
      <c r="AF38" s="329">
        <v>7.25</v>
      </c>
      <c r="AI38" s="285"/>
    </row>
    <row r="39" spans="1:35" s="290" customFormat="1" x14ac:dyDescent="0.2">
      <c r="A39" s="320">
        <v>0.83333333333333337</v>
      </c>
      <c r="B39" s="328" t="s">
        <v>401</v>
      </c>
      <c r="C39" s="328">
        <v>7.78</v>
      </c>
      <c r="D39" s="328">
        <v>7.06</v>
      </c>
      <c r="E39" s="328">
        <v>7.51</v>
      </c>
      <c r="F39" s="328">
        <v>7.62</v>
      </c>
      <c r="G39" s="328">
        <v>7.7</v>
      </c>
      <c r="H39" s="328">
        <v>7.51</v>
      </c>
      <c r="I39" s="328">
        <v>7.47</v>
      </c>
      <c r="J39" s="328">
        <v>7.93</v>
      </c>
      <c r="K39" s="328">
        <v>7.78</v>
      </c>
      <c r="L39" s="328">
        <v>7.89</v>
      </c>
      <c r="M39" s="328">
        <v>7.69</v>
      </c>
      <c r="N39" s="328" t="s">
        <v>401</v>
      </c>
      <c r="O39" s="328" t="s">
        <v>401</v>
      </c>
      <c r="P39" s="328">
        <v>6.46</v>
      </c>
      <c r="Q39" s="328">
        <v>6.49</v>
      </c>
      <c r="R39" s="328">
        <v>6.48</v>
      </c>
      <c r="S39" s="328">
        <v>6.66</v>
      </c>
      <c r="T39" s="328">
        <v>6.56</v>
      </c>
      <c r="U39" s="328">
        <v>6.69</v>
      </c>
      <c r="V39" s="328">
        <v>6.8</v>
      </c>
      <c r="W39" s="328">
        <v>6.65</v>
      </c>
      <c r="X39" s="328">
        <v>6.93</v>
      </c>
      <c r="Y39" s="328">
        <v>6.89</v>
      </c>
      <c r="Z39" s="328">
        <v>7.11</v>
      </c>
      <c r="AA39" s="328">
        <v>7.21</v>
      </c>
      <c r="AB39" s="328">
        <v>7.08</v>
      </c>
      <c r="AC39" s="328">
        <v>7.29</v>
      </c>
      <c r="AD39" s="328">
        <v>7.18</v>
      </c>
      <c r="AE39" s="328">
        <v>7.17</v>
      </c>
      <c r="AF39" s="329">
        <v>7.49</v>
      </c>
      <c r="AI39" s="285"/>
    </row>
    <row r="40" spans="1:35" s="290" customFormat="1" x14ac:dyDescent="0.2">
      <c r="A40" s="320">
        <v>0.875</v>
      </c>
      <c r="B40" s="328" t="s">
        <v>401</v>
      </c>
      <c r="C40" s="328">
        <v>7.68</v>
      </c>
      <c r="D40" s="328">
        <v>7.35</v>
      </c>
      <c r="E40" s="328">
        <v>7.54</v>
      </c>
      <c r="F40" s="328">
        <v>7.62</v>
      </c>
      <c r="G40" s="328">
        <v>7.63</v>
      </c>
      <c r="H40" s="328">
        <v>7.56</v>
      </c>
      <c r="I40" s="328">
        <v>7.39</v>
      </c>
      <c r="J40" s="328">
        <v>7.8</v>
      </c>
      <c r="K40" s="328">
        <v>7.91</v>
      </c>
      <c r="L40" s="328">
        <v>7.89</v>
      </c>
      <c r="M40" s="328">
        <v>7.76</v>
      </c>
      <c r="N40" s="328" t="s">
        <v>401</v>
      </c>
      <c r="O40" s="328" t="s">
        <v>401</v>
      </c>
      <c r="P40" s="328">
        <v>6.45</v>
      </c>
      <c r="Q40" s="328">
        <v>6.46</v>
      </c>
      <c r="R40" s="328">
        <v>6.5</v>
      </c>
      <c r="S40" s="328">
        <v>6.66</v>
      </c>
      <c r="T40" s="328">
        <v>6.65</v>
      </c>
      <c r="U40" s="328">
        <v>6.52</v>
      </c>
      <c r="V40" s="328">
        <v>6.65</v>
      </c>
      <c r="W40" s="328">
        <v>6.62</v>
      </c>
      <c r="X40" s="328">
        <v>6.87</v>
      </c>
      <c r="Y40" s="328">
        <v>6.86</v>
      </c>
      <c r="Z40" s="328">
        <v>7.12</v>
      </c>
      <c r="AA40" s="328">
        <v>7.19</v>
      </c>
      <c r="AB40" s="328">
        <v>6.98</v>
      </c>
      <c r="AC40" s="328">
        <v>7.3</v>
      </c>
      <c r="AD40" s="328">
        <v>7.12</v>
      </c>
      <c r="AE40" s="328">
        <v>7.16</v>
      </c>
      <c r="AF40" s="329">
        <v>7.59</v>
      </c>
      <c r="AI40" s="285"/>
    </row>
    <row r="41" spans="1:35" s="290" customFormat="1" x14ac:dyDescent="0.2">
      <c r="A41" s="320">
        <v>0.91666666666666663</v>
      </c>
      <c r="B41" s="328" t="s">
        <v>401</v>
      </c>
      <c r="C41" s="328">
        <v>7.67</v>
      </c>
      <c r="D41" s="328">
        <v>7.38</v>
      </c>
      <c r="E41" s="328">
        <v>7.48</v>
      </c>
      <c r="F41" s="328">
        <v>7.56</v>
      </c>
      <c r="G41" s="328">
        <v>7.54</v>
      </c>
      <c r="H41" s="328">
        <v>7.59</v>
      </c>
      <c r="I41" s="328">
        <v>7.37</v>
      </c>
      <c r="J41" s="328">
        <v>7.83</v>
      </c>
      <c r="K41" s="328">
        <v>7.92</v>
      </c>
      <c r="L41" s="328">
        <v>7.97</v>
      </c>
      <c r="M41" s="328">
        <v>7.83</v>
      </c>
      <c r="N41" s="328" t="s">
        <v>401</v>
      </c>
      <c r="O41" s="328" t="s">
        <v>401</v>
      </c>
      <c r="P41" s="328">
        <v>6.41</v>
      </c>
      <c r="Q41" s="328">
        <v>6.38</v>
      </c>
      <c r="R41" s="328">
        <v>6.55</v>
      </c>
      <c r="S41" s="328">
        <v>6.68</v>
      </c>
      <c r="T41" s="328">
        <v>6.63</v>
      </c>
      <c r="U41" s="328">
        <v>6.46</v>
      </c>
      <c r="V41" s="328">
        <v>6.83</v>
      </c>
      <c r="W41" s="328">
        <v>6.6</v>
      </c>
      <c r="X41" s="328">
        <v>6.86</v>
      </c>
      <c r="Y41" s="328">
        <v>6.85</v>
      </c>
      <c r="Z41" s="328">
        <v>7.14</v>
      </c>
      <c r="AA41" s="328">
        <v>39.69</v>
      </c>
      <c r="AB41" s="328">
        <v>7.05</v>
      </c>
      <c r="AC41" s="328">
        <v>7.27</v>
      </c>
      <c r="AD41" s="328">
        <v>7.16</v>
      </c>
      <c r="AE41" s="328">
        <v>7.07</v>
      </c>
      <c r="AF41" s="329">
        <v>7.57</v>
      </c>
    </row>
    <row r="42" spans="1:35" s="290" customFormat="1" x14ac:dyDescent="0.2">
      <c r="A42" s="320">
        <v>0.95833333333333337</v>
      </c>
      <c r="B42" s="328" t="s">
        <v>401</v>
      </c>
      <c r="C42" s="328">
        <v>7.58</v>
      </c>
      <c r="D42" s="328">
        <v>7.34</v>
      </c>
      <c r="E42" s="328">
        <v>7.48</v>
      </c>
      <c r="F42" s="328">
        <v>7.6</v>
      </c>
      <c r="G42" s="328">
        <v>7.41</v>
      </c>
      <c r="H42" s="328">
        <v>7.56</v>
      </c>
      <c r="I42" s="328">
        <v>7.46</v>
      </c>
      <c r="J42" s="328">
        <v>7.8</v>
      </c>
      <c r="K42" s="328">
        <v>15.92</v>
      </c>
      <c r="L42" s="328">
        <v>7.99</v>
      </c>
      <c r="M42" s="328">
        <v>7.68</v>
      </c>
      <c r="N42" s="328" t="s">
        <v>401</v>
      </c>
      <c r="O42" s="328" t="s">
        <v>401</v>
      </c>
      <c r="P42" s="328">
        <v>6.46</v>
      </c>
      <c r="Q42" s="328">
        <v>6.34</v>
      </c>
      <c r="R42" s="328">
        <v>6.57</v>
      </c>
      <c r="S42" s="328">
        <v>6.75</v>
      </c>
      <c r="T42" s="328">
        <v>6.59</v>
      </c>
      <c r="U42" s="328">
        <v>6.43</v>
      </c>
      <c r="V42" s="328">
        <v>7.23</v>
      </c>
      <c r="W42" s="328">
        <v>6.55</v>
      </c>
      <c r="X42" s="328">
        <v>6.84</v>
      </c>
      <c r="Y42" s="328">
        <v>6.91</v>
      </c>
      <c r="Z42" s="328">
        <v>7.18</v>
      </c>
      <c r="AA42" s="328">
        <v>46.17</v>
      </c>
      <c r="AB42" s="328">
        <v>12.28</v>
      </c>
      <c r="AC42" s="328">
        <v>7.13</v>
      </c>
      <c r="AD42" s="328">
        <v>7.14</v>
      </c>
      <c r="AE42" s="328">
        <v>7.05</v>
      </c>
      <c r="AF42" s="329">
        <v>7.43</v>
      </c>
    </row>
    <row r="43" spans="1:35" s="290" customFormat="1" ht="36" x14ac:dyDescent="0.2">
      <c r="A43" s="322" t="s">
        <v>400</v>
      </c>
      <c r="B43" s="321">
        <f>IFERROR(MAX(B19:B42),"")</f>
        <v>6.19</v>
      </c>
      <c r="C43" s="321">
        <f t="shared" ref="C43:AF43" si="0">IFERROR(MAX(C19:C42),"")</f>
        <v>7.78</v>
      </c>
      <c r="D43" s="321">
        <f t="shared" si="0"/>
        <v>11.63</v>
      </c>
      <c r="E43" s="321">
        <f t="shared" si="0"/>
        <v>130.13</v>
      </c>
      <c r="F43" s="321">
        <f t="shared" si="0"/>
        <v>30.4</v>
      </c>
      <c r="G43" s="321">
        <f t="shared" si="0"/>
        <v>7.7</v>
      </c>
      <c r="H43" s="321">
        <f t="shared" si="0"/>
        <v>7.61</v>
      </c>
      <c r="I43" s="321">
        <f t="shared" si="0"/>
        <v>25.64</v>
      </c>
      <c r="J43" s="321">
        <f t="shared" si="0"/>
        <v>7.95</v>
      </c>
      <c r="K43" s="321">
        <f t="shared" si="0"/>
        <v>15.92</v>
      </c>
      <c r="L43" s="321">
        <f t="shared" si="0"/>
        <v>76.3</v>
      </c>
      <c r="M43" s="321">
        <f t="shared" si="0"/>
        <v>40.76</v>
      </c>
      <c r="N43" s="321">
        <f t="shared" si="0"/>
        <v>24.2</v>
      </c>
      <c r="O43" s="321" t="s">
        <v>401</v>
      </c>
      <c r="P43" s="321">
        <f t="shared" si="0"/>
        <v>6.67</v>
      </c>
      <c r="Q43" s="321">
        <f t="shared" si="0"/>
        <v>22.91</v>
      </c>
      <c r="R43" s="321">
        <f t="shared" si="0"/>
        <v>85.09</v>
      </c>
      <c r="S43" s="321">
        <f t="shared" si="0"/>
        <v>53.68</v>
      </c>
      <c r="T43" s="321">
        <f t="shared" si="0"/>
        <v>52.63</v>
      </c>
      <c r="U43" s="321">
        <f t="shared" si="0"/>
        <v>80.97</v>
      </c>
      <c r="V43" s="321">
        <f t="shared" si="0"/>
        <v>10.84</v>
      </c>
      <c r="W43" s="321">
        <f t="shared" si="0"/>
        <v>9.26</v>
      </c>
      <c r="X43" s="321">
        <f t="shared" si="0"/>
        <v>11.91</v>
      </c>
      <c r="Y43" s="321">
        <f t="shared" si="0"/>
        <v>40.71</v>
      </c>
      <c r="Z43" s="321">
        <f t="shared" si="0"/>
        <v>126.48</v>
      </c>
      <c r="AA43" s="321">
        <f t="shared" si="0"/>
        <v>46.17</v>
      </c>
      <c r="AB43" s="321">
        <f t="shared" si="0"/>
        <v>46.64</v>
      </c>
      <c r="AC43" s="321">
        <f t="shared" si="0"/>
        <v>27.14</v>
      </c>
      <c r="AD43" s="321">
        <f t="shared" si="0"/>
        <v>8.33</v>
      </c>
      <c r="AE43" s="321">
        <f t="shared" si="0"/>
        <v>11.39</v>
      </c>
      <c r="AF43" s="321">
        <f t="shared" si="0"/>
        <v>7.59</v>
      </c>
    </row>
    <row r="44" spans="1:35" s="291" customFormat="1" ht="27" customHeight="1" x14ac:dyDescent="0.2">
      <c r="A44" s="318" t="s">
        <v>322</v>
      </c>
      <c r="B44" s="387" t="s">
        <v>323</v>
      </c>
      <c r="C44" s="387"/>
      <c r="D44" s="387"/>
      <c r="E44" s="387"/>
      <c r="F44" s="387"/>
      <c r="G44" s="387"/>
      <c r="H44" s="387"/>
      <c r="I44" s="387"/>
      <c r="J44" s="387"/>
      <c r="K44" s="387"/>
      <c r="L44" s="387"/>
      <c r="M44" s="387"/>
      <c r="N44" s="387"/>
      <c r="O44" s="387"/>
      <c r="P44" s="387"/>
      <c r="Q44" s="387"/>
      <c r="R44" s="387"/>
      <c r="S44" s="387"/>
      <c r="T44" s="387"/>
      <c r="U44" s="387"/>
      <c r="V44" s="387"/>
      <c r="W44" s="387"/>
      <c r="X44" s="387"/>
      <c r="Y44" s="387"/>
      <c r="Z44" s="387"/>
      <c r="AA44" s="387"/>
      <c r="AB44" s="387"/>
      <c r="AC44" s="387"/>
      <c r="AD44" s="387"/>
      <c r="AE44" s="387"/>
      <c r="AF44" s="387"/>
    </row>
    <row r="45" spans="1:35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5" x14ac:dyDescent="0.2">
      <c r="A46" s="288" t="s">
        <v>326</v>
      </c>
    </row>
    <row r="47" spans="1:35" s="281" customFormat="1" ht="13.5" customHeight="1" x14ac:dyDescent="0.2">
      <c r="A47" s="288" t="s">
        <v>403</v>
      </c>
      <c r="B47" s="289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</row>
    <row r="48" spans="1:35" x14ac:dyDescent="0.2">
      <c r="A48" s="288" t="s">
        <v>340</v>
      </c>
    </row>
    <row r="49" spans="1:30" x14ac:dyDescent="0.2">
      <c r="A49" s="288" t="s">
        <v>414</v>
      </c>
      <c r="B49"/>
    </row>
    <row r="50" spans="1:30" x14ac:dyDescent="0.2">
      <c r="A50" s="288"/>
    </row>
    <row r="51" spans="1:30" x14ac:dyDescent="0.2">
      <c r="A51" s="288"/>
    </row>
    <row r="52" spans="1:30" x14ac:dyDescent="0.2">
      <c r="A52" s="288"/>
    </row>
    <row r="53" spans="1:30" x14ac:dyDescent="0.2">
      <c r="A53" s="288"/>
    </row>
    <row r="54" spans="1:30" x14ac:dyDescent="0.2">
      <c r="A54" s="386"/>
      <c r="B54" s="386"/>
      <c r="C54" s="386"/>
      <c r="D54" s="386"/>
      <c r="E54" s="386"/>
      <c r="F54" s="386"/>
      <c r="G54" s="386"/>
      <c r="H54" s="364"/>
      <c r="I54" s="364"/>
      <c r="J54" s="364"/>
      <c r="K54" s="385"/>
      <c r="L54" s="385"/>
      <c r="M54" s="385"/>
      <c r="N54" s="385"/>
      <c r="O54" s="385"/>
      <c r="P54" s="385"/>
      <c r="Q54" s="385"/>
      <c r="R54" s="385"/>
      <c r="S54" s="385"/>
      <c r="T54" s="364"/>
      <c r="U54" s="364"/>
      <c r="V54" s="385"/>
      <c r="W54" s="385"/>
      <c r="X54" s="385"/>
      <c r="Y54" s="385"/>
      <c r="Z54" s="385"/>
      <c r="AA54" s="385"/>
      <c r="AB54" s="385"/>
      <c r="AC54" s="385"/>
      <c r="AD54" s="385"/>
    </row>
    <row r="55" spans="1:30" x14ac:dyDescent="0.2">
      <c r="A55" s="369" t="s">
        <v>354</v>
      </c>
      <c r="B55" s="369"/>
      <c r="C55" s="371"/>
      <c r="D55" s="371"/>
      <c r="E55" s="371"/>
      <c r="F55" s="371"/>
      <c r="G55" s="371"/>
      <c r="H55" s="371"/>
      <c r="I55" s="371"/>
      <c r="J55" s="364"/>
      <c r="K55" s="369" t="s">
        <v>364</v>
      </c>
      <c r="L55" s="369"/>
      <c r="M55" s="371"/>
      <c r="N55" s="371"/>
      <c r="O55" s="371"/>
      <c r="P55" s="371"/>
      <c r="Q55" s="371"/>
      <c r="R55" s="371"/>
      <c r="S55" s="371"/>
      <c r="T55" s="364"/>
      <c r="U55" s="364"/>
      <c r="V55" s="369" t="s">
        <v>365</v>
      </c>
      <c r="W55" s="369"/>
      <c r="X55" s="371"/>
      <c r="Y55" s="371"/>
      <c r="Z55" s="371"/>
      <c r="AA55" s="371"/>
      <c r="AB55" s="371"/>
      <c r="AC55" s="371"/>
      <c r="AD55" s="371"/>
    </row>
    <row r="56" spans="1:30" x14ac:dyDescent="0.2">
      <c r="A56" s="370" t="s">
        <v>357</v>
      </c>
      <c r="B56" s="370"/>
      <c r="C56" s="370"/>
      <c r="D56" s="370"/>
      <c r="E56" s="370"/>
      <c r="F56" s="370"/>
      <c r="G56" s="370"/>
      <c r="H56" s="370"/>
      <c r="I56" s="370"/>
      <c r="J56" s="364"/>
      <c r="K56" s="370" t="s">
        <v>355</v>
      </c>
      <c r="L56" s="370"/>
      <c r="M56" s="370"/>
      <c r="N56" s="370"/>
      <c r="O56" s="370"/>
      <c r="P56" s="370"/>
      <c r="Q56" s="370"/>
      <c r="R56" s="370"/>
      <c r="S56" s="370"/>
      <c r="T56" s="364"/>
      <c r="U56" s="364"/>
      <c r="V56" s="370" t="s">
        <v>356</v>
      </c>
      <c r="W56" s="370"/>
      <c r="X56" s="370"/>
      <c r="Y56" s="370"/>
      <c r="Z56" s="370"/>
      <c r="AA56" s="370"/>
      <c r="AB56" s="370"/>
      <c r="AC56" s="370"/>
      <c r="AD56" s="370"/>
    </row>
  </sheetData>
  <sheetProtection formatColumns="0"/>
  <mergeCells count="40">
    <mergeCell ref="A15:D15"/>
    <mergeCell ref="A16:D16"/>
    <mergeCell ref="C55:I55"/>
    <mergeCell ref="M55:S55"/>
    <mergeCell ref="X55:AD55"/>
    <mergeCell ref="V54:AD54"/>
    <mergeCell ref="K54:S54"/>
    <mergeCell ref="A54:G54"/>
    <mergeCell ref="E16:K16"/>
    <mergeCell ref="L16:O16"/>
    <mergeCell ref="P16:V16"/>
    <mergeCell ref="W16:X16"/>
    <mergeCell ref="Y16:AF16"/>
    <mergeCell ref="A55:B55"/>
    <mergeCell ref="A8:D8"/>
    <mergeCell ref="E8:O8"/>
    <mergeCell ref="P8:T8"/>
    <mergeCell ref="P10:T10"/>
    <mergeCell ref="U8:AF8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6:I56"/>
    <mergeCell ref="K55:L55"/>
    <mergeCell ref="K56:S56"/>
    <mergeCell ref="V55:W55"/>
    <mergeCell ref="V56:AD5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57"/>
  <sheetViews>
    <sheetView showGridLines="0" tabSelected="1" view="pageBreakPreview" topLeftCell="A9" zoomScale="60" zoomScaleNormal="6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5.5703125" style="289" bestFit="1" customWidth="1"/>
    <col min="5" max="5" width="7" style="289" customWidth="1"/>
    <col min="6" max="6" width="6.5703125" style="289" customWidth="1"/>
    <col min="7" max="7" width="6.42578125" style="289" customWidth="1"/>
    <col min="8" max="8" width="5.5703125" style="289" bestFit="1" customWidth="1"/>
    <col min="9" max="13" width="6.5703125" style="289" bestFit="1" customWidth="1"/>
    <col min="14" max="14" width="6.42578125" style="289" bestFit="1" customWidth="1"/>
    <col min="15" max="15" width="5.5703125" style="289" bestFit="1" customWidth="1"/>
    <col min="16" max="16" width="6.5703125" style="289" customWidth="1"/>
    <col min="17" max="17" width="5.5703125" style="289" bestFit="1" customWidth="1"/>
    <col min="18" max="18" width="6.42578125" style="289" bestFit="1" customWidth="1"/>
    <col min="19" max="19" width="5.85546875" style="289" bestFit="1" customWidth="1"/>
    <col min="20" max="20" width="6.42578125" style="289" bestFit="1" customWidth="1"/>
    <col min="21" max="21" width="6.5703125" style="289" customWidth="1"/>
    <col min="22" max="22" width="6.42578125" style="289" bestFit="1" customWidth="1"/>
    <col min="23" max="23" width="6.5703125" style="289" customWidth="1"/>
    <col min="24" max="24" width="6.85546875" style="289" customWidth="1"/>
    <col min="25" max="25" width="6.42578125" style="289" bestFit="1" customWidth="1"/>
    <col min="26" max="26" width="6.42578125" style="289" customWidth="1"/>
    <col min="27" max="27" width="7.42578125" style="289" customWidth="1"/>
    <col min="28" max="28" width="6.5703125" style="289" bestFit="1" customWidth="1"/>
    <col min="29" max="29" width="6.42578125" style="289" bestFit="1" customWidth="1"/>
    <col min="30" max="32" width="6.42578125" style="289" customWidth="1"/>
    <col min="33" max="16384" width="11.42578125" style="289"/>
  </cols>
  <sheetData>
    <row r="1" spans="1:32" ht="15.75" customHeight="1" x14ac:dyDescent="0.2"/>
    <row r="2" spans="1:32" ht="15.75" customHeight="1" x14ac:dyDescent="0.2">
      <c r="A2" s="388"/>
      <c r="B2" s="388"/>
      <c r="C2" s="388"/>
      <c r="D2" s="388"/>
      <c r="E2" s="399" t="s">
        <v>334</v>
      </c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399"/>
      <c r="AD2" s="399"/>
      <c r="AE2" s="399"/>
      <c r="AF2" s="399"/>
    </row>
    <row r="3" spans="1:32" ht="15.75" customHeight="1" x14ac:dyDescent="0.2">
      <c r="A3" s="388"/>
      <c r="B3" s="388"/>
      <c r="C3" s="388"/>
      <c r="D3" s="388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</row>
    <row r="4" spans="1:32" ht="15.75" customHeight="1" x14ac:dyDescent="0.2">
      <c r="A4" s="388"/>
      <c r="B4" s="388"/>
      <c r="C4" s="388"/>
      <c r="D4" s="388"/>
      <c r="E4" s="399"/>
      <c r="F4" s="399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</row>
    <row r="5" spans="1:32" ht="11.25" customHeight="1" x14ac:dyDescent="0.2">
      <c r="A5" s="316"/>
      <c r="B5" s="316"/>
      <c r="C5" s="316"/>
      <c r="D5" s="316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1:32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ht="15.75" customHeight="1" x14ac:dyDescent="0.2">
      <c r="A14" s="374" t="s">
        <v>33</v>
      </c>
      <c r="B14" s="374"/>
      <c r="C14" s="374"/>
      <c r="D14" s="374"/>
      <c r="E14" s="379" t="s">
        <v>372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98" t="s">
        <v>390</v>
      </c>
      <c r="V14" s="398"/>
      <c r="W14" s="398"/>
      <c r="X14" s="398"/>
      <c r="Y14" s="398"/>
      <c r="Z14" s="398"/>
      <c r="AA14" s="398"/>
      <c r="AB14" s="398"/>
      <c r="AC14" s="398"/>
      <c r="AD14" s="398"/>
      <c r="AE14" s="398"/>
      <c r="AF14" s="398"/>
    </row>
    <row r="15" spans="1:32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ht="15.75" customHeight="1" x14ac:dyDescent="0.2">
      <c r="A16" s="374" t="s">
        <v>8</v>
      </c>
      <c r="B16" s="374"/>
      <c r="C16" s="374"/>
      <c r="D16" s="374"/>
      <c r="E16" s="379" t="s">
        <v>371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373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81" t="s">
        <v>391</v>
      </c>
      <c r="Z16" s="381"/>
      <c r="AA16" s="381"/>
      <c r="AB16" s="381"/>
      <c r="AC16" s="381"/>
      <c r="AD16" s="381"/>
      <c r="AE16" s="381"/>
      <c r="AF16" s="381"/>
    </row>
    <row r="17" spans="1:32" ht="11.25" customHeight="1" x14ac:dyDescent="0.2">
      <c r="A17" s="316"/>
      <c r="B17" s="316"/>
      <c r="C17" s="316"/>
      <c r="D17" s="316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</row>
    <row r="18" spans="1:32" ht="29.45" customHeight="1" x14ac:dyDescent="0.2">
      <c r="A18" s="318" t="s">
        <v>257</v>
      </c>
      <c r="B18" s="319">
        <v>1</v>
      </c>
      <c r="C18" s="319">
        <v>2</v>
      </c>
      <c r="D18" s="319">
        <v>3</v>
      </c>
      <c r="E18" s="319">
        <v>4</v>
      </c>
      <c r="F18" s="319">
        <v>5</v>
      </c>
      <c r="G18" s="319">
        <v>6</v>
      </c>
      <c r="H18" s="319">
        <v>7</v>
      </c>
      <c r="I18" s="319">
        <v>8</v>
      </c>
      <c r="J18" s="319">
        <v>9</v>
      </c>
      <c r="K18" s="319">
        <v>10</v>
      </c>
      <c r="L18" s="319">
        <v>11</v>
      </c>
      <c r="M18" s="319">
        <v>12</v>
      </c>
      <c r="N18" s="319">
        <v>13</v>
      </c>
      <c r="O18" s="319">
        <v>14</v>
      </c>
      <c r="P18" s="319">
        <v>15</v>
      </c>
      <c r="Q18" s="319">
        <v>16</v>
      </c>
      <c r="R18" s="319">
        <v>17</v>
      </c>
      <c r="S18" s="319">
        <v>18</v>
      </c>
      <c r="T18" s="319">
        <v>19</v>
      </c>
      <c r="U18" s="319">
        <v>20</v>
      </c>
      <c r="V18" s="319">
        <v>21</v>
      </c>
      <c r="W18" s="319">
        <v>22</v>
      </c>
      <c r="X18" s="319">
        <v>23</v>
      </c>
      <c r="Y18" s="319">
        <v>24</v>
      </c>
      <c r="Z18" s="319">
        <v>25</v>
      </c>
      <c r="AA18" s="319">
        <v>26</v>
      </c>
      <c r="AB18" s="319">
        <v>27</v>
      </c>
      <c r="AC18" s="319">
        <v>28</v>
      </c>
      <c r="AD18" s="319">
        <v>29</v>
      </c>
      <c r="AE18" s="319">
        <v>30</v>
      </c>
      <c r="AF18" s="319">
        <v>31</v>
      </c>
    </row>
    <row r="19" spans="1:32" s="290" customFormat="1" x14ac:dyDescent="0.2">
      <c r="A19" s="320">
        <v>0</v>
      </c>
      <c r="B19" s="329">
        <v>3.17</v>
      </c>
      <c r="C19" s="329">
        <v>2.89</v>
      </c>
      <c r="D19" s="329">
        <v>3.49</v>
      </c>
      <c r="E19" s="329">
        <v>3.38</v>
      </c>
      <c r="F19" s="329">
        <v>10.050000000000001</v>
      </c>
      <c r="G19" s="329">
        <v>3.73</v>
      </c>
      <c r="H19" s="329">
        <v>3.03</v>
      </c>
      <c r="I19" s="329">
        <v>3.56</v>
      </c>
      <c r="J19" s="329">
        <v>3.47</v>
      </c>
      <c r="K19" s="329">
        <v>3.56</v>
      </c>
      <c r="L19" s="329">
        <v>4.41</v>
      </c>
      <c r="M19" s="329">
        <v>4.09</v>
      </c>
      <c r="N19" s="329">
        <v>4.18</v>
      </c>
      <c r="O19" s="329" t="s">
        <v>401</v>
      </c>
      <c r="P19" s="329" t="s">
        <v>401</v>
      </c>
      <c r="Q19" s="329">
        <v>3.96</v>
      </c>
      <c r="R19" s="329">
        <v>4.2</v>
      </c>
      <c r="S19" s="329">
        <v>4.2300000000000004</v>
      </c>
      <c r="T19" s="329">
        <v>4.53</v>
      </c>
      <c r="U19" s="329">
        <v>4.3099999999999996</v>
      </c>
      <c r="V19" s="329">
        <v>4.34</v>
      </c>
      <c r="W19" s="329">
        <v>4.16</v>
      </c>
      <c r="X19" s="329">
        <v>4.5599999999999996</v>
      </c>
      <c r="Y19" s="329">
        <v>3.91</v>
      </c>
      <c r="Z19" s="329">
        <v>4.45</v>
      </c>
      <c r="AA19" s="329">
        <v>4.67</v>
      </c>
      <c r="AB19" s="329">
        <v>4.59</v>
      </c>
      <c r="AC19" s="329">
        <v>7.26</v>
      </c>
      <c r="AD19" s="329">
        <v>4.13</v>
      </c>
      <c r="AE19" s="329">
        <v>4.42</v>
      </c>
      <c r="AF19" s="329">
        <v>4.93</v>
      </c>
    </row>
    <row r="20" spans="1:32" s="290" customFormat="1" x14ac:dyDescent="0.2">
      <c r="A20" s="320">
        <v>4.1666666666666664E-2</v>
      </c>
      <c r="B20" s="329">
        <v>3.7</v>
      </c>
      <c r="C20" s="329">
        <v>3.32</v>
      </c>
      <c r="D20" s="329">
        <v>3.42</v>
      </c>
      <c r="E20" s="329">
        <v>3.6</v>
      </c>
      <c r="F20" s="329">
        <v>6.03</v>
      </c>
      <c r="G20" s="329">
        <v>3.81</v>
      </c>
      <c r="H20" s="329">
        <v>2.57</v>
      </c>
      <c r="I20" s="329">
        <v>4.21</v>
      </c>
      <c r="J20" s="329">
        <v>3.1</v>
      </c>
      <c r="K20" s="329">
        <v>3.6</v>
      </c>
      <c r="L20" s="329">
        <v>3.89</v>
      </c>
      <c r="M20" s="329">
        <v>4.21</v>
      </c>
      <c r="N20" s="329">
        <v>3.95</v>
      </c>
      <c r="O20" s="329" t="s">
        <v>401</v>
      </c>
      <c r="P20" s="329" t="s">
        <v>401</v>
      </c>
      <c r="Q20" s="329">
        <v>4.38</v>
      </c>
      <c r="R20" s="329">
        <v>3.99</v>
      </c>
      <c r="S20" s="329">
        <v>4.46</v>
      </c>
      <c r="T20" s="329">
        <v>4.75</v>
      </c>
      <c r="U20" s="329">
        <v>4.67</v>
      </c>
      <c r="V20" s="329">
        <v>4.28</v>
      </c>
      <c r="W20" s="329">
        <v>3.98</v>
      </c>
      <c r="X20" s="329">
        <v>4.59</v>
      </c>
      <c r="Y20" s="329">
        <v>4.17</v>
      </c>
      <c r="Z20" s="329">
        <v>4.1100000000000003</v>
      </c>
      <c r="AA20" s="329">
        <v>4.99</v>
      </c>
      <c r="AB20" s="329">
        <v>4.59</v>
      </c>
      <c r="AC20" s="329">
        <v>6.03</v>
      </c>
      <c r="AD20" s="329">
        <v>4.71</v>
      </c>
      <c r="AE20" s="329">
        <v>4.66</v>
      </c>
      <c r="AF20" s="329">
        <v>4.67</v>
      </c>
    </row>
    <row r="21" spans="1:32" s="290" customFormat="1" x14ac:dyDescent="0.2">
      <c r="A21" s="320">
        <v>8.3333333333333329E-2</v>
      </c>
      <c r="B21" s="329">
        <v>3.29</v>
      </c>
      <c r="C21" s="329">
        <v>3.36</v>
      </c>
      <c r="D21" s="329">
        <v>10.42</v>
      </c>
      <c r="E21" s="329">
        <v>4.5</v>
      </c>
      <c r="F21" s="329">
        <v>3.78</v>
      </c>
      <c r="G21" s="329">
        <v>3.46</v>
      </c>
      <c r="H21" s="329">
        <v>2.36</v>
      </c>
      <c r="I21" s="329">
        <v>4.46</v>
      </c>
      <c r="J21" s="329">
        <v>3.32</v>
      </c>
      <c r="K21" s="329">
        <v>3.85</v>
      </c>
      <c r="L21" s="329">
        <v>3.38</v>
      </c>
      <c r="M21" s="329">
        <v>3.95</v>
      </c>
      <c r="N21" s="329">
        <v>4.0599999999999996</v>
      </c>
      <c r="O21" s="329" t="s">
        <v>401</v>
      </c>
      <c r="P21" s="329" t="s">
        <v>401</v>
      </c>
      <c r="Q21" s="329">
        <v>4.18</v>
      </c>
      <c r="R21" s="329">
        <v>3.88</v>
      </c>
      <c r="S21" s="329">
        <v>5.0599999999999996</v>
      </c>
      <c r="T21" s="329">
        <v>4.38</v>
      </c>
      <c r="U21" s="329">
        <v>4.88</v>
      </c>
      <c r="V21" s="329">
        <v>4.38</v>
      </c>
      <c r="W21" s="329">
        <v>3.68</v>
      </c>
      <c r="X21" s="329">
        <v>4.68</v>
      </c>
      <c r="Y21" s="329">
        <v>4.34</v>
      </c>
      <c r="Z21" s="329">
        <v>4.9800000000000004</v>
      </c>
      <c r="AA21" s="329">
        <v>6.39</v>
      </c>
      <c r="AB21" s="329">
        <v>4.82</v>
      </c>
      <c r="AC21" s="329">
        <v>6.06</v>
      </c>
      <c r="AD21" s="329">
        <v>4.66</v>
      </c>
      <c r="AE21" s="329">
        <v>4.55</v>
      </c>
      <c r="AF21" s="329">
        <v>4.7300000000000004</v>
      </c>
    </row>
    <row r="22" spans="1:32" s="290" customFormat="1" x14ac:dyDescent="0.2">
      <c r="A22" s="320">
        <v>0.125</v>
      </c>
      <c r="B22" s="329">
        <v>3.32</v>
      </c>
      <c r="C22" s="329">
        <v>3.29</v>
      </c>
      <c r="D22" s="329">
        <v>10.62</v>
      </c>
      <c r="E22" s="329">
        <v>4.8</v>
      </c>
      <c r="F22" s="329">
        <v>4.46</v>
      </c>
      <c r="G22" s="329">
        <v>3.74</v>
      </c>
      <c r="H22" s="329">
        <v>2.91</v>
      </c>
      <c r="I22" s="329">
        <v>3.84</v>
      </c>
      <c r="J22" s="329">
        <v>3.54</v>
      </c>
      <c r="K22" s="329">
        <v>3.13</v>
      </c>
      <c r="L22" s="329">
        <v>3.07</v>
      </c>
      <c r="M22" s="329">
        <v>4.13</v>
      </c>
      <c r="N22" s="329">
        <v>4.1100000000000003</v>
      </c>
      <c r="O22" s="329" t="s">
        <v>401</v>
      </c>
      <c r="P22" s="329" t="s">
        <v>401</v>
      </c>
      <c r="Q22" s="329">
        <v>4.57</v>
      </c>
      <c r="R22" s="329">
        <v>4.28</v>
      </c>
      <c r="S22" s="329">
        <v>4.28</v>
      </c>
      <c r="T22" s="329">
        <v>4.2</v>
      </c>
      <c r="U22" s="329">
        <v>5.84</v>
      </c>
      <c r="V22" s="329">
        <v>4.13</v>
      </c>
      <c r="W22" s="329">
        <v>3.64</v>
      </c>
      <c r="X22" s="329">
        <v>4.7300000000000004</v>
      </c>
      <c r="Y22" s="329">
        <v>3.91</v>
      </c>
      <c r="Z22" s="329">
        <v>4.7</v>
      </c>
      <c r="AA22" s="329">
        <v>26.47</v>
      </c>
      <c r="AB22" s="329">
        <v>4.7699999999999996</v>
      </c>
      <c r="AC22" s="329">
        <v>5.42</v>
      </c>
      <c r="AD22" s="329">
        <v>4.75</v>
      </c>
      <c r="AE22" s="329">
        <v>4.38</v>
      </c>
      <c r="AF22" s="329">
        <v>4.57</v>
      </c>
    </row>
    <row r="23" spans="1:32" s="290" customFormat="1" x14ac:dyDescent="0.2">
      <c r="A23" s="320">
        <v>0.16666666666666666</v>
      </c>
      <c r="B23" s="329">
        <v>3.67</v>
      </c>
      <c r="C23" s="329">
        <v>3.18</v>
      </c>
      <c r="D23" s="329">
        <v>5.0999999999999996</v>
      </c>
      <c r="E23" s="329">
        <v>3.74</v>
      </c>
      <c r="F23" s="329">
        <v>4.91</v>
      </c>
      <c r="G23" s="329">
        <v>4.28</v>
      </c>
      <c r="H23" s="329">
        <v>2.95</v>
      </c>
      <c r="I23" s="329">
        <v>3.85</v>
      </c>
      <c r="J23" s="329">
        <v>3.35</v>
      </c>
      <c r="K23" s="329">
        <v>3.52</v>
      </c>
      <c r="L23" s="329">
        <v>3.54</v>
      </c>
      <c r="M23" s="329">
        <v>3.86</v>
      </c>
      <c r="N23" s="329">
        <v>4.09</v>
      </c>
      <c r="O23" s="329" t="s">
        <v>401</v>
      </c>
      <c r="P23" s="329" t="s">
        <v>401</v>
      </c>
      <c r="Q23" s="329">
        <v>4.67</v>
      </c>
      <c r="R23" s="329">
        <v>4.82</v>
      </c>
      <c r="S23" s="329">
        <v>4.43</v>
      </c>
      <c r="T23" s="329">
        <v>4.53</v>
      </c>
      <c r="U23" s="329">
        <v>4.24</v>
      </c>
      <c r="V23" s="329">
        <v>4.2</v>
      </c>
      <c r="W23" s="329">
        <v>3.98</v>
      </c>
      <c r="X23" s="329">
        <v>4.7</v>
      </c>
      <c r="Y23" s="329">
        <v>3.92</v>
      </c>
      <c r="Z23" s="329">
        <v>4.43</v>
      </c>
      <c r="AA23" s="329">
        <v>19.350000000000001</v>
      </c>
      <c r="AB23" s="329">
        <v>4.5599999999999996</v>
      </c>
      <c r="AC23" s="329">
        <v>4.7</v>
      </c>
      <c r="AD23" s="329">
        <v>4.67</v>
      </c>
      <c r="AE23" s="329">
        <v>4.57</v>
      </c>
      <c r="AF23" s="329">
        <v>4.8600000000000003</v>
      </c>
    </row>
    <row r="24" spans="1:32" s="290" customFormat="1" x14ac:dyDescent="0.2">
      <c r="A24" s="320">
        <v>0.20833333333333334</v>
      </c>
      <c r="B24" s="329">
        <v>3.68</v>
      </c>
      <c r="C24" s="329">
        <v>3.36</v>
      </c>
      <c r="D24" s="329">
        <v>4.45</v>
      </c>
      <c r="E24" s="329">
        <v>4.57</v>
      </c>
      <c r="F24" s="329">
        <v>4.5599999999999996</v>
      </c>
      <c r="G24" s="329">
        <v>3.75</v>
      </c>
      <c r="H24" s="329">
        <v>3.17</v>
      </c>
      <c r="I24" s="329">
        <v>3.5</v>
      </c>
      <c r="J24" s="329">
        <v>3.52</v>
      </c>
      <c r="K24" s="329">
        <v>3.77</v>
      </c>
      <c r="L24" s="329">
        <v>3.66</v>
      </c>
      <c r="M24" s="329">
        <v>3.82</v>
      </c>
      <c r="N24" s="329">
        <v>4.2699999999999996</v>
      </c>
      <c r="O24" s="329" t="s">
        <v>401</v>
      </c>
      <c r="P24" s="329" t="s">
        <v>401</v>
      </c>
      <c r="Q24" s="329">
        <v>7.02</v>
      </c>
      <c r="R24" s="329">
        <v>4.3899999999999997</v>
      </c>
      <c r="S24" s="329">
        <v>4.5999999999999996</v>
      </c>
      <c r="T24" s="329">
        <v>5.53</v>
      </c>
      <c r="U24" s="329">
        <v>4.84</v>
      </c>
      <c r="V24" s="329">
        <v>4</v>
      </c>
      <c r="W24" s="329">
        <v>3.86</v>
      </c>
      <c r="X24" s="329">
        <v>4.3600000000000003</v>
      </c>
      <c r="Y24" s="329">
        <v>4.71</v>
      </c>
      <c r="Z24" s="329">
        <v>4.8</v>
      </c>
      <c r="AA24" s="329">
        <v>13.05</v>
      </c>
      <c r="AB24" s="329">
        <v>5.0999999999999996</v>
      </c>
      <c r="AC24" s="329">
        <v>4.57</v>
      </c>
      <c r="AD24" s="329">
        <v>5.09</v>
      </c>
      <c r="AE24" s="329">
        <v>4.7</v>
      </c>
      <c r="AF24" s="329">
        <v>4.5599999999999996</v>
      </c>
    </row>
    <row r="25" spans="1:32" s="290" customFormat="1" x14ac:dyDescent="0.2">
      <c r="A25" s="320">
        <v>0.25</v>
      </c>
      <c r="B25" s="329">
        <v>3.5</v>
      </c>
      <c r="C25" s="329">
        <v>3.29</v>
      </c>
      <c r="D25" s="329">
        <v>4.95</v>
      </c>
      <c r="E25" s="329">
        <v>8.35</v>
      </c>
      <c r="F25" s="329">
        <v>3.53</v>
      </c>
      <c r="G25" s="329">
        <v>3.1</v>
      </c>
      <c r="H25" s="329">
        <v>3.2</v>
      </c>
      <c r="I25" s="329">
        <v>3.41</v>
      </c>
      <c r="J25" s="329">
        <v>3.53</v>
      </c>
      <c r="K25" s="329">
        <v>4.07</v>
      </c>
      <c r="L25" s="329">
        <v>4.5</v>
      </c>
      <c r="M25" s="329">
        <v>3.92</v>
      </c>
      <c r="N25" s="329">
        <v>3.92</v>
      </c>
      <c r="O25" s="329" t="s">
        <v>401</v>
      </c>
      <c r="P25" s="329" t="s">
        <v>401</v>
      </c>
      <c r="Q25" s="329">
        <v>4.1399999999999997</v>
      </c>
      <c r="R25" s="329">
        <v>4.09</v>
      </c>
      <c r="S25" s="329">
        <v>4.0199999999999996</v>
      </c>
      <c r="T25" s="329">
        <v>4.68</v>
      </c>
      <c r="U25" s="329">
        <v>4.13</v>
      </c>
      <c r="V25" s="329">
        <v>3.95</v>
      </c>
      <c r="W25" s="329">
        <v>3.88</v>
      </c>
      <c r="X25" s="329">
        <v>4.3499999999999996</v>
      </c>
      <c r="Y25" s="329">
        <v>4.63</v>
      </c>
      <c r="Z25" s="329">
        <v>4.74</v>
      </c>
      <c r="AA25" s="329">
        <v>6.59</v>
      </c>
      <c r="AB25" s="329">
        <v>4.7699999999999996</v>
      </c>
      <c r="AC25" s="329">
        <v>4.43</v>
      </c>
      <c r="AD25" s="329">
        <v>4.8600000000000003</v>
      </c>
      <c r="AE25" s="329">
        <v>4.45</v>
      </c>
      <c r="AF25" s="329">
        <v>4.88</v>
      </c>
    </row>
    <row r="26" spans="1:32" s="290" customFormat="1" x14ac:dyDescent="0.2">
      <c r="A26" s="320">
        <v>0.29166666666666669</v>
      </c>
      <c r="B26" s="329">
        <v>3.21</v>
      </c>
      <c r="C26" s="329">
        <v>3.38</v>
      </c>
      <c r="D26" s="329">
        <v>3.86</v>
      </c>
      <c r="E26" s="329">
        <v>5.2</v>
      </c>
      <c r="F26" s="329">
        <v>3.68</v>
      </c>
      <c r="G26" s="329">
        <v>2.78</v>
      </c>
      <c r="H26" s="329">
        <v>3.03</v>
      </c>
      <c r="I26" s="329">
        <v>3.64</v>
      </c>
      <c r="J26" s="329">
        <v>3.42</v>
      </c>
      <c r="K26" s="329">
        <v>3.21</v>
      </c>
      <c r="L26" s="329">
        <v>4.59</v>
      </c>
      <c r="M26" s="329">
        <v>3.61</v>
      </c>
      <c r="N26" s="329">
        <v>3.54</v>
      </c>
      <c r="O26" s="329" t="s">
        <v>401</v>
      </c>
      <c r="P26" s="329" t="s">
        <v>401</v>
      </c>
      <c r="Q26" s="329">
        <v>4.1399999999999997</v>
      </c>
      <c r="R26" s="329">
        <v>3.85</v>
      </c>
      <c r="S26" s="329">
        <v>4.04</v>
      </c>
      <c r="T26" s="329">
        <v>4.42</v>
      </c>
      <c r="U26" s="329">
        <v>3.22</v>
      </c>
      <c r="V26" s="329">
        <v>3.84</v>
      </c>
      <c r="W26" s="329">
        <v>3.77</v>
      </c>
      <c r="X26" s="329">
        <v>4.5599999999999996</v>
      </c>
      <c r="Y26" s="329">
        <v>4.25</v>
      </c>
      <c r="Z26" s="329">
        <v>5.71</v>
      </c>
      <c r="AA26" s="329">
        <v>5.63</v>
      </c>
      <c r="AB26" s="329">
        <v>4.71</v>
      </c>
      <c r="AC26" s="329">
        <v>5.16</v>
      </c>
      <c r="AD26" s="329">
        <v>4.8600000000000003</v>
      </c>
      <c r="AE26" s="329">
        <v>4.53</v>
      </c>
      <c r="AF26" s="329">
        <v>4.55</v>
      </c>
    </row>
    <row r="27" spans="1:32" s="290" customFormat="1" x14ac:dyDescent="0.2">
      <c r="A27" s="320">
        <v>0.33333333333333331</v>
      </c>
      <c r="B27" s="329">
        <v>3.11</v>
      </c>
      <c r="C27" s="329">
        <v>2.99</v>
      </c>
      <c r="D27" s="329">
        <v>4.59</v>
      </c>
      <c r="E27" s="329">
        <v>4.1100000000000003</v>
      </c>
      <c r="F27" s="329">
        <v>3.39</v>
      </c>
      <c r="G27" s="329">
        <v>2.81</v>
      </c>
      <c r="H27" s="329">
        <v>2.97</v>
      </c>
      <c r="I27" s="329">
        <v>3.6</v>
      </c>
      <c r="J27" s="329">
        <v>3.22</v>
      </c>
      <c r="K27" s="329">
        <v>3.16</v>
      </c>
      <c r="L27" s="329">
        <v>4.34</v>
      </c>
      <c r="M27" s="329">
        <v>4.1100000000000003</v>
      </c>
      <c r="N27" s="329">
        <v>3.73</v>
      </c>
      <c r="O27" s="329" t="s">
        <v>401</v>
      </c>
      <c r="P27" s="329" t="s">
        <v>401</v>
      </c>
      <c r="Q27" s="329">
        <v>4.0999999999999996</v>
      </c>
      <c r="R27" s="329">
        <v>3.57</v>
      </c>
      <c r="S27" s="329">
        <v>4.0599999999999996</v>
      </c>
      <c r="T27" s="329">
        <v>3.96</v>
      </c>
      <c r="U27" s="329">
        <v>3.25</v>
      </c>
      <c r="V27" s="329">
        <v>4</v>
      </c>
      <c r="W27" s="329">
        <v>3.74</v>
      </c>
      <c r="X27" s="329">
        <v>4.63</v>
      </c>
      <c r="Y27" s="329">
        <v>4.32</v>
      </c>
      <c r="Z27" s="329">
        <v>4.88</v>
      </c>
      <c r="AA27" s="329">
        <v>5.52</v>
      </c>
      <c r="AB27" s="329">
        <v>4.8</v>
      </c>
      <c r="AC27" s="329">
        <v>5.21</v>
      </c>
      <c r="AD27" s="329">
        <v>4.41</v>
      </c>
      <c r="AE27" s="329">
        <v>4.3</v>
      </c>
      <c r="AF27" s="329">
        <v>5.75</v>
      </c>
    </row>
    <row r="28" spans="1:32" s="290" customFormat="1" x14ac:dyDescent="0.2">
      <c r="A28" s="320">
        <v>0.375</v>
      </c>
      <c r="B28" s="329">
        <v>2.74</v>
      </c>
      <c r="C28" s="329">
        <v>3.14</v>
      </c>
      <c r="D28" s="329">
        <v>4.03</v>
      </c>
      <c r="E28" s="329">
        <v>3.63</v>
      </c>
      <c r="F28" s="329">
        <v>3.02</v>
      </c>
      <c r="G28" s="329">
        <v>3.02</v>
      </c>
      <c r="H28" s="329">
        <v>3</v>
      </c>
      <c r="I28" s="329">
        <v>3.43</v>
      </c>
      <c r="J28" s="329">
        <v>2.91</v>
      </c>
      <c r="K28" s="329">
        <v>3.54</v>
      </c>
      <c r="L28" s="329">
        <v>4.03</v>
      </c>
      <c r="M28" s="329">
        <v>3.79</v>
      </c>
      <c r="N28" s="329">
        <v>3.56</v>
      </c>
      <c r="O28" s="329" t="s">
        <v>401</v>
      </c>
      <c r="P28" s="329" t="s">
        <v>401</v>
      </c>
      <c r="Q28" s="329">
        <v>3.92</v>
      </c>
      <c r="R28" s="329">
        <v>3.6</v>
      </c>
      <c r="S28" s="329">
        <v>4.0199999999999996</v>
      </c>
      <c r="T28" s="329">
        <v>3.92</v>
      </c>
      <c r="U28" s="329">
        <v>3.56</v>
      </c>
      <c r="V28" s="329">
        <v>4.18</v>
      </c>
      <c r="W28" s="329">
        <v>4.3600000000000003</v>
      </c>
      <c r="X28" s="329">
        <v>4.21</v>
      </c>
      <c r="Y28" s="329">
        <v>4.5</v>
      </c>
      <c r="Z28" s="329">
        <v>4.67</v>
      </c>
      <c r="AA28" s="329">
        <v>4.92</v>
      </c>
      <c r="AB28" s="329">
        <v>4.5999999999999996</v>
      </c>
      <c r="AC28" s="329">
        <v>4.8899999999999997</v>
      </c>
      <c r="AD28" s="329">
        <v>4.7699999999999996</v>
      </c>
      <c r="AE28" s="329">
        <v>4.5199999999999996</v>
      </c>
      <c r="AF28" s="329">
        <v>4.84</v>
      </c>
    </row>
    <row r="29" spans="1:32" s="290" customFormat="1" x14ac:dyDescent="0.2">
      <c r="A29" s="320">
        <v>0.41666666666666669</v>
      </c>
      <c r="B29" s="329">
        <v>3.1</v>
      </c>
      <c r="C29" s="329">
        <v>3.1</v>
      </c>
      <c r="D29" s="329">
        <v>3.61</v>
      </c>
      <c r="E29" s="329">
        <v>3.14</v>
      </c>
      <c r="F29" s="329">
        <v>3.27</v>
      </c>
      <c r="G29" s="329">
        <v>3.47</v>
      </c>
      <c r="H29" s="329">
        <v>3.03</v>
      </c>
      <c r="I29" s="329">
        <v>3.49</v>
      </c>
      <c r="J29" s="329">
        <v>3.2</v>
      </c>
      <c r="K29" s="329">
        <v>3.31</v>
      </c>
      <c r="L29" s="329">
        <v>4.1100000000000003</v>
      </c>
      <c r="M29" s="329">
        <v>4.24</v>
      </c>
      <c r="N29" s="329" t="s">
        <v>401</v>
      </c>
      <c r="O29" s="329" t="s">
        <v>401</v>
      </c>
      <c r="P29" s="329" t="s">
        <v>401</v>
      </c>
      <c r="Q29" s="329">
        <v>4.25</v>
      </c>
      <c r="R29" s="329">
        <v>3.34</v>
      </c>
      <c r="S29" s="329">
        <v>4.03</v>
      </c>
      <c r="T29" s="329">
        <v>4.2699999999999996</v>
      </c>
      <c r="U29" s="329">
        <v>3.59</v>
      </c>
      <c r="V29" s="329">
        <v>4.16</v>
      </c>
      <c r="W29" s="329">
        <v>4.3499999999999996</v>
      </c>
      <c r="X29" s="329">
        <v>4.42</v>
      </c>
      <c r="Y29" s="329">
        <v>4.42</v>
      </c>
      <c r="Z29" s="329">
        <v>4.82</v>
      </c>
      <c r="AA29" s="329">
        <v>5.0599999999999996</v>
      </c>
      <c r="AB29" s="329">
        <v>4.53</v>
      </c>
      <c r="AC29" s="329">
        <v>4.25</v>
      </c>
      <c r="AD29" s="329">
        <v>4.5</v>
      </c>
      <c r="AE29" s="329">
        <v>4.3499999999999996</v>
      </c>
      <c r="AF29" s="329">
        <v>4.3</v>
      </c>
    </row>
    <row r="30" spans="1:32" s="290" customFormat="1" x14ac:dyDescent="0.2">
      <c r="A30" s="320">
        <v>0.45833333333333331</v>
      </c>
      <c r="B30" s="329">
        <v>3.21</v>
      </c>
      <c r="C30" s="329">
        <v>3.16</v>
      </c>
      <c r="D30" s="329">
        <v>3.03</v>
      </c>
      <c r="E30" s="329">
        <v>3.29</v>
      </c>
      <c r="F30" s="329">
        <v>3.54</v>
      </c>
      <c r="G30" s="329">
        <v>3.45</v>
      </c>
      <c r="H30" s="329">
        <v>3.2</v>
      </c>
      <c r="I30" s="329">
        <v>2.89</v>
      </c>
      <c r="J30" s="329">
        <v>3.13</v>
      </c>
      <c r="K30" s="329">
        <v>3.85</v>
      </c>
      <c r="L30" s="329">
        <v>4.13</v>
      </c>
      <c r="M30" s="329" t="s">
        <v>399</v>
      </c>
      <c r="N30" s="329" t="s">
        <v>401</v>
      </c>
      <c r="O30" s="329" t="s">
        <v>401</v>
      </c>
      <c r="P30" s="329" t="s">
        <v>401</v>
      </c>
      <c r="Q30" s="329">
        <v>4.03</v>
      </c>
      <c r="R30" s="329">
        <v>3.52</v>
      </c>
      <c r="S30" s="329">
        <v>4.3899999999999997</v>
      </c>
      <c r="T30" s="329">
        <v>4.28</v>
      </c>
      <c r="U30" s="329">
        <v>3.42</v>
      </c>
      <c r="V30" s="329">
        <v>3.96</v>
      </c>
      <c r="W30" s="329">
        <v>3.92</v>
      </c>
      <c r="X30" s="329">
        <v>4.3499999999999996</v>
      </c>
      <c r="Y30" s="329">
        <v>4.38</v>
      </c>
      <c r="Z30" s="329">
        <v>4.7</v>
      </c>
      <c r="AA30" s="329">
        <v>4.99</v>
      </c>
      <c r="AB30" s="329">
        <v>4.78</v>
      </c>
      <c r="AC30" s="329">
        <v>5.67</v>
      </c>
      <c r="AD30" s="329">
        <v>4.32</v>
      </c>
      <c r="AE30" s="329">
        <v>4.82</v>
      </c>
      <c r="AF30" s="329">
        <v>4.5199999999999996</v>
      </c>
    </row>
    <row r="31" spans="1:32" s="290" customFormat="1" x14ac:dyDescent="0.2">
      <c r="A31" s="320">
        <v>0.5</v>
      </c>
      <c r="B31" s="329">
        <v>3.27</v>
      </c>
      <c r="C31" s="329">
        <v>3.24</v>
      </c>
      <c r="D31" s="329">
        <v>3.31</v>
      </c>
      <c r="E31" s="329">
        <v>3.14</v>
      </c>
      <c r="F31" s="329">
        <v>3.35</v>
      </c>
      <c r="G31" s="329">
        <v>3.45</v>
      </c>
      <c r="H31" s="329">
        <v>3.02</v>
      </c>
      <c r="I31" s="329">
        <v>3.49</v>
      </c>
      <c r="J31" s="329">
        <v>3.22</v>
      </c>
      <c r="K31" s="329">
        <v>4.0599999999999996</v>
      </c>
      <c r="L31" s="329">
        <v>3.98</v>
      </c>
      <c r="M31" s="329">
        <v>4.1100000000000003</v>
      </c>
      <c r="N31" s="329" t="s">
        <v>401</v>
      </c>
      <c r="O31" s="329" t="s">
        <v>401</v>
      </c>
      <c r="P31" s="329" t="s">
        <v>401</v>
      </c>
      <c r="Q31" s="329">
        <v>4.03</v>
      </c>
      <c r="R31" s="329">
        <v>3.74</v>
      </c>
      <c r="S31" s="329">
        <v>4.3</v>
      </c>
      <c r="T31" s="329">
        <v>4.2</v>
      </c>
      <c r="U31" s="329">
        <v>3.81</v>
      </c>
      <c r="V31" s="329">
        <v>3.88</v>
      </c>
      <c r="W31" s="329">
        <v>3.88</v>
      </c>
      <c r="X31" s="329">
        <v>4.46</v>
      </c>
      <c r="Y31" s="329">
        <v>4.2</v>
      </c>
      <c r="Z31" s="329">
        <v>4.8099999999999996</v>
      </c>
      <c r="AA31" s="329">
        <v>5.0199999999999996</v>
      </c>
      <c r="AB31" s="329">
        <v>4.8099999999999996</v>
      </c>
      <c r="AC31" s="329">
        <v>5.74</v>
      </c>
      <c r="AD31" s="329">
        <v>4.6399999999999997</v>
      </c>
      <c r="AE31" s="329">
        <v>4.38</v>
      </c>
      <c r="AF31" s="329">
        <v>4.2300000000000004</v>
      </c>
    </row>
    <row r="32" spans="1:32" s="290" customFormat="1" x14ac:dyDescent="0.2">
      <c r="A32" s="320">
        <v>0.54166666666666663</v>
      </c>
      <c r="B32" s="329">
        <v>2.96</v>
      </c>
      <c r="C32" s="329">
        <v>3.5</v>
      </c>
      <c r="D32" s="329">
        <v>3.29</v>
      </c>
      <c r="E32" s="329">
        <v>3.66</v>
      </c>
      <c r="F32" s="329">
        <v>3.6</v>
      </c>
      <c r="G32" s="329">
        <v>3.56</v>
      </c>
      <c r="H32" s="329">
        <v>3.24</v>
      </c>
      <c r="I32" s="329">
        <v>3.52</v>
      </c>
      <c r="J32" s="329">
        <v>3.57</v>
      </c>
      <c r="K32" s="329">
        <v>3.88</v>
      </c>
      <c r="L32" s="329">
        <v>4.2</v>
      </c>
      <c r="M32" s="329">
        <v>4.13</v>
      </c>
      <c r="N32" s="329" t="s">
        <v>401</v>
      </c>
      <c r="O32" s="329" t="s">
        <v>401</v>
      </c>
      <c r="P32" s="329" t="s">
        <v>401</v>
      </c>
      <c r="Q32" s="329">
        <v>3.42</v>
      </c>
      <c r="R32" s="329">
        <v>3.14</v>
      </c>
      <c r="S32" s="329">
        <v>4.1399999999999997</v>
      </c>
      <c r="T32" s="329">
        <v>3.67</v>
      </c>
      <c r="U32" s="329">
        <v>4.24</v>
      </c>
      <c r="V32" s="329">
        <v>4.25</v>
      </c>
      <c r="W32" s="329">
        <v>3.91</v>
      </c>
      <c r="X32" s="329">
        <v>4.46</v>
      </c>
      <c r="Y32" s="329">
        <v>4.5199999999999996</v>
      </c>
      <c r="Z32" s="329">
        <v>5.39</v>
      </c>
      <c r="AA32" s="329">
        <v>4.3899999999999997</v>
      </c>
      <c r="AB32" s="329">
        <v>4.78</v>
      </c>
      <c r="AC32" s="329">
        <v>5.66</v>
      </c>
      <c r="AD32" s="329">
        <v>4.57</v>
      </c>
      <c r="AE32" s="329">
        <v>4.13</v>
      </c>
      <c r="AF32" s="329">
        <v>4.5</v>
      </c>
    </row>
    <row r="33" spans="1:35" s="290" customFormat="1" x14ac:dyDescent="0.2">
      <c r="A33" s="320">
        <v>0.58333333333333337</v>
      </c>
      <c r="B33" s="329">
        <v>2.97</v>
      </c>
      <c r="C33" s="329">
        <v>3.78</v>
      </c>
      <c r="D33" s="329">
        <v>3.31</v>
      </c>
      <c r="E33" s="329">
        <v>3.42</v>
      </c>
      <c r="F33" s="329">
        <v>3.59</v>
      </c>
      <c r="G33" s="329">
        <v>3.42</v>
      </c>
      <c r="H33" s="329">
        <v>3.18</v>
      </c>
      <c r="I33" s="329">
        <v>3.49</v>
      </c>
      <c r="J33" s="329">
        <v>3.77</v>
      </c>
      <c r="K33" s="329">
        <v>3.88</v>
      </c>
      <c r="L33" s="329">
        <v>3.99</v>
      </c>
      <c r="M33" s="329">
        <v>3.96</v>
      </c>
      <c r="N33" s="329" t="s">
        <v>401</v>
      </c>
      <c r="O33" s="329" t="s">
        <v>401</v>
      </c>
      <c r="P33" s="329" t="s">
        <v>401</v>
      </c>
      <c r="Q33" s="329">
        <v>3.91</v>
      </c>
      <c r="R33" s="329">
        <v>3.74</v>
      </c>
      <c r="S33" s="329">
        <v>4.2699999999999996</v>
      </c>
      <c r="T33" s="329">
        <v>4.17</v>
      </c>
      <c r="U33" s="329">
        <v>4.3899999999999997</v>
      </c>
      <c r="V33" s="329">
        <v>4.45</v>
      </c>
      <c r="W33" s="329">
        <v>4.21</v>
      </c>
      <c r="X33" s="329">
        <v>4.3099999999999996</v>
      </c>
      <c r="Y33" s="329">
        <v>4.38</v>
      </c>
      <c r="Z33" s="329">
        <v>5.09</v>
      </c>
      <c r="AA33" s="329">
        <v>4.3499999999999996</v>
      </c>
      <c r="AB33" s="329">
        <v>4.84</v>
      </c>
      <c r="AC33" s="329">
        <v>5.0599999999999996</v>
      </c>
      <c r="AD33" s="329">
        <v>4.49</v>
      </c>
      <c r="AE33" s="329">
        <v>4.42</v>
      </c>
      <c r="AF33" s="329">
        <v>4.7300000000000004</v>
      </c>
    </row>
    <row r="34" spans="1:35" s="290" customFormat="1" x14ac:dyDescent="0.2">
      <c r="A34" s="320">
        <v>0.625</v>
      </c>
      <c r="B34" s="329">
        <v>3.03</v>
      </c>
      <c r="C34" s="329">
        <v>3.45</v>
      </c>
      <c r="D34" s="329">
        <v>3.34</v>
      </c>
      <c r="E34" s="329">
        <v>3.89</v>
      </c>
      <c r="F34" s="329">
        <v>3.85</v>
      </c>
      <c r="G34" s="329">
        <v>3.64</v>
      </c>
      <c r="H34" s="329">
        <v>3.21</v>
      </c>
      <c r="I34" s="329">
        <v>3.45</v>
      </c>
      <c r="J34" s="329">
        <v>4.21</v>
      </c>
      <c r="K34" s="329">
        <v>3.99</v>
      </c>
      <c r="L34" s="329">
        <v>4.16</v>
      </c>
      <c r="M34" s="329">
        <v>4.0599999999999996</v>
      </c>
      <c r="N34" s="329" t="s">
        <v>401</v>
      </c>
      <c r="O34" s="329" t="s">
        <v>401</v>
      </c>
      <c r="P34" s="329" t="s">
        <v>401</v>
      </c>
      <c r="Q34" s="329">
        <v>3.79</v>
      </c>
      <c r="R34" s="329">
        <v>3.73</v>
      </c>
      <c r="S34" s="329">
        <v>4.17</v>
      </c>
      <c r="T34" s="329">
        <v>4.17</v>
      </c>
      <c r="U34" s="329">
        <v>4.3499999999999996</v>
      </c>
      <c r="V34" s="329">
        <v>4.07</v>
      </c>
      <c r="W34" s="329">
        <v>4.07</v>
      </c>
      <c r="X34" s="329">
        <v>4.3</v>
      </c>
      <c r="Y34" s="329">
        <v>4.46</v>
      </c>
      <c r="Z34" s="329">
        <v>5.24</v>
      </c>
      <c r="AA34" s="329">
        <v>4.3899999999999997</v>
      </c>
      <c r="AB34" s="328">
        <v>4.82</v>
      </c>
      <c r="AC34" s="329">
        <v>4.34</v>
      </c>
      <c r="AD34" s="329">
        <v>4.21</v>
      </c>
      <c r="AE34" s="329">
        <v>4.75</v>
      </c>
      <c r="AF34" s="329">
        <v>4.6100000000000003</v>
      </c>
    </row>
    <row r="35" spans="1:35" s="290" customFormat="1" x14ac:dyDescent="0.2">
      <c r="A35" s="320">
        <v>0.66666666666666663</v>
      </c>
      <c r="B35" s="329">
        <v>3</v>
      </c>
      <c r="C35" s="329">
        <v>3.38</v>
      </c>
      <c r="D35" s="329">
        <v>3.54</v>
      </c>
      <c r="E35" s="329">
        <v>3.38</v>
      </c>
      <c r="F35" s="329">
        <v>3.79</v>
      </c>
      <c r="G35" s="329">
        <v>3.53</v>
      </c>
      <c r="H35" s="329">
        <v>3</v>
      </c>
      <c r="I35" s="329">
        <v>3.47</v>
      </c>
      <c r="J35" s="329">
        <v>4.18</v>
      </c>
      <c r="K35" s="329">
        <v>3.85</v>
      </c>
      <c r="L35" s="329">
        <v>4.2</v>
      </c>
      <c r="M35" s="329">
        <v>4.18</v>
      </c>
      <c r="N35" s="329" t="s">
        <v>401</v>
      </c>
      <c r="O35" s="329" t="s">
        <v>401</v>
      </c>
      <c r="P35" s="329">
        <v>5.0199999999999996</v>
      </c>
      <c r="Q35" s="329">
        <v>3.82</v>
      </c>
      <c r="R35" s="329">
        <v>3.86</v>
      </c>
      <c r="S35" s="329">
        <v>4.04</v>
      </c>
      <c r="T35" s="329">
        <v>4.46</v>
      </c>
      <c r="U35" s="329">
        <v>3.98</v>
      </c>
      <c r="V35" s="329">
        <v>4.1100000000000003</v>
      </c>
      <c r="W35" s="329">
        <v>4.1399999999999997</v>
      </c>
      <c r="X35" s="329">
        <v>3.66</v>
      </c>
      <c r="Y35" s="329">
        <v>3.85</v>
      </c>
      <c r="Z35" s="329">
        <v>5.05</v>
      </c>
      <c r="AA35" s="329">
        <v>4.3499999999999996</v>
      </c>
      <c r="AB35" s="328">
        <v>4.3899999999999997</v>
      </c>
      <c r="AC35" s="329">
        <v>5.73</v>
      </c>
      <c r="AD35" s="329">
        <v>4.6399999999999997</v>
      </c>
      <c r="AE35" s="329">
        <v>4.6399999999999997</v>
      </c>
      <c r="AF35" s="329">
        <v>4.46</v>
      </c>
    </row>
    <row r="36" spans="1:35" s="290" customFormat="1" x14ac:dyDescent="0.2">
      <c r="A36" s="320">
        <v>0.70833333333333337</v>
      </c>
      <c r="B36" s="329">
        <v>3.1</v>
      </c>
      <c r="C36" s="329">
        <v>3.56</v>
      </c>
      <c r="D36" s="329">
        <v>3.6</v>
      </c>
      <c r="E36" s="329">
        <v>3.73</v>
      </c>
      <c r="F36" s="329">
        <v>3.95</v>
      </c>
      <c r="G36" s="329">
        <v>3.25</v>
      </c>
      <c r="H36" s="329">
        <v>3.32</v>
      </c>
      <c r="I36" s="329">
        <v>3.42</v>
      </c>
      <c r="J36" s="329">
        <v>3.68</v>
      </c>
      <c r="K36" s="329">
        <v>2.93</v>
      </c>
      <c r="L36" s="329">
        <v>4.28</v>
      </c>
      <c r="M36" s="329">
        <v>4.13</v>
      </c>
      <c r="N36" s="329" t="s">
        <v>401</v>
      </c>
      <c r="O36" s="329" t="s">
        <v>401</v>
      </c>
      <c r="P36" s="329">
        <v>4.8899999999999997</v>
      </c>
      <c r="Q36" s="329">
        <v>3.57</v>
      </c>
      <c r="R36" s="329">
        <v>4.25</v>
      </c>
      <c r="S36" s="329">
        <v>4.45</v>
      </c>
      <c r="T36" s="329">
        <v>4.3899999999999997</v>
      </c>
      <c r="U36" s="329">
        <v>3.92</v>
      </c>
      <c r="V36" s="329">
        <v>4.5999999999999996</v>
      </c>
      <c r="W36" s="329">
        <v>4.2</v>
      </c>
      <c r="X36" s="329">
        <v>4.0199999999999996</v>
      </c>
      <c r="Y36" s="329">
        <v>4.2</v>
      </c>
      <c r="Z36" s="329">
        <v>4.7699999999999996</v>
      </c>
      <c r="AA36" s="329">
        <v>4.7699999999999996</v>
      </c>
      <c r="AB36" s="328">
        <v>4.45</v>
      </c>
      <c r="AC36" s="329">
        <v>4.88</v>
      </c>
      <c r="AD36" s="329">
        <v>4.67</v>
      </c>
      <c r="AE36" s="329">
        <v>4.5599999999999996</v>
      </c>
      <c r="AF36" s="329">
        <v>5.56</v>
      </c>
    </row>
    <row r="37" spans="1:35" s="290" customFormat="1" x14ac:dyDescent="0.2">
      <c r="A37" s="320">
        <v>0.75</v>
      </c>
      <c r="B37" s="329">
        <v>3.14</v>
      </c>
      <c r="C37" s="329">
        <v>3.7</v>
      </c>
      <c r="D37" s="329">
        <v>3.24</v>
      </c>
      <c r="E37" s="329">
        <v>3.59</v>
      </c>
      <c r="F37" s="329">
        <v>3.22</v>
      </c>
      <c r="G37" s="329">
        <v>3.11</v>
      </c>
      <c r="H37" s="329">
        <v>3.45</v>
      </c>
      <c r="I37" s="329">
        <v>3.22</v>
      </c>
      <c r="J37" s="329">
        <v>4.2300000000000004</v>
      </c>
      <c r="K37" s="329">
        <v>3.36</v>
      </c>
      <c r="L37" s="329">
        <v>4.2</v>
      </c>
      <c r="M37" s="329">
        <v>4.04</v>
      </c>
      <c r="N37" s="329" t="s">
        <v>401</v>
      </c>
      <c r="O37" s="329" t="s">
        <v>401</v>
      </c>
      <c r="P37" s="329">
        <v>4.6399999999999997</v>
      </c>
      <c r="Q37" s="329">
        <v>3.71</v>
      </c>
      <c r="R37" s="329">
        <v>3.73</v>
      </c>
      <c r="S37" s="329">
        <v>4.8099999999999996</v>
      </c>
      <c r="T37" s="329">
        <v>4.28</v>
      </c>
      <c r="U37" s="329">
        <v>4.0999999999999996</v>
      </c>
      <c r="V37" s="329">
        <v>4.45</v>
      </c>
      <c r="W37" s="329">
        <v>4.2300000000000004</v>
      </c>
      <c r="X37" s="329">
        <v>4.5</v>
      </c>
      <c r="Y37" s="329">
        <v>4.18</v>
      </c>
      <c r="Z37" s="329">
        <v>4.53</v>
      </c>
      <c r="AA37" s="329">
        <v>4.8099999999999996</v>
      </c>
      <c r="AB37" s="329">
        <v>5.09</v>
      </c>
      <c r="AC37" s="329">
        <v>4.95</v>
      </c>
      <c r="AD37" s="329">
        <v>4.7</v>
      </c>
      <c r="AE37" s="329">
        <v>4.6100000000000003</v>
      </c>
      <c r="AF37" s="329">
        <v>5.21</v>
      </c>
      <c r="AI37" s="285"/>
    </row>
    <row r="38" spans="1:35" s="290" customFormat="1" x14ac:dyDescent="0.2">
      <c r="A38" s="320">
        <v>0.79166666666666663</v>
      </c>
      <c r="B38" s="329">
        <v>3.2</v>
      </c>
      <c r="C38" s="329">
        <v>4.03</v>
      </c>
      <c r="D38" s="329">
        <v>3.75</v>
      </c>
      <c r="E38" s="329">
        <v>3.24</v>
      </c>
      <c r="F38" s="329">
        <v>3.45</v>
      </c>
      <c r="G38" s="329">
        <v>3.64</v>
      </c>
      <c r="H38" s="329">
        <v>3.56</v>
      </c>
      <c r="I38" s="329">
        <v>3.27</v>
      </c>
      <c r="J38" s="329">
        <v>4.3600000000000003</v>
      </c>
      <c r="K38" s="329">
        <v>3.63</v>
      </c>
      <c r="L38" s="329">
        <v>4.16</v>
      </c>
      <c r="M38" s="329">
        <v>3.81</v>
      </c>
      <c r="N38" s="329" t="s">
        <v>401</v>
      </c>
      <c r="O38" s="329" t="s">
        <v>401</v>
      </c>
      <c r="P38" s="329">
        <v>4.42</v>
      </c>
      <c r="Q38" s="329">
        <v>3.85</v>
      </c>
      <c r="R38" s="329">
        <v>4.0199999999999996</v>
      </c>
      <c r="S38" s="329">
        <v>4.7699999999999996</v>
      </c>
      <c r="T38" s="329">
        <v>4.3899999999999997</v>
      </c>
      <c r="U38" s="329">
        <v>4.21</v>
      </c>
      <c r="V38" s="329">
        <v>4.09</v>
      </c>
      <c r="W38" s="329">
        <v>4.6399999999999997</v>
      </c>
      <c r="X38" s="329">
        <v>4.09</v>
      </c>
      <c r="Y38" s="329">
        <v>4.2699999999999996</v>
      </c>
      <c r="Z38" s="329">
        <v>4.92</v>
      </c>
      <c r="AA38" s="329">
        <v>4.6399999999999997</v>
      </c>
      <c r="AB38" s="329">
        <v>5.91</v>
      </c>
      <c r="AC38" s="329">
        <v>5.18</v>
      </c>
      <c r="AD38" s="329">
        <v>5.12</v>
      </c>
      <c r="AE38" s="329">
        <v>4.99</v>
      </c>
      <c r="AF38" s="329">
        <v>4.2699999999999996</v>
      </c>
      <c r="AI38" s="285"/>
    </row>
    <row r="39" spans="1:35" s="290" customFormat="1" x14ac:dyDescent="0.2">
      <c r="A39" s="320">
        <v>0.83333333333333337</v>
      </c>
      <c r="B39" s="329">
        <v>2.96</v>
      </c>
      <c r="C39" s="329">
        <v>3.98</v>
      </c>
      <c r="D39" s="329">
        <v>3.18</v>
      </c>
      <c r="E39" s="329">
        <v>3.84</v>
      </c>
      <c r="F39" s="329">
        <v>3.52</v>
      </c>
      <c r="G39" s="329">
        <v>4.03</v>
      </c>
      <c r="H39" s="329">
        <v>3.16</v>
      </c>
      <c r="I39" s="329">
        <v>3.16</v>
      </c>
      <c r="J39" s="329">
        <v>3.78</v>
      </c>
      <c r="K39" s="329">
        <v>3.85</v>
      </c>
      <c r="L39" s="329">
        <v>4.2699999999999996</v>
      </c>
      <c r="M39" s="329">
        <v>3.67</v>
      </c>
      <c r="N39" s="329" t="s">
        <v>401</v>
      </c>
      <c r="O39" s="329" t="s">
        <v>401</v>
      </c>
      <c r="P39" s="329">
        <v>4.25</v>
      </c>
      <c r="Q39" s="329">
        <v>3.52</v>
      </c>
      <c r="R39" s="329">
        <v>3.85</v>
      </c>
      <c r="S39" s="329">
        <v>4.75</v>
      </c>
      <c r="T39" s="329">
        <v>4.43</v>
      </c>
      <c r="U39" s="329">
        <v>4.09</v>
      </c>
      <c r="V39" s="329">
        <v>3.95</v>
      </c>
      <c r="W39" s="329">
        <v>4.46</v>
      </c>
      <c r="X39" s="329">
        <v>4.32</v>
      </c>
      <c r="Y39" s="329">
        <v>4.5</v>
      </c>
      <c r="Z39" s="329">
        <v>4.3099999999999996</v>
      </c>
      <c r="AA39" s="329">
        <v>4.2699999999999996</v>
      </c>
      <c r="AB39" s="329">
        <v>5.59</v>
      </c>
      <c r="AC39" s="329">
        <v>4.74</v>
      </c>
      <c r="AD39" s="329">
        <v>4.68</v>
      </c>
      <c r="AE39" s="329">
        <v>4.74</v>
      </c>
      <c r="AF39" s="329">
        <v>4.7300000000000004</v>
      </c>
      <c r="AI39" s="285"/>
    </row>
    <row r="40" spans="1:35" s="290" customFormat="1" x14ac:dyDescent="0.2">
      <c r="A40" s="320">
        <v>0.875</v>
      </c>
      <c r="B40" s="329">
        <v>3.03</v>
      </c>
      <c r="C40" s="329">
        <v>3.68</v>
      </c>
      <c r="D40" s="329">
        <v>3.61</v>
      </c>
      <c r="E40" s="329">
        <v>3.45</v>
      </c>
      <c r="F40" s="329">
        <v>3.75</v>
      </c>
      <c r="G40" s="329">
        <v>3.7</v>
      </c>
      <c r="H40" s="329">
        <v>3.6</v>
      </c>
      <c r="I40" s="329">
        <v>3.79</v>
      </c>
      <c r="J40" s="329">
        <v>3.29</v>
      </c>
      <c r="K40" s="329">
        <v>3.75</v>
      </c>
      <c r="L40" s="329">
        <v>4.2699999999999996</v>
      </c>
      <c r="M40" s="329">
        <v>3.91</v>
      </c>
      <c r="N40" s="329" t="s">
        <v>401</v>
      </c>
      <c r="O40" s="329" t="s">
        <v>401</v>
      </c>
      <c r="P40" s="329">
        <v>4.25</v>
      </c>
      <c r="Q40" s="329">
        <v>3.57</v>
      </c>
      <c r="R40" s="329">
        <v>4.25</v>
      </c>
      <c r="S40" s="329">
        <v>4.38</v>
      </c>
      <c r="T40" s="329">
        <v>4.17</v>
      </c>
      <c r="U40" s="329">
        <v>4.28</v>
      </c>
      <c r="V40" s="329">
        <v>4.1399999999999997</v>
      </c>
      <c r="W40" s="329">
        <v>4.38</v>
      </c>
      <c r="X40" s="329">
        <v>4.28</v>
      </c>
      <c r="Y40" s="329">
        <v>4.49</v>
      </c>
      <c r="Z40" s="329">
        <v>4.03</v>
      </c>
      <c r="AA40" s="329">
        <v>4.59</v>
      </c>
      <c r="AB40" s="329">
        <v>4.71</v>
      </c>
      <c r="AC40" s="329">
        <v>4.88</v>
      </c>
      <c r="AD40" s="329">
        <v>4.55</v>
      </c>
      <c r="AE40" s="329">
        <v>4.78</v>
      </c>
      <c r="AF40" s="329">
        <v>4.78</v>
      </c>
      <c r="AI40" s="285"/>
    </row>
    <row r="41" spans="1:35" s="290" customFormat="1" x14ac:dyDescent="0.2">
      <c r="A41" s="320">
        <v>0.91666666666666663</v>
      </c>
      <c r="B41" s="329">
        <v>3.29</v>
      </c>
      <c r="C41" s="329">
        <v>3.84</v>
      </c>
      <c r="D41" s="329">
        <v>3.52</v>
      </c>
      <c r="E41" s="329">
        <v>3.34</v>
      </c>
      <c r="F41" s="329">
        <v>3.81</v>
      </c>
      <c r="G41" s="329">
        <v>3.54</v>
      </c>
      <c r="H41" s="329">
        <v>2.56</v>
      </c>
      <c r="I41" s="329">
        <v>3.36</v>
      </c>
      <c r="J41" s="329">
        <v>3.42</v>
      </c>
      <c r="K41" s="329">
        <v>3.74</v>
      </c>
      <c r="L41" s="329">
        <v>4.0599999999999996</v>
      </c>
      <c r="M41" s="329">
        <v>4.03</v>
      </c>
      <c r="N41" s="329" t="s">
        <v>401</v>
      </c>
      <c r="O41" s="329" t="s">
        <v>401</v>
      </c>
      <c r="P41" s="329">
        <v>4.03</v>
      </c>
      <c r="Q41" s="329">
        <v>4.16</v>
      </c>
      <c r="R41" s="329">
        <v>4.2300000000000004</v>
      </c>
      <c r="S41" s="329">
        <v>4.66</v>
      </c>
      <c r="T41" s="329">
        <v>4.2699999999999996</v>
      </c>
      <c r="U41" s="329">
        <v>4.1399999999999997</v>
      </c>
      <c r="V41" s="329">
        <v>4.24</v>
      </c>
      <c r="W41" s="329">
        <v>4.0599999999999996</v>
      </c>
      <c r="X41" s="329">
        <v>4.0199999999999996</v>
      </c>
      <c r="Y41" s="329">
        <v>4.3499999999999996</v>
      </c>
      <c r="Z41" s="329">
        <v>4.67</v>
      </c>
      <c r="AA41" s="329">
        <v>10.24</v>
      </c>
      <c r="AB41" s="329">
        <v>4.7300000000000004</v>
      </c>
      <c r="AC41" s="329">
        <v>4.92</v>
      </c>
      <c r="AD41" s="329">
        <v>4.84</v>
      </c>
      <c r="AE41" s="329">
        <v>4.8099999999999996</v>
      </c>
      <c r="AF41" s="329">
        <v>4.66</v>
      </c>
    </row>
    <row r="42" spans="1:35" s="290" customFormat="1" x14ac:dyDescent="0.2">
      <c r="A42" s="320">
        <v>0.95833333333333337</v>
      </c>
      <c r="B42" s="329">
        <v>3.31</v>
      </c>
      <c r="C42" s="329">
        <v>3.78</v>
      </c>
      <c r="D42" s="329">
        <v>3.47</v>
      </c>
      <c r="E42" s="329">
        <v>3.67</v>
      </c>
      <c r="F42" s="329">
        <v>3.98</v>
      </c>
      <c r="G42" s="329">
        <v>3.18</v>
      </c>
      <c r="H42" s="329">
        <v>3.7</v>
      </c>
      <c r="I42" s="329">
        <v>2.99</v>
      </c>
      <c r="J42" s="329">
        <v>3.77</v>
      </c>
      <c r="K42" s="329">
        <v>4.25</v>
      </c>
      <c r="L42" s="329">
        <v>4.2300000000000004</v>
      </c>
      <c r="M42" s="329">
        <v>4.0199999999999996</v>
      </c>
      <c r="N42" s="329" t="s">
        <v>401</v>
      </c>
      <c r="O42" s="329" t="s">
        <v>401</v>
      </c>
      <c r="P42" s="329">
        <v>3.96</v>
      </c>
      <c r="Q42" s="329">
        <v>4.34</v>
      </c>
      <c r="R42" s="329">
        <v>3.45</v>
      </c>
      <c r="S42" s="329">
        <v>4.8099999999999996</v>
      </c>
      <c r="T42" s="329">
        <v>4.5199999999999996</v>
      </c>
      <c r="U42" s="329">
        <v>4.41</v>
      </c>
      <c r="V42" s="329">
        <v>4.04</v>
      </c>
      <c r="W42" s="329">
        <v>4.7</v>
      </c>
      <c r="X42" s="329">
        <v>3.81</v>
      </c>
      <c r="Y42" s="329">
        <v>4.45</v>
      </c>
      <c r="Z42" s="329">
        <v>4.42</v>
      </c>
      <c r="AA42" s="329">
        <v>6.21</v>
      </c>
      <c r="AB42" s="329">
        <v>6.81</v>
      </c>
      <c r="AC42" s="329">
        <v>4.66</v>
      </c>
      <c r="AD42" s="329">
        <v>4.66</v>
      </c>
      <c r="AE42" s="329">
        <v>5.05</v>
      </c>
      <c r="AF42" s="329">
        <v>4.93</v>
      </c>
    </row>
    <row r="43" spans="1:35" s="291" customFormat="1" ht="33" customHeight="1" x14ac:dyDescent="0.2">
      <c r="A43" s="318" t="s">
        <v>406</v>
      </c>
      <c r="B43" s="366">
        <v>3.2</v>
      </c>
      <c r="C43" s="366">
        <v>3.4</v>
      </c>
      <c r="D43" s="366">
        <v>4.3</v>
      </c>
      <c r="E43" s="366">
        <v>3.9</v>
      </c>
      <c r="F43" s="366">
        <v>4.0999999999999996</v>
      </c>
      <c r="G43" s="366">
        <v>3.5</v>
      </c>
      <c r="H43" s="366">
        <v>3.1</v>
      </c>
      <c r="I43" s="366">
        <v>3.5</v>
      </c>
      <c r="J43" s="366">
        <v>3.5</v>
      </c>
      <c r="K43" s="366">
        <v>3.7</v>
      </c>
      <c r="L43" s="366">
        <v>4.0999999999999996</v>
      </c>
      <c r="M43" s="366">
        <v>4</v>
      </c>
      <c r="N43" s="366" t="s">
        <v>325</v>
      </c>
      <c r="O43" s="366" t="s">
        <v>401</v>
      </c>
      <c r="P43" s="366" t="s">
        <v>325</v>
      </c>
      <c r="Q43" s="366">
        <v>4.0999999999999996</v>
      </c>
      <c r="R43" s="366">
        <v>3.9</v>
      </c>
      <c r="S43" s="366">
        <v>4.4000000000000004</v>
      </c>
      <c r="T43" s="366">
        <v>4.4000000000000004</v>
      </c>
      <c r="U43" s="366">
        <v>4.2</v>
      </c>
      <c r="V43" s="366">
        <v>4.2</v>
      </c>
      <c r="W43" s="366">
        <v>4.0999999999999996</v>
      </c>
      <c r="X43" s="366">
        <v>4.3</v>
      </c>
      <c r="Y43" s="366">
        <v>4.3</v>
      </c>
      <c r="Z43" s="366">
        <v>4.8</v>
      </c>
      <c r="AA43" s="366">
        <v>7.1</v>
      </c>
      <c r="AB43" s="366">
        <v>4.9000000000000004</v>
      </c>
      <c r="AC43" s="366">
        <v>5.2</v>
      </c>
      <c r="AD43" s="366">
        <v>4.5999999999999996</v>
      </c>
      <c r="AE43" s="366">
        <v>4.5999999999999996</v>
      </c>
      <c r="AF43" s="321">
        <v>4.7</v>
      </c>
    </row>
    <row r="44" spans="1:35" s="291" customFormat="1" ht="27" customHeight="1" x14ac:dyDescent="0.2">
      <c r="A44" s="318" t="s">
        <v>310</v>
      </c>
      <c r="B44" s="387" t="s">
        <v>311</v>
      </c>
      <c r="C44" s="387"/>
      <c r="D44" s="387"/>
      <c r="E44" s="387"/>
      <c r="F44" s="387"/>
      <c r="G44" s="387"/>
      <c r="H44" s="387"/>
      <c r="I44" s="387"/>
      <c r="J44" s="387"/>
      <c r="K44" s="387"/>
      <c r="L44" s="387"/>
      <c r="M44" s="387"/>
      <c r="N44" s="387"/>
      <c r="O44" s="387"/>
      <c r="P44" s="387"/>
      <c r="Q44" s="387"/>
      <c r="R44" s="387"/>
      <c r="S44" s="387"/>
      <c r="T44" s="387"/>
      <c r="U44" s="387"/>
      <c r="V44" s="387"/>
      <c r="W44" s="387"/>
      <c r="X44" s="387"/>
      <c r="Y44" s="387"/>
      <c r="Z44" s="387"/>
      <c r="AA44" s="387"/>
      <c r="AB44" s="387"/>
      <c r="AC44" s="387"/>
      <c r="AD44" s="387"/>
      <c r="AE44" s="387"/>
      <c r="AF44" s="387"/>
    </row>
    <row r="45" spans="1:35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5" s="281" customFormat="1" ht="13.5" customHeight="1" x14ac:dyDescent="0.2">
      <c r="A46" s="288" t="s">
        <v>403</v>
      </c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</row>
    <row r="47" spans="1:35" s="281" customFormat="1" x14ac:dyDescent="0.2">
      <c r="A47" s="288" t="s">
        <v>340</v>
      </c>
      <c r="B47" s="289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</row>
    <row r="48" spans="1:35" x14ac:dyDescent="0.2">
      <c r="A48" s="288" t="s">
        <v>326</v>
      </c>
    </row>
    <row r="49" spans="1:30" x14ac:dyDescent="0.2">
      <c r="A49" s="288"/>
      <c r="B49"/>
    </row>
    <row r="50" spans="1:30" x14ac:dyDescent="0.2">
      <c r="A50" s="288"/>
    </row>
    <row r="51" spans="1:30" x14ac:dyDescent="0.2">
      <c r="A51" s="288"/>
    </row>
    <row r="52" spans="1:30" x14ac:dyDescent="0.2">
      <c r="A52" s="288"/>
    </row>
    <row r="53" spans="1:30" x14ac:dyDescent="0.2">
      <c r="A53" s="288"/>
    </row>
    <row r="54" spans="1:30" x14ac:dyDescent="0.2">
      <c r="A54" s="386"/>
      <c r="B54" s="386"/>
      <c r="C54" s="386"/>
      <c r="D54" s="386"/>
      <c r="E54" s="386"/>
      <c r="F54" s="386"/>
      <c r="G54" s="386"/>
      <c r="H54" s="364"/>
      <c r="I54" s="364"/>
      <c r="J54" s="364"/>
      <c r="K54" s="385"/>
      <c r="L54" s="385"/>
      <c r="M54" s="385"/>
      <c r="N54" s="385"/>
      <c r="O54" s="385"/>
      <c r="P54" s="385"/>
      <c r="Q54" s="385"/>
      <c r="R54" s="385"/>
      <c r="S54" s="385"/>
      <c r="T54" s="364"/>
      <c r="U54" s="364"/>
      <c r="V54" s="385"/>
      <c r="W54" s="385"/>
      <c r="X54" s="385"/>
      <c r="Y54" s="385"/>
      <c r="Z54" s="385"/>
      <c r="AA54" s="385"/>
      <c r="AB54" s="385"/>
      <c r="AC54" s="385"/>
      <c r="AD54" s="385"/>
    </row>
    <row r="55" spans="1:30" x14ac:dyDescent="0.2">
      <c r="A55" s="369" t="s">
        <v>354</v>
      </c>
      <c r="B55" s="369"/>
      <c r="C55" s="371"/>
      <c r="D55" s="371"/>
      <c r="E55" s="371"/>
      <c r="F55" s="371"/>
      <c r="G55" s="371"/>
      <c r="H55" s="371"/>
      <c r="I55" s="371"/>
      <c r="J55" s="364"/>
      <c r="K55" s="369" t="s">
        <v>364</v>
      </c>
      <c r="L55" s="369"/>
      <c r="M55" s="371"/>
      <c r="N55" s="371"/>
      <c r="O55" s="371"/>
      <c r="P55" s="371"/>
      <c r="Q55" s="371"/>
      <c r="R55" s="371"/>
      <c r="S55" s="371"/>
      <c r="T55" s="364"/>
      <c r="U55" s="364"/>
      <c r="V55" s="369" t="s">
        <v>365</v>
      </c>
      <c r="W55" s="369"/>
      <c r="X55" s="371"/>
      <c r="Y55" s="371"/>
      <c r="Z55" s="371"/>
      <c r="AA55" s="371"/>
      <c r="AB55" s="371"/>
      <c r="AC55" s="371"/>
      <c r="AD55" s="371"/>
    </row>
    <row r="56" spans="1:30" x14ac:dyDescent="0.2">
      <c r="A56" s="370" t="s">
        <v>357</v>
      </c>
      <c r="B56" s="370"/>
      <c r="C56" s="370"/>
      <c r="D56" s="370"/>
      <c r="E56" s="370"/>
      <c r="F56" s="370"/>
      <c r="G56" s="370"/>
      <c r="H56" s="370"/>
      <c r="I56" s="370"/>
      <c r="J56" s="364"/>
      <c r="K56" s="370" t="s">
        <v>355</v>
      </c>
      <c r="L56" s="370"/>
      <c r="M56" s="370"/>
      <c r="N56" s="370"/>
      <c r="O56" s="370"/>
      <c r="P56" s="370"/>
      <c r="Q56" s="370"/>
      <c r="R56" s="370"/>
      <c r="S56" s="370"/>
      <c r="T56" s="364"/>
      <c r="U56" s="364"/>
      <c r="V56" s="370" t="s">
        <v>356</v>
      </c>
      <c r="W56" s="370"/>
      <c r="X56" s="370"/>
      <c r="Y56" s="370"/>
      <c r="Z56" s="370"/>
      <c r="AA56" s="370"/>
      <c r="AB56" s="370"/>
      <c r="AC56" s="370"/>
      <c r="AD56" s="370"/>
    </row>
    <row r="57" spans="1:30" x14ac:dyDescent="0.2">
      <c r="A57" s="288"/>
    </row>
  </sheetData>
  <sheetProtection formatColumns="0"/>
  <mergeCells count="40">
    <mergeCell ref="V54:AD54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4:S54"/>
    <mergeCell ref="A54:G54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5:B55"/>
    <mergeCell ref="K55:L55"/>
    <mergeCell ref="V55:W55"/>
    <mergeCell ref="A56:I56"/>
    <mergeCell ref="K56:S56"/>
    <mergeCell ref="V56:AD56"/>
    <mergeCell ref="C55:I55"/>
    <mergeCell ref="M55:S55"/>
    <mergeCell ref="X55:AD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J57"/>
  <sheetViews>
    <sheetView showGridLines="0" tabSelected="1" view="pageBreakPreview" topLeftCell="A10" zoomScale="60" zoomScaleNormal="6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5.5703125" style="289" bestFit="1" customWidth="1"/>
    <col min="5" max="5" width="7" style="289" customWidth="1"/>
    <col min="6" max="6" width="6.5703125" style="289" customWidth="1"/>
    <col min="7" max="7" width="6.42578125" style="289" customWidth="1"/>
    <col min="8" max="8" width="5.5703125" style="289" bestFit="1" customWidth="1"/>
    <col min="9" max="13" width="6.5703125" style="289" bestFit="1" customWidth="1"/>
    <col min="14" max="14" width="6.42578125" style="289" bestFit="1" customWidth="1"/>
    <col min="15" max="15" width="5.5703125" style="289" bestFit="1" customWidth="1"/>
    <col min="16" max="16" width="6.5703125" style="289" customWidth="1"/>
    <col min="17" max="17" width="5.5703125" style="289" bestFit="1" customWidth="1"/>
    <col min="18" max="18" width="6.42578125" style="289" bestFit="1" customWidth="1"/>
    <col min="19" max="19" width="5.85546875" style="289" bestFit="1" customWidth="1"/>
    <col min="20" max="20" width="6.42578125" style="289" bestFit="1" customWidth="1"/>
    <col min="21" max="21" width="6.5703125" style="289" customWidth="1"/>
    <col min="22" max="22" width="6.42578125" style="289" bestFit="1" customWidth="1"/>
    <col min="23" max="23" width="6.5703125" style="289" customWidth="1"/>
    <col min="24" max="24" width="6.85546875" style="289" customWidth="1"/>
    <col min="25" max="25" width="6.42578125" style="289" bestFit="1" customWidth="1"/>
    <col min="26" max="26" width="6.42578125" style="289" customWidth="1"/>
    <col min="27" max="27" width="7.42578125" style="289" customWidth="1"/>
    <col min="28" max="28" width="6.5703125" style="289" bestFit="1" customWidth="1"/>
    <col min="29" max="29" width="6.42578125" style="289" bestFit="1" customWidth="1"/>
    <col min="30" max="31" width="6.42578125" style="289" customWidth="1"/>
    <col min="32" max="32" width="6.140625" style="289" customWidth="1"/>
    <col min="33" max="16384" width="11.42578125" style="289"/>
  </cols>
  <sheetData>
    <row r="1" spans="1:32" s="281" customFormat="1" ht="15.75" customHeight="1" x14ac:dyDescent="0.2"/>
    <row r="2" spans="1:32" s="281" customFormat="1" ht="15.75" customHeight="1" x14ac:dyDescent="0.2">
      <c r="A2" s="376"/>
      <c r="B2" s="376"/>
      <c r="C2" s="376"/>
      <c r="D2" s="376"/>
      <c r="E2" s="377" t="s">
        <v>335</v>
      </c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</row>
    <row r="3" spans="1:32" s="281" customFormat="1" ht="15.75" customHeight="1" x14ac:dyDescent="0.2">
      <c r="A3" s="376"/>
      <c r="B3" s="376"/>
      <c r="C3" s="376"/>
      <c r="D3" s="376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</row>
    <row r="4" spans="1:32" s="281" customFormat="1" ht="15.75" customHeight="1" x14ac:dyDescent="0.2">
      <c r="A4" s="376"/>
      <c r="B4" s="376"/>
      <c r="C4" s="376"/>
      <c r="D4" s="376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</row>
    <row r="5" spans="1:32" s="281" customFormat="1" ht="11.25" customHeight="1" x14ac:dyDescent="0.2">
      <c r="A5" s="323"/>
      <c r="B5" s="323"/>
      <c r="C5" s="323"/>
      <c r="D5" s="323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</row>
    <row r="6" spans="1:32" s="281" customFormat="1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s="281" customFormat="1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s="281" customFormat="1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s="281" customFormat="1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s="281" customFormat="1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s="281" customFormat="1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s="281" customFormat="1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s="281" customFormat="1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s="281" customFormat="1" ht="15.75" customHeight="1" x14ac:dyDescent="0.2">
      <c r="A14" s="374" t="s">
        <v>33</v>
      </c>
      <c r="B14" s="374"/>
      <c r="C14" s="374"/>
      <c r="D14" s="374"/>
      <c r="E14" s="379" t="s">
        <v>374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83" t="s">
        <v>392</v>
      </c>
      <c r="V14" s="383"/>
      <c r="W14" s="383"/>
      <c r="X14" s="383"/>
      <c r="Y14" s="383"/>
      <c r="Z14" s="383"/>
      <c r="AA14" s="383"/>
      <c r="AB14" s="383"/>
      <c r="AC14" s="383"/>
      <c r="AD14" s="383"/>
      <c r="AE14" s="383"/>
      <c r="AF14" s="383"/>
    </row>
    <row r="15" spans="1:32" s="281" customFormat="1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s="281" customFormat="1" ht="15.75" customHeight="1" x14ac:dyDescent="0.2">
      <c r="A16" s="374" t="s">
        <v>8</v>
      </c>
      <c r="B16" s="374"/>
      <c r="C16" s="374"/>
      <c r="D16" s="374"/>
      <c r="E16" s="379" t="s">
        <v>14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375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81">
        <v>1192914961</v>
      </c>
      <c r="Z16" s="381"/>
      <c r="AA16" s="381"/>
      <c r="AB16" s="381"/>
      <c r="AC16" s="381"/>
      <c r="AD16" s="381"/>
      <c r="AE16" s="381"/>
      <c r="AF16" s="381"/>
    </row>
    <row r="17" spans="1:32" s="281" customFormat="1" ht="11.25" customHeight="1" x14ac:dyDescent="0.2">
      <c r="A17" s="323"/>
      <c r="B17" s="323"/>
      <c r="C17" s="323"/>
      <c r="D17" s="323"/>
      <c r="E17" s="324"/>
      <c r="F17" s="324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</row>
    <row r="18" spans="1:32" s="281" customFormat="1" ht="29.45" customHeight="1" x14ac:dyDescent="0.2">
      <c r="A18" s="322" t="s">
        <v>257</v>
      </c>
      <c r="B18" s="325">
        <v>1</v>
      </c>
      <c r="C18" s="325">
        <v>2</v>
      </c>
      <c r="D18" s="325">
        <v>3</v>
      </c>
      <c r="E18" s="325">
        <v>4</v>
      </c>
      <c r="F18" s="325">
        <v>5</v>
      </c>
      <c r="G18" s="325">
        <v>6</v>
      </c>
      <c r="H18" s="325">
        <v>7</v>
      </c>
      <c r="I18" s="325">
        <v>8</v>
      </c>
      <c r="J18" s="325">
        <v>9</v>
      </c>
      <c r="K18" s="325">
        <v>10</v>
      </c>
      <c r="L18" s="325">
        <v>11</v>
      </c>
      <c r="M18" s="325">
        <v>12</v>
      </c>
      <c r="N18" s="325">
        <v>13</v>
      </c>
      <c r="O18" s="325">
        <v>14</v>
      </c>
      <c r="P18" s="325">
        <v>15</v>
      </c>
      <c r="Q18" s="325">
        <v>16</v>
      </c>
      <c r="R18" s="325">
        <v>17</v>
      </c>
      <c r="S18" s="325">
        <v>18</v>
      </c>
      <c r="T18" s="325">
        <v>19</v>
      </c>
      <c r="U18" s="325">
        <v>20</v>
      </c>
      <c r="V18" s="325">
        <v>21</v>
      </c>
      <c r="W18" s="325">
        <v>22</v>
      </c>
      <c r="X18" s="325">
        <v>23</v>
      </c>
      <c r="Y18" s="325">
        <v>24</v>
      </c>
      <c r="Z18" s="325">
        <v>25</v>
      </c>
      <c r="AA18" s="325">
        <v>26</v>
      </c>
      <c r="AB18" s="325">
        <v>27</v>
      </c>
      <c r="AC18" s="325">
        <v>28</v>
      </c>
      <c r="AD18" s="325">
        <v>29</v>
      </c>
      <c r="AE18" s="325">
        <v>30</v>
      </c>
      <c r="AF18" s="325">
        <v>31</v>
      </c>
    </row>
    <row r="19" spans="1:32" s="283" customFormat="1" x14ac:dyDescent="0.2">
      <c r="A19" s="326">
        <v>0</v>
      </c>
      <c r="B19" s="329">
        <v>5.3</v>
      </c>
      <c r="C19" s="329">
        <v>4.83</v>
      </c>
      <c r="D19" s="329">
        <v>5.45</v>
      </c>
      <c r="E19" s="329">
        <v>6.26</v>
      </c>
      <c r="F19" s="329">
        <v>13.35</v>
      </c>
      <c r="G19" s="329">
        <v>4.96</v>
      </c>
      <c r="H19" s="329">
        <v>4.6100000000000003</v>
      </c>
      <c r="I19" s="329">
        <v>6.03</v>
      </c>
      <c r="J19" s="329">
        <v>4.2300000000000004</v>
      </c>
      <c r="K19" s="329">
        <v>4.62</v>
      </c>
      <c r="L19" s="329">
        <v>12.67</v>
      </c>
      <c r="M19" s="329">
        <v>5.15</v>
      </c>
      <c r="N19" s="329">
        <v>8.69</v>
      </c>
      <c r="O19" s="329" t="s">
        <v>401</v>
      </c>
      <c r="P19" s="329" t="s">
        <v>401</v>
      </c>
      <c r="Q19" s="329">
        <v>4.7</v>
      </c>
      <c r="R19" s="329">
        <v>5.88</v>
      </c>
      <c r="S19" s="329">
        <v>5.41</v>
      </c>
      <c r="T19" s="329">
        <v>5.87</v>
      </c>
      <c r="U19" s="329">
        <v>6.94</v>
      </c>
      <c r="V19" s="329">
        <v>5.26</v>
      </c>
      <c r="W19" s="329">
        <v>4.8499999999999996</v>
      </c>
      <c r="X19" s="329">
        <v>4.4000000000000004</v>
      </c>
      <c r="Y19" s="329">
        <v>7.05</v>
      </c>
      <c r="Z19" s="329">
        <v>10.23</v>
      </c>
      <c r="AA19" s="329">
        <v>4.9400000000000004</v>
      </c>
      <c r="AB19" s="329">
        <v>4.8899999999999997</v>
      </c>
      <c r="AC19" s="329">
        <v>11.81</v>
      </c>
      <c r="AD19" s="329">
        <v>4.72</v>
      </c>
      <c r="AE19" s="329">
        <v>5.15</v>
      </c>
      <c r="AF19" s="329">
        <v>4.66</v>
      </c>
    </row>
    <row r="20" spans="1:32" s="283" customFormat="1" x14ac:dyDescent="0.2">
      <c r="A20" s="326">
        <v>4.1666666666666664E-2</v>
      </c>
      <c r="B20" s="329">
        <v>5.4</v>
      </c>
      <c r="C20" s="329">
        <v>4.51</v>
      </c>
      <c r="D20" s="329">
        <v>4.59</v>
      </c>
      <c r="E20" s="329">
        <v>5.34</v>
      </c>
      <c r="F20" s="329">
        <v>12.2</v>
      </c>
      <c r="G20" s="329">
        <v>4.78</v>
      </c>
      <c r="H20" s="329">
        <v>4.38</v>
      </c>
      <c r="I20" s="329">
        <v>7.52</v>
      </c>
      <c r="J20" s="329">
        <v>3.78</v>
      </c>
      <c r="K20" s="329">
        <v>4</v>
      </c>
      <c r="L20" s="329">
        <v>10.38</v>
      </c>
      <c r="M20" s="329">
        <v>4.17</v>
      </c>
      <c r="N20" s="329">
        <v>8.0500000000000007</v>
      </c>
      <c r="O20" s="329" t="s">
        <v>401</v>
      </c>
      <c r="P20" s="329" t="s">
        <v>401</v>
      </c>
      <c r="Q20" s="329">
        <v>5.25</v>
      </c>
      <c r="R20" s="329">
        <v>5.32</v>
      </c>
      <c r="S20" s="329">
        <v>4.91</v>
      </c>
      <c r="T20" s="329">
        <v>4.59</v>
      </c>
      <c r="U20" s="329">
        <v>6.66</v>
      </c>
      <c r="V20" s="329">
        <v>7.26</v>
      </c>
      <c r="W20" s="329">
        <v>4.34</v>
      </c>
      <c r="X20" s="329">
        <v>4.62</v>
      </c>
      <c r="Y20" s="329">
        <v>9.02</v>
      </c>
      <c r="Z20" s="329">
        <v>8.5</v>
      </c>
      <c r="AA20" s="329">
        <v>4.87</v>
      </c>
      <c r="AB20" s="329">
        <v>4.1500000000000004</v>
      </c>
      <c r="AC20" s="329">
        <v>13.84</v>
      </c>
      <c r="AD20" s="329">
        <v>5.3</v>
      </c>
      <c r="AE20" s="329">
        <v>5.26</v>
      </c>
      <c r="AF20" s="329">
        <v>4.78</v>
      </c>
    </row>
    <row r="21" spans="1:32" s="283" customFormat="1" x14ac:dyDescent="0.2">
      <c r="A21" s="326">
        <v>8.3333333333333329E-2</v>
      </c>
      <c r="B21" s="329">
        <v>4.66</v>
      </c>
      <c r="C21" s="329">
        <v>5.17</v>
      </c>
      <c r="D21" s="329">
        <v>9.89</v>
      </c>
      <c r="E21" s="329">
        <v>5.13</v>
      </c>
      <c r="F21" s="329">
        <v>7.18</v>
      </c>
      <c r="G21" s="329">
        <v>5.13</v>
      </c>
      <c r="H21" s="329">
        <v>4.25</v>
      </c>
      <c r="I21" s="329">
        <v>8.23</v>
      </c>
      <c r="J21" s="329">
        <v>3.65</v>
      </c>
      <c r="K21" s="329">
        <v>3.95</v>
      </c>
      <c r="L21" s="329">
        <v>5.77</v>
      </c>
      <c r="M21" s="329">
        <v>4.8499999999999996</v>
      </c>
      <c r="N21" s="329">
        <v>7.09</v>
      </c>
      <c r="O21" s="329" t="s">
        <v>401</v>
      </c>
      <c r="P21" s="329" t="s">
        <v>401</v>
      </c>
      <c r="Q21" s="329">
        <v>4.72</v>
      </c>
      <c r="R21" s="329">
        <v>5</v>
      </c>
      <c r="S21" s="329">
        <v>10.62</v>
      </c>
      <c r="T21" s="329">
        <v>4.7</v>
      </c>
      <c r="U21" s="329">
        <v>7.82</v>
      </c>
      <c r="V21" s="329">
        <v>6.6</v>
      </c>
      <c r="W21" s="329">
        <v>3.67</v>
      </c>
      <c r="X21" s="329">
        <v>3.78</v>
      </c>
      <c r="Y21" s="329">
        <v>8.69</v>
      </c>
      <c r="Z21" s="329">
        <v>13.86</v>
      </c>
      <c r="AA21" s="329">
        <v>6.54</v>
      </c>
      <c r="AB21" s="329">
        <v>4.25</v>
      </c>
      <c r="AC21" s="329">
        <v>10.17</v>
      </c>
      <c r="AD21" s="329">
        <v>5.21</v>
      </c>
      <c r="AE21" s="329">
        <v>3.97</v>
      </c>
      <c r="AF21" s="329">
        <v>4.08</v>
      </c>
    </row>
    <row r="22" spans="1:32" s="283" customFormat="1" x14ac:dyDescent="0.2">
      <c r="A22" s="326">
        <v>0.125</v>
      </c>
      <c r="B22" s="329">
        <v>4.3600000000000003</v>
      </c>
      <c r="C22" s="329">
        <v>4.0599999999999996</v>
      </c>
      <c r="D22" s="329">
        <v>12.03</v>
      </c>
      <c r="E22" s="329">
        <v>5.28</v>
      </c>
      <c r="F22" s="329">
        <v>11.83</v>
      </c>
      <c r="G22" s="329">
        <v>6.81</v>
      </c>
      <c r="H22" s="329">
        <v>4.29</v>
      </c>
      <c r="I22" s="329">
        <v>8.8000000000000007</v>
      </c>
      <c r="J22" s="329">
        <v>3.68</v>
      </c>
      <c r="K22" s="329">
        <v>3.89</v>
      </c>
      <c r="L22" s="329">
        <v>6.17</v>
      </c>
      <c r="M22" s="329">
        <v>5.3</v>
      </c>
      <c r="N22" s="329">
        <v>8.5</v>
      </c>
      <c r="O22" s="329" t="s">
        <v>401</v>
      </c>
      <c r="P22" s="329" t="s">
        <v>401</v>
      </c>
      <c r="Q22" s="329">
        <v>5.32</v>
      </c>
      <c r="R22" s="329">
        <v>5.92</v>
      </c>
      <c r="S22" s="329">
        <v>9.4</v>
      </c>
      <c r="T22" s="329">
        <v>4.1500000000000004</v>
      </c>
      <c r="U22" s="329">
        <v>10.55</v>
      </c>
      <c r="V22" s="329">
        <v>5.23</v>
      </c>
      <c r="W22" s="329">
        <v>3.7</v>
      </c>
      <c r="X22" s="329">
        <v>3.61</v>
      </c>
      <c r="Y22" s="329">
        <v>5.81</v>
      </c>
      <c r="Z22" s="329">
        <v>9.27</v>
      </c>
      <c r="AA22" s="329">
        <v>10.9</v>
      </c>
      <c r="AB22" s="329">
        <v>4.17</v>
      </c>
      <c r="AC22" s="329">
        <v>9.44</v>
      </c>
      <c r="AD22" s="329">
        <v>4.6100000000000003</v>
      </c>
      <c r="AE22" s="329">
        <v>4.2699999999999996</v>
      </c>
      <c r="AF22" s="329">
        <v>4.55</v>
      </c>
    </row>
    <row r="23" spans="1:32" s="283" customFormat="1" x14ac:dyDescent="0.2">
      <c r="A23" s="326">
        <v>0.16666666666666666</v>
      </c>
      <c r="B23" s="329">
        <v>5.09</v>
      </c>
      <c r="C23" s="329">
        <v>4.47</v>
      </c>
      <c r="D23" s="329">
        <v>15.57</v>
      </c>
      <c r="E23" s="329">
        <v>4.9400000000000004</v>
      </c>
      <c r="F23" s="329">
        <v>11.92</v>
      </c>
      <c r="G23" s="329">
        <v>11.24</v>
      </c>
      <c r="H23" s="329">
        <v>4.55</v>
      </c>
      <c r="I23" s="329">
        <v>10.19</v>
      </c>
      <c r="J23" s="329">
        <v>4.12</v>
      </c>
      <c r="K23" s="329">
        <v>4.29</v>
      </c>
      <c r="L23" s="329">
        <v>6.13</v>
      </c>
      <c r="M23" s="329">
        <v>8.2200000000000006</v>
      </c>
      <c r="N23" s="329">
        <v>8.33</v>
      </c>
      <c r="O23" s="329" t="s">
        <v>401</v>
      </c>
      <c r="P23" s="329" t="s">
        <v>401</v>
      </c>
      <c r="Q23" s="329">
        <v>7.76</v>
      </c>
      <c r="R23" s="329">
        <v>11.58</v>
      </c>
      <c r="S23" s="329">
        <v>13.59</v>
      </c>
      <c r="T23" s="329">
        <v>4.08</v>
      </c>
      <c r="U23" s="329">
        <v>6.19</v>
      </c>
      <c r="V23" s="329">
        <v>5.43</v>
      </c>
      <c r="W23" s="329">
        <v>4.38</v>
      </c>
      <c r="X23" s="329">
        <v>4.76</v>
      </c>
      <c r="Y23" s="329">
        <v>5.7</v>
      </c>
      <c r="Z23" s="329">
        <v>8.42</v>
      </c>
      <c r="AA23" s="329">
        <v>7.41</v>
      </c>
      <c r="AB23" s="329">
        <v>5.0199999999999996</v>
      </c>
      <c r="AC23" s="329">
        <v>5.19</v>
      </c>
      <c r="AD23" s="329">
        <v>5.1100000000000003</v>
      </c>
      <c r="AE23" s="329">
        <v>4.3099999999999996</v>
      </c>
      <c r="AF23" s="329">
        <v>4.6100000000000003</v>
      </c>
    </row>
    <row r="24" spans="1:32" s="283" customFormat="1" x14ac:dyDescent="0.2">
      <c r="A24" s="326">
        <v>0.20833333333333334</v>
      </c>
      <c r="B24" s="329">
        <v>8.01</v>
      </c>
      <c r="C24" s="329">
        <v>5.7</v>
      </c>
      <c r="D24" s="329">
        <v>14.66</v>
      </c>
      <c r="E24" s="329">
        <v>9.2100000000000009</v>
      </c>
      <c r="F24" s="329">
        <v>19.23</v>
      </c>
      <c r="G24" s="329">
        <v>16.84</v>
      </c>
      <c r="H24" s="329">
        <v>5.43</v>
      </c>
      <c r="I24" s="329">
        <v>8.59</v>
      </c>
      <c r="J24" s="329">
        <v>5.6</v>
      </c>
      <c r="K24" s="329">
        <v>6.24</v>
      </c>
      <c r="L24" s="329">
        <v>8.69</v>
      </c>
      <c r="M24" s="329">
        <v>13.39</v>
      </c>
      <c r="N24" s="329">
        <v>11.58</v>
      </c>
      <c r="O24" s="329" t="s">
        <v>401</v>
      </c>
      <c r="P24" s="329" t="s">
        <v>401</v>
      </c>
      <c r="Q24" s="329">
        <v>10.45</v>
      </c>
      <c r="R24" s="329">
        <v>15.4</v>
      </c>
      <c r="S24" s="329">
        <v>14.29</v>
      </c>
      <c r="T24" s="329">
        <v>9.93</v>
      </c>
      <c r="U24" s="329">
        <v>16.88</v>
      </c>
      <c r="V24" s="329">
        <v>5.34</v>
      </c>
      <c r="W24" s="329">
        <v>7.69</v>
      </c>
      <c r="X24" s="329">
        <v>5.51</v>
      </c>
      <c r="Y24" s="329">
        <v>9.59</v>
      </c>
      <c r="Z24" s="329">
        <v>11.66</v>
      </c>
      <c r="AA24" s="329">
        <v>9.7799999999999994</v>
      </c>
      <c r="AB24" s="329">
        <v>8.35</v>
      </c>
      <c r="AC24" s="329">
        <v>5.56</v>
      </c>
      <c r="AD24" s="329">
        <v>7.8</v>
      </c>
      <c r="AE24" s="329">
        <v>5.32</v>
      </c>
      <c r="AF24" s="329">
        <v>6.15</v>
      </c>
    </row>
    <row r="25" spans="1:32" s="283" customFormat="1" x14ac:dyDescent="0.2">
      <c r="A25" s="326">
        <v>0.25</v>
      </c>
      <c r="B25" s="329">
        <v>7.09</v>
      </c>
      <c r="C25" s="329">
        <v>5.41</v>
      </c>
      <c r="D25" s="329">
        <v>14.1</v>
      </c>
      <c r="E25" s="329">
        <v>17.13</v>
      </c>
      <c r="F25" s="329">
        <v>14.49</v>
      </c>
      <c r="G25" s="329">
        <v>8.85</v>
      </c>
      <c r="H25" s="329">
        <v>5.64</v>
      </c>
      <c r="I25" s="329">
        <v>7.86</v>
      </c>
      <c r="J25" s="329">
        <v>5.38</v>
      </c>
      <c r="K25" s="329">
        <v>7.44</v>
      </c>
      <c r="L25" s="329">
        <v>6.2</v>
      </c>
      <c r="M25" s="329">
        <v>12.3</v>
      </c>
      <c r="N25" s="329">
        <v>9.81</v>
      </c>
      <c r="O25" s="329" t="s">
        <v>401</v>
      </c>
      <c r="P25" s="329" t="s">
        <v>401</v>
      </c>
      <c r="Q25" s="329">
        <v>6.41</v>
      </c>
      <c r="R25" s="329">
        <v>11.26</v>
      </c>
      <c r="S25" s="329">
        <v>10.9</v>
      </c>
      <c r="T25" s="329">
        <v>10.4</v>
      </c>
      <c r="U25" s="329">
        <v>13.78</v>
      </c>
      <c r="V25" s="329">
        <v>5.87</v>
      </c>
      <c r="W25" s="329">
        <v>6.11</v>
      </c>
      <c r="X25" s="329">
        <v>6.64</v>
      </c>
      <c r="Y25" s="329">
        <v>12.41</v>
      </c>
      <c r="Z25" s="329">
        <v>8.1999999999999993</v>
      </c>
      <c r="AA25" s="329">
        <v>11.02</v>
      </c>
      <c r="AB25" s="329">
        <v>13.4</v>
      </c>
      <c r="AC25" s="329">
        <v>6.64</v>
      </c>
      <c r="AD25" s="329">
        <v>7.44</v>
      </c>
      <c r="AE25" s="329">
        <v>5.96</v>
      </c>
      <c r="AF25" s="329">
        <v>6.92</v>
      </c>
    </row>
    <row r="26" spans="1:32" s="283" customFormat="1" x14ac:dyDescent="0.2">
      <c r="A26" s="326">
        <v>0.29166666666666669</v>
      </c>
      <c r="B26" s="329">
        <v>6.3</v>
      </c>
      <c r="C26" s="329">
        <v>6.82</v>
      </c>
      <c r="D26" s="329">
        <v>16.36</v>
      </c>
      <c r="E26" s="329">
        <v>15.1</v>
      </c>
      <c r="F26" s="329">
        <v>7.82</v>
      </c>
      <c r="G26" s="329">
        <v>6.37</v>
      </c>
      <c r="H26" s="329">
        <v>5.23</v>
      </c>
      <c r="I26" s="329">
        <v>5.58</v>
      </c>
      <c r="J26" s="329">
        <v>4.9800000000000004</v>
      </c>
      <c r="K26" s="329">
        <v>5.77</v>
      </c>
      <c r="L26" s="329">
        <v>6.3</v>
      </c>
      <c r="M26" s="329">
        <v>6.35</v>
      </c>
      <c r="N26" s="329">
        <v>6.96</v>
      </c>
      <c r="O26" s="329" t="s">
        <v>401</v>
      </c>
      <c r="P26" s="329" t="s">
        <v>401</v>
      </c>
      <c r="Q26" s="329">
        <v>6.75</v>
      </c>
      <c r="R26" s="329">
        <v>6.71</v>
      </c>
      <c r="S26" s="329">
        <v>6.47</v>
      </c>
      <c r="T26" s="329">
        <v>6.5</v>
      </c>
      <c r="U26" s="329">
        <v>6.2</v>
      </c>
      <c r="V26" s="329">
        <v>4.3600000000000003</v>
      </c>
      <c r="W26" s="329">
        <v>5.56</v>
      </c>
      <c r="X26" s="329">
        <v>6.97</v>
      </c>
      <c r="Y26" s="329">
        <v>5.28</v>
      </c>
      <c r="Z26" s="329">
        <v>7.5</v>
      </c>
      <c r="AA26" s="329">
        <v>13.27</v>
      </c>
      <c r="AB26" s="329">
        <v>9.4</v>
      </c>
      <c r="AC26" s="329">
        <v>4.6399999999999997</v>
      </c>
      <c r="AD26" s="329">
        <v>5.9</v>
      </c>
      <c r="AE26" s="329">
        <v>5.38</v>
      </c>
      <c r="AF26" s="329">
        <v>5.21</v>
      </c>
    </row>
    <row r="27" spans="1:32" s="283" customFormat="1" x14ac:dyDescent="0.2">
      <c r="A27" s="326">
        <v>0.33333333333333331</v>
      </c>
      <c r="B27" s="329">
        <v>6.24</v>
      </c>
      <c r="C27" s="329">
        <v>6.22</v>
      </c>
      <c r="D27" s="329">
        <v>19.59</v>
      </c>
      <c r="E27" s="329">
        <v>11.79</v>
      </c>
      <c r="F27" s="329">
        <v>9.57</v>
      </c>
      <c r="G27" s="329">
        <v>6.19</v>
      </c>
      <c r="H27" s="329">
        <v>4.76</v>
      </c>
      <c r="I27" s="329">
        <v>4.8899999999999997</v>
      </c>
      <c r="J27" s="329">
        <v>4.9400000000000004</v>
      </c>
      <c r="K27" s="329">
        <v>5.34</v>
      </c>
      <c r="L27" s="329">
        <v>5.98</v>
      </c>
      <c r="M27" s="329">
        <v>5.85</v>
      </c>
      <c r="N27" s="329">
        <v>5.64</v>
      </c>
      <c r="O27" s="329" t="s">
        <v>401</v>
      </c>
      <c r="P27" s="329" t="s">
        <v>401</v>
      </c>
      <c r="Q27" s="329">
        <v>5.23</v>
      </c>
      <c r="R27" s="329">
        <v>5.0599999999999996</v>
      </c>
      <c r="S27" s="329">
        <v>5.53</v>
      </c>
      <c r="T27" s="329">
        <v>5.56</v>
      </c>
      <c r="U27" s="329">
        <v>5.25</v>
      </c>
      <c r="V27" s="329">
        <v>4.3099999999999996</v>
      </c>
      <c r="W27" s="329">
        <v>5.21</v>
      </c>
      <c r="X27" s="329">
        <v>4.49</v>
      </c>
      <c r="Y27" s="329">
        <v>5.1100000000000003</v>
      </c>
      <c r="Z27" s="329">
        <v>7.16</v>
      </c>
      <c r="AA27" s="329">
        <v>7.76</v>
      </c>
      <c r="AB27" s="329">
        <v>5.09</v>
      </c>
      <c r="AC27" s="329">
        <v>4.25</v>
      </c>
      <c r="AD27" s="329">
        <v>4.96</v>
      </c>
      <c r="AE27" s="329">
        <v>4.78</v>
      </c>
      <c r="AF27" s="329">
        <v>5.04</v>
      </c>
    </row>
    <row r="28" spans="1:32" s="283" customFormat="1" x14ac:dyDescent="0.2">
      <c r="A28" s="326">
        <v>0.375</v>
      </c>
      <c r="B28" s="329">
        <v>4.83</v>
      </c>
      <c r="C28" s="329">
        <v>6.34</v>
      </c>
      <c r="D28" s="329">
        <v>10.130000000000001</v>
      </c>
      <c r="E28" s="329">
        <v>14.1</v>
      </c>
      <c r="F28" s="329">
        <v>5.15</v>
      </c>
      <c r="G28" s="329">
        <v>6.03</v>
      </c>
      <c r="H28" s="329">
        <v>4.53</v>
      </c>
      <c r="I28" s="329">
        <v>5.21</v>
      </c>
      <c r="J28" s="329">
        <v>4.79</v>
      </c>
      <c r="K28" s="329">
        <v>4.96</v>
      </c>
      <c r="L28" s="329">
        <v>5.49</v>
      </c>
      <c r="M28" s="329">
        <v>6.52</v>
      </c>
      <c r="N28" s="329">
        <v>6.73</v>
      </c>
      <c r="O28" s="329" t="s">
        <v>401</v>
      </c>
      <c r="P28" s="329" t="s">
        <v>401</v>
      </c>
      <c r="Q28" s="329">
        <v>4.96</v>
      </c>
      <c r="R28" s="329">
        <v>4.8499999999999996</v>
      </c>
      <c r="S28" s="329">
        <v>5.21</v>
      </c>
      <c r="T28" s="329">
        <v>4.91</v>
      </c>
      <c r="U28" s="329">
        <v>4.76</v>
      </c>
      <c r="V28" s="329">
        <v>4.2300000000000004</v>
      </c>
      <c r="W28" s="329">
        <v>4.79</v>
      </c>
      <c r="X28" s="329">
        <v>4.42</v>
      </c>
      <c r="Y28" s="329">
        <v>4.78</v>
      </c>
      <c r="Z28" s="329">
        <v>9.14</v>
      </c>
      <c r="AA28" s="329">
        <v>6.17</v>
      </c>
      <c r="AB28" s="329">
        <v>4.87</v>
      </c>
      <c r="AC28" s="329">
        <v>4.21</v>
      </c>
      <c r="AD28" s="329">
        <v>4.6399999999999997</v>
      </c>
      <c r="AE28" s="329">
        <v>4.4400000000000004</v>
      </c>
      <c r="AF28" s="329">
        <v>4.87</v>
      </c>
    </row>
    <row r="29" spans="1:32" s="283" customFormat="1" x14ac:dyDescent="0.2">
      <c r="A29" s="326">
        <v>0.41666666666666669</v>
      </c>
      <c r="B29" s="329">
        <v>4.7</v>
      </c>
      <c r="C29" s="329">
        <v>7.31</v>
      </c>
      <c r="D29" s="329">
        <v>8.91</v>
      </c>
      <c r="E29" s="329">
        <v>5.53</v>
      </c>
      <c r="F29" s="329">
        <v>4.9400000000000004</v>
      </c>
      <c r="G29" s="329">
        <v>5.15</v>
      </c>
      <c r="H29" s="329">
        <v>4.7</v>
      </c>
      <c r="I29" s="329">
        <v>4.78</v>
      </c>
      <c r="J29" s="329">
        <v>4.78</v>
      </c>
      <c r="K29" s="329">
        <v>4.91</v>
      </c>
      <c r="L29" s="329">
        <v>5.34</v>
      </c>
      <c r="M29" s="329">
        <v>5.28</v>
      </c>
      <c r="N29" s="329" t="s">
        <v>401</v>
      </c>
      <c r="O29" s="329" t="s">
        <v>401</v>
      </c>
      <c r="P29" s="329" t="s">
        <v>401</v>
      </c>
      <c r="Q29" s="329">
        <v>8.52</v>
      </c>
      <c r="R29" s="329">
        <v>4.93</v>
      </c>
      <c r="S29" s="329">
        <v>4.8099999999999996</v>
      </c>
      <c r="T29" s="329">
        <v>4.55</v>
      </c>
      <c r="U29" s="329">
        <v>4.8099999999999996</v>
      </c>
      <c r="V29" s="329">
        <v>4.0199999999999996</v>
      </c>
      <c r="W29" s="329">
        <v>4.3600000000000003</v>
      </c>
      <c r="X29" s="329">
        <v>4.42</v>
      </c>
      <c r="Y29" s="329">
        <v>4.47</v>
      </c>
      <c r="Z29" s="329">
        <v>7.37</v>
      </c>
      <c r="AA29" s="329">
        <v>5.53</v>
      </c>
      <c r="AB29" s="329">
        <v>5.0599999999999996</v>
      </c>
      <c r="AC29" s="329">
        <v>4.0599999999999996</v>
      </c>
      <c r="AD29" s="329">
        <v>4.4000000000000004</v>
      </c>
      <c r="AE29" s="329">
        <v>4.4000000000000004</v>
      </c>
      <c r="AF29" s="329">
        <v>4.83</v>
      </c>
    </row>
    <row r="30" spans="1:32" s="283" customFormat="1" x14ac:dyDescent="0.2">
      <c r="A30" s="326">
        <v>0.45833333333333331</v>
      </c>
      <c r="B30" s="329">
        <v>4.72</v>
      </c>
      <c r="C30" s="329">
        <v>9.5500000000000007</v>
      </c>
      <c r="D30" s="329">
        <v>5.25</v>
      </c>
      <c r="E30" s="329">
        <v>5.81</v>
      </c>
      <c r="F30" s="329">
        <v>5.13</v>
      </c>
      <c r="G30" s="329">
        <v>5.13</v>
      </c>
      <c r="H30" s="329">
        <v>4.59</v>
      </c>
      <c r="I30" s="329">
        <v>4.62</v>
      </c>
      <c r="J30" s="329">
        <v>4.7</v>
      </c>
      <c r="K30" s="329">
        <v>4.91</v>
      </c>
      <c r="L30" s="329">
        <v>4.96</v>
      </c>
      <c r="M30" s="329">
        <v>5.88</v>
      </c>
      <c r="N30" s="329" t="s">
        <v>401</v>
      </c>
      <c r="O30" s="329" t="s">
        <v>401</v>
      </c>
      <c r="P30" s="329" t="s">
        <v>401</v>
      </c>
      <c r="Q30" s="329">
        <v>5.68</v>
      </c>
      <c r="R30" s="329">
        <v>4.46</v>
      </c>
      <c r="S30" s="329">
        <v>4.96</v>
      </c>
      <c r="T30" s="329">
        <v>4.38</v>
      </c>
      <c r="U30" s="329">
        <v>4.66</v>
      </c>
      <c r="V30" s="329">
        <v>4.0999999999999996</v>
      </c>
      <c r="W30" s="329">
        <v>4.32</v>
      </c>
      <c r="X30" s="329">
        <v>4.47</v>
      </c>
      <c r="Y30" s="329">
        <v>4.51</v>
      </c>
      <c r="Z30" s="329">
        <v>4.74</v>
      </c>
      <c r="AA30" s="329">
        <v>5.0199999999999996</v>
      </c>
      <c r="AB30" s="329">
        <v>5</v>
      </c>
      <c r="AC30" s="329">
        <v>4.17</v>
      </c>
      <c r="AD30" s="329">
        <v>4.2699999999999996</v>
      </c>
      <c r="AE30" s="329">
        <v>4.68</v>
      </c>
      <c r="AF30" s="329">
        <v>4.55</v>
      </c>
    </row>
    <row r="31" spans="1:32" s="283" customFormat="1" x14ac:dyDescent="0.2">
      <c r="A31" s="326">
        <v>0.5</v>
      </c>
      <c r="B31" s="329">
        <v>4.7</v>
      </c>
      <c r="C31" s="329">
        <v>5</v>
      </c>
      <c r="D31" s="329">
        <v>5.08</v>
      </c>
      <c r="E31" s="329">
        <v>5.66</v>
      </c>
      <c r="F31" s="329">
        <v>4.9800000000000004</v>
      </c>
      <c r="G31" s="329">
        <v>5.08</v>
      </c>
      <c r="H31" s="329">
        <v>4.6399999999999997</v>
      </c>
      <c r="I31" s="329">
        <v>4.83</v>
      </c>
      <c r="J31" s="329">
        <v>4.68</v>
      </c>
      <c r="K31" s="329">
        <v>5.25</v>
      </c>
      <c r="L31" s="329">
        <v>4.91</v>
      </c>
      <c r="M31" s="329" t="s">
        <v>399</v>
      </c>
      <c r="N31" s="329" t="s">
        <v>401</v>
      </c>
      <c r="O31" s="329" t="s">
        <v>401</v>
      </c>
      <c r="P31" s="329" t="s">
        <v>401</v>
      </c>
      <c r="Q31" s="329">
        <v>4.79</v>
      </c>
      <c r="R31" s="329">
        <v>4.6100000000000003</v>
      </c>
      <c r="S31" s="329">
        <v>4.83</v>
      </c>
      <c r="T31" s="329">
        <v>4.62</v>
      </c>
      <c r="U31" s="329">
        <v>4.49</v>
      </c>
      <c r="V31" s="329">
        <v>4.0999999999999996</v>
      </c>
      <c r="W31" s="329">
        <v>4.1900000000000004</v>
      </c>
      <c r="X31" s="329">
        <v>4.3600000000000003</v>
      </c>
      <c r="Y31" s="329">
        <v>4.8099999999999996</v>
      </c>
      <c r="Z31" s="329">
        <v>4.29</v>
      </c>
      <c r="AA31" s="329">
        <v>4.72</v>
      </c>
      <c r="AB31" s="329">
        <v>4.55</v>
      </c>
      <c r="AC31" s="329">
        <v>4.1399999999999997</v>
      </c>
      <c r="AD31" s="329">
        <v>4.34</v>
      </c>
      <c r="AE31" s="329">
        <v>4.51</v>
      </c>
      <c r="AF31" s="329">
        <v>4.55</v>
      </c>
    </row>
    <row r="32" spans="1:32" s="283" customFormat="1" x14ac:dyDescent="0.2">
      <c r="A32" s="326">
        <v>0.54166666666666663</v>
      </c>
      <c r="B32" s="329">
        <v>5</v>
      </c>
      <c r="C32" s="329">
        <v>5.08</v>
      </c>
      <c r="D32" s="329">
        <v>5.23</v>
      </c>
      <c r="E32" s="329">
        <v>4.93</v>
      </c>
      <c r="F32" s="329">
        <v>4.93</v>
      </c>
      <c r="G32" s="329">
        <v>4.83</v>
      </c>
      <c r="H32" s="329">
        <v>4.55</v>
      </c>
      <c r="I32" s="329">
        <v>4.55</v>
      </c>
      <c r="J32" s="329">
        <v>4.6100000000000003</v>
      </c>
      <c r="K32" s="329">
        <v>4.8899999999999997</v>
      </c>
      <c r="L32" s="329">
        <v>4.96</v>
      </c>
      <c r="M32" s="329">
        <v>5.08</v>
      </c>
      <c r="N32" s="329" t="s">
        <v>401</v>
      </c>
      <c r="O32" s="329" t="s">
        <v>401</v>
      </c>
      <c r="P32" s="329" t="s">
        <v>399</v>
      </c>
      <c r="Q32" s="329">
        <v>4.6399999999999997</v>
      </c>
      <c r="R32" s="329">
        <v>4.46</v>
      </c>
      <c r="S32" s="329">
        <v>4.2699999999999996</v>
      </c>
      <c r="T32" s="329">
        <v>4.4400000000000004</v>
      </c>
      <c r="U32" s="329">
        <v>4.34</v>
      </c>
      <c r="V32" s="329">
        <v>3.95</v>
      </c>
      <c r="W32" s="329">
        <v>4.1399999999999997</v>
      </c>
      <c r="X32" s="329">
        <v>4.32</v>
      </c>
      <c r="Y32" s="329">
        <v>4.7</v>
      </c>
      <c r="Z32" s="329">
        <v>3.95</v>
      </c>
      <c r="AA32" s="329">
        <v>4.47</v>
      </c>
      <c r="AB32" s="329">
        <v>4.6100000000000003</v>
      </c>
      <c r="AC32" s="329">
        <v>4.0199999999999996</v>
      </c>
      <c r="AD32" s="329">
        <v>4.1399999999999997</v>
      </c>
      <c r="AE32" s="329">
        <v>4.4000000000000004</v>
      </c>
      <c r="AF32" s="329">
        <v>4.47</v>
      </c>
    </row>
    <row r="33" spans="1:36" s="283" customFormat="1" x14ac:dyDescent="0.2">
      <c r="A33" s="326">
        <v>0.58333333333333337</v>
      </c>
      <c r="B33" s="329">
        <v>4.62</v>
      </c>
      <c r="C33" s="329">
        <v>5.0599999999999996</v>
      </c>
      <c r="D33" s="329">
        <v>5.19</v>
      </c>
      <c r="E33" s="329">
        <v>4.87</v>
      </c>
      <c r="F33" s="329">
        <v>4.7</v>
      </c>
      <c r="G33" s="329">
        <v>4.59</v>
      </c>
      <c r="H33" s="329">
        <v>4.29</v>
      </c>
      <c r="I33" s="329">
        <v>4.51</v>
      </c>
      <c r="J33" s="329">
        <v>4.57</v>
      </c>
      <c r="K33" s="329">
        <v>4.76</v>
      </c>
      <c r="L33" s="329">
        <v>4.83</v>
      </c>
      <c r="M33" s="329">
        <v>4.9800000000000004</v>
      </c>
      <c r="N33" s="329" t="s">
        <v>401</v>
      </c>
      <c r="O33" s="329" t="s">
        <v>401</v>
      </c>
      <c r="P33" s="329" t="s">
        <v>401</v>
      </c>
      <c r="Q33" s="329">
        <v>4.53</v>
      </c>
      <c r="R33" s="329">
        <v>4.3099999999999996</v>
      </c>
      <c r="S33" s="329">
        <v>4.2699999999999996</v>
      </c>
      <c r="T33" s="329">
        <v>4.6100000000000003</v>
      </c>
      <c r="U33" s="329">
        <v>4.38</v>
      </c>
      <c r="V33" s="329">
        <v>3.82</v>
      </c>
      <c r="W33" s="329">
        <v>4.34</v>
      </c>
      <c r="X33" s="329">
        <v>4.0999999999999996</v>
      </c>
      <c r="Y33" s="329">
        <v>4.57</v>
      </c>
      <c r="Z33" s="329">
        <v>4.0599999999999996</v>
      </c>
      <c r="AA33" s="329">
        <v>5.1100000000000003</v>
      </c>
      <c r="AB33" s="329">
        <v>4.25</v>
      </c>
      <c r="AC33" s="329">
        <v>4</v>
      </c>
      <c r="AD33" s="329">
        <v>4.32</v>
      </c>
      <c r="AE33" s="329">
        <v>4.2699999999999996</v>
      </c>
      <c r="AF33" s="329">
        <v>4.42</v>
      </c>
    </row>
    <row r="34" spans="1:36" s="283" customFormat="1" x14ac:dyDescent="0.2">
      <c r="A34" s="326">
        <v>0.625</v>
      </c>
      <c r="B34" s="329">
        <v>4.62</v>
      </c>
      <c r="C34" s="329">
        <v>5.26</v>
      </c>
      <c r="D34" s="329">
        <v>5.15</v>
      </c>
      <c r="E34" s="329">
        <v>5.28</v>
      </c>
      <c r="F34" s="329">
        <v>5.0599999999999996</v>
      </c>
      <c r="G34" s="329">
        <v>4.51</v>
      </c>
      <c r="H34" s="329">
        <v>4.2699999999999996</v>
      </c>
      <c r="I34" s="329">
        <v>4.34</v>
      </c>
      <c r="J34" s="329">
        <v>4.29</v>
      </c>
      <c r="K34" s="329">
        <v>4.8499999999999996</v>
      </c>
      <c r="L34" s="329">
        <v>4.91</v>
      </c>
      <c r="M34" s="329">
        <v>5.21</v>
      </c>
      <c r="N34" s="329" t="s">
        <v>401</v>
      </c>
      <c r="O34" s="329" t="s">
        <v>401</v>
      </c>
      <c r="P34" s="329" t="s">
        <v>401</v>
      </c>
      <c r="Q34" s="329">
        <v>4.7</v>
      </c>
      <c r="R34" s="329">
        <v>4.47</v>
      </c>
      <c r="S34" s="329">
        <v>4.57</v>
      </c>
      <c r="T34" s="329">
        <v>4.59</v>
      </c>
      <c r="U34" s="329">
        <v>4.42</v>
      </c>
      <c r="V34" s="329">
        <v>3.85</v>
      </c>
      <c r="W34" s="329">
        <v>4.51</v>
      </c>
      <c r="X34" s="329">
        <v>4.42</v>
      </c>
      <c r="Y34" s="329">
        <v>4.55</v>
      </c>
      <c r="Z34" s="329">
        <v>3.89</v>
      </c>
      <c r="AA34" s="329">
        <v>5.85</v>
      </c>
      <c r="AB34" s="329">
        <v>4.51</v>
      </c>
      <c r="AC34" s="329">
        <v>3.93</v>
      </c>
      <c r="AD34" s="329">
        <v>4.1900000000000004</v>
      </c>
      <c r="AE34" s="329">
        <v>4.34</v>
      </c>
      <c r="AF34" s="329">
        <v>4.51</v>
      </c>
    </row>
    <row r="35" spans="1:36" s="283" customFormat="1" x14ac:dyDescent="0.2">
      <c r="A35" s="326">
        <v>0.66666666666666663</v>
      </c>
      <c r="B35" s="329">
        <v>4.8099999999999996</v>
      </c>
      <c r="C35" s="329">
        <v>5.77</v>
      </c>
      <c r="D35" s="329">
        <v>5.64</v>
      </c>
      <c r="E35" s="329">
        <v>5.3</v>
      </c>
      <c r="F35" s="329">
        <v>4.7</v>
      </c>
      <c r="G35" s="329">
        <v>4.74</v>
      </c>
      <c r="H35" s="329">
        <v>4.4000000000000004</v>
      </c>
      <c r="I35" s="329">
        <v>4.46</v>
      </c>
      <c r="J35" s="329">
        <v>4.51</v>
      </c>
      <c r="K35" s="329">
        <v>5.19</v>
      </c>
      <c r="L35" s="329">
        <v>5.36</v>
      </c>
      <c r="M35" s="329">
        <v>5.51</v>
      </c>
      <c r="N35" s="329" t="s">
        <v>401</v>
      </c>
      <c r="O35" s="329" t="s">
        <v>401</v>
      </c>
      <c r="P35" s="329">
        <v>4.7</v>
      </c>
      <c r="Q35" s="329">
        <v>4.83</v>
      </c>
      <c r="R35" s="329">
        <v>5.26</v>
      </c>
      <c r="S35" s="329">
        <v>5.17</v>
      </c>
      <c r="T35" s="329">
        <v>5</v>
      </c>
      <c r="U35" s="329">
        <v>4.38</v>
      </c>
      <c r="V35" s="329">
        <v>3.95</v>
      </c>
      <c r="W35" s="329">
        <v>4.6399999999999997</v>
      </c>
      <c r="X35" s="329">
        <v>4.59</v>
      </c>
      <c r="Y35" s="329">
        <v>4.9400000000000004</v>
      </c>
      <c r="Z35" s="329">
        <v>4.32</v>
      </c>
      <c r="AA35" s="329">
        <v>6.41</v>
      </c>
      <c r="AB35" s="329">
        <v>4.76</v>
      </c>
      <c r="AC35" s="329">
        <v>4.0199999999999996</v>
      </c>
      <c r="AD35" s="329">
        <v>4.8499999999999996</v>
      </c>
      <c r="AE35" s="329">
        <v>4.9400000000000004</v>
      </c>
      <c r="AF35" s="329">
        <v>4.7</v>
      </c>
    </row>
    <row r="36" spans="1:36" s="283" customFormat="1" x14ac:dyDescent="0.2">
      <c r="A36" s="326">
        <v>0.70833333333333337</v>
      </c>
      <c r="B36" s="329">
        <v>5.26</v>
      </c>
      <c r="C36" s="329" t="s">
        <v>399</v>
      </c>
      <c r="D36" s="329">
        <v>6.17</v>
      </c>
      <c r="E36" s="329">
        <v>6.32</v>
      </c>
      <c r="F36" s="329">
        <v>5.64</v>
      </c>
      <c r="G36" s="329">
        <v>5.21</v>
      </c>
      <c r="H36" s="329">
        <v>4.3600000000000003</v>
      </c>
      <c r="I36" s="329">
        <v>4.8099999999999996</v>
      </c>
      <c r="J36" s="329">
        <v>4.83</v>
      </c>
      <c r="K36" s="329">
        <v>5.32</v>
      </c>
      <c r="L36" s="329">
        <v>6.45</v>
      </c>
      <c r="M36" s="329">
        <v>6.3</v>
      </c>
      <c r="N36" s="329" t="s">
        <v>401</v>
      </c>
      <c r="O36" s="329" t="s">
        <v>401</v>
      </c>
      <c r="P36" s="329">
        <v>5.49</v>
      </c>
      <c r="Q36" s="329">
        <v>5.64</v>
      </c>
      <c r="R36" s="329">
        <v>5.32</v>
      </c>
      <c r="S36" s="329">
        <v>5.62</v>
      </c>
      <c r="T36" s="329">
        <v>5.43</v>
      </c>
      <c r="U36" s="329">
        <v>4.8499999999999996</v>
      </c>
      <c r="V36" s="329">
        <v>4.2699999999999996</v>
      </c>
      <c r="W36" s="329">
        <v>4.66</v>
      </c>
      <c r="X36" s="329">
        <v>5.19</v>
      </c>
      <c r="Y36" s="329">
        <v>5.1100000000000003</v>
      </c>
      <c r="Z36" s="329">
        <v>4.47</v>
      </c>
      <c r="AA36" s="329">
        <v>7.13</v>
      </c>
      <c r="AB36" s="329">
        <v>5.09</v>
      </c>
      <c r="AC36" s="329">
        <v>4.25</v>
      </c>
      <c r="AD36" s="329">
        <v>4.93</v>
      </c>
      <c r="AE36" s="329">
        <v>5.21</v>
      </c>
      <c r="AF36" s="329">
        <v>5.41</v>
      </c>
    </row>
    <row r="37" spans="1:36" s="283" customFormat="1" x14ac:dyDescent="0.2">
      <c r="A37" s="326">
        <v>0.75</v>
      </c>
      <c r="B37" s="329">
        <v>5.79</v>
      </c>
      <c r="C37" s="329">
        <v>18.309999999999999</v>
      </c>
      <c r="D37" s="329">
        <v>7.52</v>
      </c>
      <c r="E37" s="329">
        <v>6.34</v>
      </c>
      <c r="F37" s="329">
        <v>6.02</v>
      </c>
      <c r="G37" s="329">
        <v>5.88</v>
      </c>
      <c r="H37" s="329">
        <v>4.66</v>
      </c>
      <c r="I37" s="329">
        <v>5.45</v>
      </c>
      <c r="J37" s="329">
        <v>5.45</v>
      </c>
      <c r="K37" s="329">
        <v>5.81</v>
      </c>
      <c r="L37" s="329">
        <v>7.56</v>
      </c>
      <c r="M37" s="329">
        <v>7.03</v>
      </c>
      <c r="N37" s="329" t="s">
        <v>401</v>
      </c>
      <c r="O37" s="329" t="s">
        <v>401</v>
      </c>
      <c r="P37" s="329">
        <v>6.52</v>
      </c>
      <c r="Q37" s="329">
        <v>6.19</v>
      </c>
      <c r="R37" s="329">
        <v>6.5</v>
      </c>
      <c r="S37" s="329">
        <v>6.17</v>
      </c>
      <c r="T37" s="329">
        <v>6.49</v>
      </c>
      <c r="U37" s="329">
        <v>5.53</v>
      </c>
      <c r="V37" s="329">
        <v>4.91</v>
      </c>
      <c r="W37" s="329">
        <v>5.0199999999999996</v>
      </c>
      <c r="X37" s="329">
        <v>5.92</v>
      </c>
      <c r="Y37" s="329">
        <v>6</v>
      </c>
      <c r="Z37" s="329">
        <v>4.7</v>
      </c>
      <c r="AA37" s="329">
        <v>6.94</v>
      </c>
      <c r="AB37" s="329">
        <v>5.85</v>
      </c>
      <c r="AC37" s="329">
        <v>5.04</v>
      </c>
      <c r="AD37" s="329">
        <v>5.21</v>
      </c>
      <c r="AE37" s="329">
        <v>6.03</v>
      </c>
      <c r="AF37" s="329">
        <v>6.52</v>
      </c>
      <c r="AJ37" s="285"/>
    </row>
    <row r="38" spans="1:36" s="283" customFormat="1" x14ac:dyDescent="0.2">
      <c r="A38" s="326">
        <v>0.79166666666666663</v>
      </c>
      <c r="B38" s="329">
        <v>6.58</v>
      </c>
      <c r="C38" s="329">
        <v>15.72</v>
      </c>
      <c r="D38" s="329">
        <v>7.75</v>
      </c>
      <c r="E38" s="329">
        <v>8.4</v>
      </c>
      <c r="F38" s="329">
        <v>6.39</v>
      </c>
      <c r="G38" s="329">
        <v>6.22</v>
      </c>
      <c r="H38" s="329">
        <v>4.78</v>
      </c>
      <c r="I38" s="329">
        <v>5.58</v>
      </c>
      <c r="J38" s="329">
        <v>5.73</v>
      </c>
      <c r="K38" s="329">
        <v>6.84</v>
      </c>
      <c r="L38" s="329">
        <v>6.99</v>
      </c>
      <c r="M38" s="329">
        <v>7.39</v>
      </c>
      <c r="N38" s="329" t="s">
        <v>401</v>
      </c>
      <c r="O38" s="329" t="s">
        <v>401</v>
      </c>
      <c r="P38" s="329">
        <v>7.09</v>
      </c>
      <c r="Q38" s="329">
        <v>6.99</v>
      </c>
      <c r="R38" s="329">
        <v>7.6</v>
      </c>
      <c r="S38" s="329">
        <v>6.69</v>
      </c>
      <c r="T38" s="329">
        <v>6.81</v>
      </c>
      <c r="U38" s="329">
        <v>6.26</v>
      </c>
      <c r="V38" s="329">
        <v>4.9400000000000004</v>
      </c>
      <c r="W38" s="329">
        <v>5.7</v>
      </c>
      <c r="X38" s="329">
        <v>6.86</v>
      </c>
      <c r="Y38" s="329">
        <v>7.65</v>
      </c>
      <c r="Z38" s="329">
        <v>6.26</v>
      </c>
      <c r="AA38" s="329">
        <v>6.58</v>
      </c>
      <c r="AB38" s="329">
        <v>5.21</v>
      </c>
      <c r="AC38" s="329">
        <v>6.43</v>
      </c>
      <c r="AD38" s="329">
        <v>5.92</v>
      </c>
      <c r="AE38" s="329">
        <v>6.6</v>
      </c>
      <c r="AF38" s="329">
        <v>6.35</v>
      </c>
      <c r="AJ38" s="285"/>
    </row>
    <row r="39" spans="1:36" s="283" customFormat="1" x14ac:dyDescent="0.2">
      <c r="A39" s="326">
        <v>0.83333333333333337</v>
      </c>
      <c r="B39" s="329">
        <v>5.98</v>
      </c>
      <c r="C39" s="329">
        <v>20.02</v>
      </c>
      <c r="D39" s="329">
        <v>6.5</v>
      </c>
      <c r="E39" s="329">
        <v>8.2200000000000006</v>
      </c>
      <c r="F39" s="329">
        <v>6.32</v>
      </c>
      <c r="G39" s="329">
        <v>6.94</v>
      </c>
      <c r="H39" s="329">
        <v>5.26</v>
      </c>
      <c r="I39" s="329">
        <v>5.47</v>
      </c>
      <c r="J39" s="329">
        <v>5.87</v>
      </c>
      <c r="K39" s="329">
        <v>7.69</v>
      </c>
      <c r="L39" s="329">
        <v>7.88</v>
      </c>
      <c r="M39" s="329">
        <v>9.7899999999999991</v>
      </c>
      <c r="N39" s="329" t="s">
        <v>401</v>
      </c>
      <c r="O39" s="329" t="s">
        <v>401</v>
      </c>
      <c r="P39" s="329">
        <v>6.96</v>
      </c>
      <c r="Q39" s="329">
        <v>8.5</v>
      </c>
      <c r="R39" s="329">
        <v>9.4</v>
      </c>
      <c r="S39" s="329">
        <v>7.26</v>
      </c>
      <c r="T39" s="329">
        <v>6.39</v>
      </c>
      <c r="U39" s="329">
        <v>6.19</v>
      </c>
      <c r="V39" s="329">
        <v>4.83</v>
      </c>
      <c r="W39" s="329">
        <v>6.13</v>
      </c>
      <c r="X39" s="329">
        <v>6.17</v>
      </c>
      <c r="Y39" s="329">
        <v>7.63</v>
      </c>
      <c r="Z39" s="329">
        <v>5.51</v>
      </c>
      <c r="AA39" s="329">
        <v>6.22</v>
      </c>
      <c r="AB39" s="329">
        <v>5.34</v>
      </c>
      <c r="AC39" s="329">
        <v>6.45</v>
      </c>
      <c r="AD39" s="329">
        <v>5.55</v>
      </c>
      <c r="AE39" s="329">
        <v>6.24</v>
      </c>
      <c r="AF39" s="329">
        <v>7.71</v>
      </c>
      <c r="AJ39" s="285"/>
    </row>
    <row r="40" spans="1:36" s="283" customFormat="1" x14ac:dyDescent="0.2">
      <c r="A40" s="326">
        <v>0.875</v>
      </c>
      <c r="B40" s="329">
        <v>6.15</v>
      </c>
      <c r="C40" s="329">
        <v>6.58</v>
      </c>
      <c r="D40" s="329">
        <v>6.88</v>
      </c>
      <c r="E40" s="329">
        <v>9.59</v>
      </c>
      <c r="F40" s="329">
        <v>6.41</v>
      </c>
      <c r="G40" s="329">
        <v>5.62</v>
      </c>
      <c r="H40" s="329">
        <v>5.64</v>
      </c>
      <c r="I40" s="329">
        <v>5.15</v>
      </c>
      <c r="J40" s="329">
        <v>5.0599999999999996</v>
      </c>
      <c r="K40" s="329">
        <v>7.82</v>
      </c>
      <c r="L40" s="329">
        <v>6.92</v>
      </c>
      <c r="M40" s="329">
        <v>6.6</v>
      </c>
      <c r="N40" s="329" t="s">
        <v>401</v>
      </c>
      <c r="O40" s="329" t="s">
        <v>401</v>
      </c>
      <c r="P40" s="329">
        <v>6.75</v>
      </c>
      <c r="Q40" s="329">
        <v>6.81</v>
      </c>
      <c r="R40" s="329">
        <v>7.14</v>
      </c>
      <c r="S40" s="329">
        <v>7.26</v>
      </c>
      <c r="T40" s="329">
        <v>7.91</v>
      </c>
      <c r="U40" s="329">
        <v>6.22</v>
      </c>
      <c r="V40" s="329">
        <v>5.72</v>
      </c>
      <c r="W40" s="329">
        <v>5.68</v>
      </c>
      <c r="X40" s="329">
        <v>6.13</v>
      </c>
      <c r="Y40" s="329">
        <v>8.57</v>
      </c>
      <c r="Z40" s="329">
        <v>5.55</v>
      </c>
      <c r="AA40" s="329">
        <v>6.34</v>
      </c>
      <c r="AB40" s="329">
        <v>6.24</v>
      </c>
      <c r="AC40" s="329">
        <v>5.83</v>
      </c>
      <c r="AD40" s="329">
        <v>5.45</v>
      </c>
      <c r="AE40" s="329">
        <v>6.49</v>
      </c>
      <c r="AF40" s="329">
        <v>7.2</v>
      </c>
      <c r="AJ40" s="285"/>
    </row>
    <row r="41" spans="1:36" s="283" customFormat="1" x14ac:dyDescent="0.2">
      <c r="A41" s="326">
        <v>0.91666666666666663</v>
      </c>
      <c r="B41" s="329">
        <v>5.53</v>
      </c>
      <c r="C41" s="329">
        <v>5.56</v>
      </c>
      <c r="D41" s="329">
        <v>6.2</v>
      </c>
      <c r="E41" s="329">
        <v>8.16</v>
      </c>
      <c r="F41" s="329">
        <v>5.85</v>
      </c>
      <c r="G41" s="329">
        <v>4.96</v>
      </c>
      <c r="H41" s="329">
        <v>5.56</v>
      </c>
      <c r="I41" s="329">
        <v>5.94</v>
      </c>
      <c r="J41" s="329">
        <v>5.49</v>
      </c>
      <c r="K41" s="329">
        <v>6.84</v>
      </c>
      <c r="L41" s="329">
        <v>6.77</v>
      </c>
      <c r="M41" s="329">
        <v>5.92</v>
      </c>
      <c r="N41" s="329" t="s">
        <v>401</v>
      </c>
      <c r="O41" s="329" t="s">
        <v>401</v>
      </c>
      <c r="P41" s="329">
        <v>6.13</v>
      </c>
      <c r="Q41" s="329">
        <v>6.96</v>
      </c>
      <c r="R41" s="329">
        <v>6.2</v>
      </c>
      <c r="S41" s="329">
        <v>6.17</v>
      </c>
      <c r="T41" s="329">
        <v>6.24</v>
      </c>
      <c r="U41" s="329">
        <v>6.35</v>
      </c>
      <c r="V41" s="329">
        <v>6.07</v>
      </c>
      <c r="W41" s="329">
        <v>5.1100000000000003</v>
      </c>
      <c r="X41" s="329">
        <v>6.99</v>
      </c>
      <c r="Y41" s="329">
        <v>9.6300000000000008</v>
      </c>
      <c r="Z41" s="329">
        <v>5.13</v>
      </c>
      <c r="AA41" s="329">
        <v>14.01</v>
      </c>
      <c r="AB41" s="329">
        <v>6.15</v>
      </c>
      <c r="AC41" s="329">
        <v>5.08</v>
      </c>
      <c r="AD41" s="329">
        <v>5.88</v>
      </c>
      <c r="AE41" s="329">
        <v>6.45</v>
      </c>
      <c r="AF41" s="329">
        <v>6.75</v>
      </c>
    </row>
    <row r="42" spans="1:36" s="283" customFormat="1" x14ac:dyDescent="0.2">
      <c r="A42" s="326">
        <v>0.95833333333333337</v>
      </c>
      <c r="B42" s="329">
        <v>4.51</v>
      </c>
      <c r="C42" s="329">
        <v>5.0599999999999996</v>
      </c>
      <c r="D42" s="329">
        <v>5.77</v>
      </c>
      <c r="E42" s="329">
        <v>9.16</v>
      </c>
      <c r="F42" s="329">
        <v>5.13</v>
      </c>
      <c r="G42" s="329">
        <v>5.0599999999999996</v>
      </c>
      <c r="H42" s="329">
        <v>6.56</v>
      </c>
      <c r="I42" s="329">
        <v>4.91</v>
      </c>
      <c r="J42" s="329">
        <v>4.9400000000000004</v>
      </c>
      <c r="K42" s="329">
        <v>9.9600000000000009</v>
      </c>
      <c r="L42" s="329">
        <v>5.47</v>
      </c>
      <c r="M42" s="329">
        <v>6.84</v>
      </c>
      <c r="N42" s="329" t="s">
        <v>401</v>
      </c>
      <c r="O42" s="329" t="s">
        <v>401</v>
      </c>
      <c r="P42" s="329">
        <v>6.22</v>
      </c>
      <c r="Q42" s="329">
        <v>6.39</v>
      </c>
      <c r="R42" s="329">
        <v>5.15</v>
      </c>
      <c r="S42" s="329">
        <v>5.41</v>
      </c>
      <c r="T42" s="329">
        <v>6.81</v>
      </c>
      <c r="U42" s="329">
        <v>5.66</v>
      </c>
      <c r="V42" s="329">
        <v>5.92</v>
      </c>
      <c r="W42" s="329">
        <v>4.93</v>
      </c>
      <c r="X42" s="329">
        <v>7.2</v>
      </c>
      <c r="Y42" s="329">
        <v>8.91</v>
      </c>
      <c r="Z42" s="329">
        <v>4.59</v>
      </c>
      <c r="AA42" s="329">
        <v>10</v>
      </c>
      <c r="AB42" s="329">
        <v>12.05</v>
      </c>
      <c r="AC42" s="329">
        <v>4.79</v>
      </c>
      <c r="AD42" s="329">
        <v>5.3</v>
      </c>
      <c r="AE42" s="329">
        <v>5.87</v>
      </c>
      <c r="AF42" s="329">
        <v>7.33</v>
      </c>
    </row>
    <row r="43" spans="1:36" s="283" customFormat="1" ht="39.6" customHeight="1" x14ac:dyDescent="0.2">
      <c r="A43" s="322" t="s">
        <v>351</v>
      </c>
      <c r="B43" s="321">
        <f>IFERROR(MAX(B19:B42),"")</f>
        <v>8.01</v>
      </c>
      <c r="C43" s="321">
        <f t="shared" ref="C43:AF43" si="0">IFERROR(MAX(C19:C42),"")</f>
        <v>20.02</v>
      </c>
      <c r="D43" s="321">
        <f t="shared" si="0"/>
        <v>19.59</v>
      </c>
      <c r="E43" s="321">
        <f t="shared" si="0"/>
        <v>17.13</v>
      </c>
      <c r="F43" s="321">
        <f t="shared" si="0"/>
        <v>19.23</v>
      </c>
      <c r="G43" s="321">
        <f t="shared" si="0"/>
        <v>16.84</v>
      </c>
      <c r="H43" s="321">
        <f t="shared" si="0"/>
        <v>6.56</v>
      </c>
      <c r="I43" s="321">
        <f t="shared" si="0"/>
        <v>10.19</v>
      </c>
      <c r="J43" s="321">
        <f t="shared" si="0"/>
        <v>5.87</v>
      </c>
      <c r="K43" s="321">
        <f t="shared" si="0"/>
        <v>9.9600000000000009</v>
      </c>
      <c r="L43" s="321">
        <f t="shared" si="0"/>
        <v>12.67</v>
      </c>
      <c r="M43" s="321">
        <f t="shared" si="0"/>
        <v>13.39</v>
      </c>
      <c r="N43" s="321">
        <f t="shared" si="0"/>
        <v>11.58</v>
      </c>
      <c r="O43" s="321" t="s">
        <v>401</v>
      </c>
      <c r="P43" s="321">
        <f t="shared" si="0"/>
        <v>7.09</v>
      </c>
      <c r="Q43" s="321">
        <f t="shared" si="0"/>
        <v>10.45</v>
      </c>
      <c r="R43" s="321">
        <f t="shared" si="0"/>
        <v>15.4</v>
      </c>
      <c r="S43" s="321">
        <f t="shared" si="0"/>
        <v>14.29</v>
      </c>
      <c r="T43" s="321">
        <f t="shared" si="0"/>
        <v>10.4</v>
      </c>
      <c r="U43" s="321">
        <f t="shared" si="0"/>
        <v>16.88</v>
      </c>
      <c r="V43" s="321">
        <f t="shared" si="0"/>
        <v>7.26</v>
      </c>
      <c r="W43" s="321">
        <f t="shared" si="0"/>
        <v>7.69</v>
      </c>
      <c r="X43" s="321">
        <f t="shared" si="0"/>
        <v>7.2</v>
      </c>
      <c r="Y43" s="321">
        <f t="shared" si="0"/>
        <v>12.41</v>
      </c>
      <c r="Z43" s="321">
        <f t="shared" si="0"/>
        <v>13.86</v>
      </c>
      <c r="AA43" s="321">
        <f t="shared" si="0"/>
        <v>14.01</v>
      </c>
      <c r="AB43" s="321">
        <f t="shared" si="0"/>
        <v>13.4</v>
      </c>
      <c r="AC43" s="321">
        <f t="shared" si="0"/>
        <v>13.84</v>
      </c>
      <c r="AD43" s="321">
        <f t="shared" si="0"/>
        <v>7.8</v>
      </c>
      <c r="AE43" s="321">
        <f t="shared" si="0"/>
        <v>6.6</v>
      </c>
      <c r="AF43" s="321">
        <f t="shared" si="0"/>
        <v>7.71</v>
      </c>
    </row>
    <row r="44" spans="1:36" s="287" customFormat="1" ht="27" customHeight="1" x14ac:dyDescent="0.2">
      <c r="A44" s="322" t="s">
        <v>314</v>
      </c>
      <c r="B44" s="375" t="s">
        <v>315</v>
      </c>
      <c r="C44" s="375"/>
      <c r="D44" s="375"/>
      <c r="E44" s="375"/>
      <c r="F44" s="375"/>
      <c r="G44" s="375"/>
      <c r="H44" s="375"/>
      <c r="I44" s="375"/>
      <c r="J44" s="375"/>
      <c r="K44" s="375"/>
      <c r="L44" s="375"/>
      <c r="M44" s="375"/>
      <c r="N44" s="375"/>
      <c r="O44" s="375"/>
      <c r="P44" s="375"/>
      <c r="Q44" s="375"/>
      <c r="R44" s="375"/>
      <c r="S44" s="375"/>
      <c r="T44" s="375"/>
      <c r="U44" s="375"/>
      <c r="V44" s="375"/>
      <c r="W44" s="375"/>
      <c r="X44" s="375"/>
      <c r="Y44" s="375"/>
      <c r="Z44" s="375"/>
      <c r="AA44" s="375"/>
      <c r="AB44" s="375"/>
      <c r="AC44" s="375"/>
      <c r="AD44" s="375"/>
      <c r="AE44" s="375"/>
      <c r="AF44" s="375"/>
    </row>
    <row r="45" spans="1:36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6" s="281" customFormat="1" ht="13.5" customHeight="1" x14ac:dyDescent="0.2">
      <c r="A46" s="288" t="s">
        <v>340</v>
      </c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</row>
    <row r="47" spans="1:36" x14ac:dyDescent="0.2">
      <c r="A47" s="288" t="s">
        <v>339</v>
      </c>
    </row>
    <row r="48" spans="1:36" x14ac:dyDescent="0.2">
      <c r="A48" s="288"/>
    </row>
    <row r="49" spans="1:30" x14ac:dyDescent="0.2">
      <c r="A49" s="288"/>
      <c r="B49"/>
    </row>
    <row r="50" spans="1:30" x14ac:dyDescent="0.2">
      <c r="A50" s="288"/>
    </row>
    <row r="51" spans="1:30" x14ac:dyDescent="0.2">
      <c r="A51" s="288"/>
    </row>
    <row r="52" spans="1:30" x14ac:dyDescent="0.2">
      <c r="A52" s="288"/>
    </row>
    <row r="53" spans="1:30" x14ac:dyDescent="0.2">
      <c r="A53" s="288"/>
    </row>
    <row r="54" spans="1:30" x14ac:dyDescent="0.2">
      <c r="A54" s="386"/>
      <c r="B54" s="386"/>
      <c r="C54" s="386"/>
      <c r="D54" s="386"/>
      <c r="E54" s="386"/>
      <c r="F54" s="386"/>
      <c r="G54" s="386"/>
      <c r="H54" s="364"/>
      <c r="I54" s="364"/>
      <c r="J54" s="364"/>
      <c r="K54" s="385"/>
      <c r="L54" s="385"/>
      <c r="M54" s="385"/>
      <c r="N54" s="385"/>
      <c r="O54" s="385"/>
      <c r="P54" s="385"/>
      <c r="Q54" s="385"/>
      <c r="R54" s="385"/>
      <c r="S54" s="385"/>
      <c r="T54" s="364"/>
      <c r="U54" s="364"/>
      <c r="V54" s="385"/>
      <c r="W54" s="385"/>
      <c r="X54" s="385"/>
      <c r="Y54" s="385"/>
      <c r="Z54" s="385"/>
      <c r="AA54" s="385"/>
      <c r="AB54" s="385"/>
      <c r="AC54" s="385"/>
      <c r="AD54" s="385"/>
    </row>
    <row r="55" spans="1:30" x14ac:dyDescent="0.2">
      <c r="A55" s="369" t="s">
        <v>354</v>
      </c>
      <c r="B55" s="369"/>
      <c r="C55" s="371"/>
      <c r="D55" s="371"/>
      <c r="E55" s="371"/>
      <c r="F55" s="371"/>
      <c r="G55" s="371"/>
      <c r="H55" s="371"/>
      <c r="I55" s="371"/>
      <c r="J55" s="364"/>
      <c r="K55" s="369" t="s">
        <v>364</v>
      </c>
      <c r="L55" s="369"/>
      <c r="M55" s="371"/>
      <c r="N55" s="371"/>
      <c r="O55" s="371"/>
      <c r="P55" s="371"/>
      <c r="Q55" s="371"/>
      <c r="R55" s="371"/>
      <c r="S55" s="371"/>
      <c r="T55" s="364"/>
      <c r="U55" s="364"/>
      <c r="V55" s="369" t="s">
        <v>365</v>
      </c>
      <c r="W55" s="369"/>
      <c r="X55" s="371"/>
      <c r="Y55" s="371"/>
      <c r="Z55" s="371"/>
      <c r="AA55" s="371"/>
      <c r="AB55" s="371"/>
      <c r="AC55" s="371"/>
      <c r="AD55" s="371"/>
    </row>
    <row r="56" spans="1:30" x14ac:dyDescent="0.2">
      <c r="A56" s="370" t="s">
        <v>357</v>
      </c>
      <c r="B56" s="370"/>
      <c r="C56" s="370"/>
      <c r="D56" s="370"/>
      <c r="E56" s="370"/>
      <c r="F56" s="370"/>
      <c r="G56" s="370"/>
      <c r="H56" s="370"/>
      <c r="I56" s="370"/>
      <c r="J56" s="364"/>
      <c r="K56" s="370" t="s">
        <v>355</v>
      </c>
      <c r="L56" s="370"/>
      <c r="M56" s="370"/>
      <c r="N56" s="370"/>
      <c r="O56" s="370"/>
      <c r="P56" s="370"/>
      <c r="Q56" s="370"/>
      <c r="R56" s="370"/>
      <c r="S56" s="370"/>
      <c r="T56" s="364"/>
      <c r="U56" s="364"/>
      <c r="V56" s="370" t="s">
        <v>356</v>
      </c>
      <c r="W56" s="370"/>
      <c r="X56" s="370"/>
      <c r="Y56" s="370"/>
      <c r="Z56" s="370"/>
      <c r="AA56" s="370"/>
      <c r="AB56" s="370"/>
      <c r="AC56" s="370"/>
      <c r="AD56" s="370"/>
    </row>
    <row r="57" spans="1:30" x14ac:dyDescent="0.2">
      <c r="A57" s="288"/>
    </row>
  </sheetData>
  <sheetProtection formatColumns="0"/>
  <mergeCells count="40">
    <mergeCell ref="V54:AD54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4:S54"/>
    <mergeCell ref="A54:G54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5:B55"/>
    <mergeCell ref="K55:L55"/>
    <mergeCell ref="V55:W55"/>
    <mergeCell ref="A56:I56"/>
    <mergeCell ref="K56:S56"/>
    <mergeCell ref="V56:AD56"/>
    <mergeCell ref="C55:I55"/>
    <mergeCell ref="M55:S55"/>
    <mergeCell ref="X55:AD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6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AJ56"/>
  <sheetViews>
    <sheetView showGridLines="0" tabSelected="1" view="pageBreakPreview" topLeftCell="A7" zoomScale="60" zoomScaleNormal="5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6.5703125" style="289" customWidth="1"/>
    <col min="5" max="5" width="7" style="289" customWidth="1"/>
    <col min="6" max="6" width="6.5703125" style="289" customWidth="1"/>
    <col min="7" max="7" width="6.42578125" style="289" customWidth="1"/>
    <col min="8" max="8" width="6.5703125" style="289" customWidth="1"/>
    <col min="9" max="13" width="6.5703125" style="289" bestFit="1" customWidth="1"/>
    <col min="14" max="17" width="6.5703125" style="289" customWidth="1"/>
    <col min="18" max="18" width="6.42578125" style="289" bestFit="1" customWidth="1"/>
    <col min="19" max="19" width="7.42578125" style="289" customWidth="1"/>
    <col min="20" max="20" width="6.42578125" style="289" bestFit="1" customWidth="1"/>
    <col min="21" max="21" width="6.5703125" style="289" customWidth="1"/>
    <col min="22" max="22" width="6.42578125" style="289" bestFit="1" customWidth="1"/>
    <col min="23" max="23" width="6.5703125" style="289" customWidth="1"/>
    <col min="24" max="24" width="6.85546875" style="289" customWidth="1"/>
    <col min="25" max="25" width="7.42578125" style="289" customWidth="1"/>
    <col min="26" max="26" width="6.42578125" style="289" customWidth="1"/>
    <col min="27" max="27" width="7.42578125" style="289" customWidth="1"/>
    <col min="28" max="28" width="6.5703125" style="289" bestFit="1" customWidth="1"/>
    <col min="29" max="29" width="6.42578125" style="289" bestFit="1" customWidth="1"/>
    <col min="30" max="32" width="6.42578125" style="289" customWidth="1"/>
    <col min="33" max="33" width="6.140625" style="289" customWidth="1"/>
    <col min="34" max="16384" width="11.42578125" style="289"/>
  </cols>
  <sheetData>
    <row r="2" spans="1:32" ht="15.75" customHeight="1" x14ac:dyDescent="0.2">
      <c r="A2" s="388"/>
      <c r="B2" s="388"/>
      <c r="C2" s="388"/>
      <c r="D2" s="388"/>
      <c r="E2" s="389" t="s">
        <v>336</v>
      </c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</row>
    <row r="3" spans="1:32" ht="15.75" customHeight="1" x14ac:dyDescent="0.2">
      <c r="A3" s="388"/>
      <c r="B3" s="388"/>
      <c r="C3" s="388"/>
      <c r="D3" s="388"/>
      <c r="E3" s="392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</row>
    <row r="4" spans="1:32" ht="15.75" customHeight="1" x14ac:dyDescent="0.2">
      <c r="A4" s="388"/>
      <c r="B4" s="388"/>
      <c r="C4" s="388"/>
      <c r="D4" s="388"/>
      <c r="E4" s="39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</row>
    <row r="5" spans="1:32" ht="11.25" customHeight="1" x14ac:dyDescent="0.2">
      <c r="A5" s="316"/>
      <c r="B5" s="316"/>
      <c r="C5" s="316"/>
      <c r="D5" s="316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1:32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ht="15.75" customHeight="1" x14ac:dyDescent="0.2">
      <c r="A14" s="374" t="s">
        <v>33</v>
      </c>
      <c r="B14" s="374"/>
      <c r="C14" s="374"/>
      <c r="D14" s="374"/>
      <c r="E14" s="379" t="s">
        <v>376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83" t="s">
        <v>393</v>
      </c>
      <c r="V14" s="383"/>
      <c r="W14" s="383"/>
      <c r="X14" s="383"/>
      <c r="Y14" s="383"/>
      <c r="Z14" s="383"/>
      <c r="AA14" s="383"/>
      <c r="AB14" s="383"/>
      <c r="AC14" s="383"/>
      <c r="AD14" s="383"/>
      <c r="AE14" s="383"/>
      <c r="AF14" s="383"/>
    </row>
    <row r="15" spans="1:32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ht="15.75" customHeight="1" x14ac:dyDescent="0.2">
      <c r="A16" s="374" t="s">
        <v>8</v>
      </c>
      <c r="B16" s="374"/>
      <c r="C16" s="374"/>
      <c r="D16" s="374"/>
      <c r="E16" s="379" t="s">
        <v>14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377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81">
        <v>1193085162</v>
      </c>
      <c r="Z16" s="381"/>
      <c r="AA16" s="381"/>
      <c r="AB16" s="381"/>
      <c r="AC16" s="381"/>
      <c r="AD16" s="381"/>
      <c r="AE16" s="381"/>
      <c r="AF16" s="381"/>
    </row>
    <row r="17" spans="1:33" ht="11.25" customHeight="1" x14ac:dyDescent="0.2">
      <c r="A17" s="316"/>
      <c r="B17" s="316"/>
      <c r="C17" s="316"/>
      <c r="D17" s="316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</row>
    <row r="18" spans="1:33" ht="29.45" customHeight="1" x14ac:dyDescent="0.2">
      <c r="A18" s="318" t="s">
        <v>257</v>
      </c>
      <c r="B18" s="319">
        <v>1</v>
      </c>
      <c r="C18" s="319">
        <v>2</v>
      </c>
      <c r="D18" s="319">
        <v>3</v>
      </c>
      <c r="E18" s="319">
        <v>4</v>
      </c>
      <c r="F18" s="319">
        <v>5</v>
      </c>
      <c r="G18" s="319">
        <v>6</v>
      </c>
      <c r="H18" s="319">
        <v>7</v>
      </c>
      <c r="I18" s="319">
        <v>8</v>
      </c>
      <c r="J18" s="319">
        <v>9</v>
      </c>
      <c r="K18" s="319">
        <v>10</v>
      </c>
      <c r="L18" s="319">
        <v>11</v>
      </c>
      <c r="M18" s="319">
        <v>12</v>
      </c>
      <c r="N18" s="319">
        <v>13</v>
      </c>
      <c r="O18" s="319">
        <v>14</v>
      </c>
      <c r="P18" s="319">
        <v>15</v>
      </c>
      <c r="Q18" s="319">
        <v>16</v>
      </c>
      <c r="R18" s="319">
        <v>17</v>
      </c>
      <c r="S18" s="319">
        <v>18</v>
      </c>
      <c r="T18" s="319">
        <v>19</v>
      </c>
      <c r="U18" s="319">
        <v>20</v>
      </c>
      <c r="V18" s="319">
        <v>21</v>
      </c>
      <c r="W18" s="319">
        <v>22</v>
      </c>
      <c r="X18" s="319">
        <v>23</v>
      </c>
      <c r="Y18" s="319">
        <v>24</v>
      </c>
      <c r="Z18" s="319">
        <v>25</v>
      </c>
      <c r="AA18" s="319">
        <v>26</v>
      </c>
      <c r="AB18" s="319">
        <v>27</v>
      </c>
      <c r="AC18" s="319">
        <v>28</v>
      </c>
      <c r="AD18" s="319">
        <v>29</v>
      </c>
      <c r="AE18" s="319">
        <v>30</v>
      </c>
      <c r="AF18" s="319">
        <v>31</v>
      </c>
    </row>
    <row r="19" spans="1:33" s="290" customFormat="1" x14ac:dyDescent="0.2">
      <c r="A19" s="320">
        <v>0</v>
      </c>
      <c r="B19" s="328">
        <v>387.83</v>
      </c>
      <c r="C19" s="328">
        <v>403.64</v>
      </c>
      <c r="D19" s="328">
        <v>372.5</v>
      </c>
      <c r="E19" s="328">
        <v>408.94</v>
      </c>
      <c r="F19" s="328">
        <v>462.29</v>
      </c>
      <c r="G19" s="328">
        <v>416.13</v>
      </c>
      <c r="H19" s="328">
        <v>411.48</v>
      </c>
      <c r="I19" s="328">
        <v>450.19</v>
      </c>
      <c r="J19" s="328">
        <v>421.42</v>
      </c>
      <c r="K19" s="328">
        <v>425.68</v>
      </c>
      <c r="L19" s="328">
        <v>484.64</v>
      </c>
      <c r="M19" s="328">
        <v>454.47</v>
      </c>
      <c r="N19" s="328">
        <v>375.1</v>
      </c>
      <c r="O19" s="328" t="s">
        <v>401</v>
      </c>
      <c r="P19" s="328" t="s">
        <v>401</v>
      </c>
      <c r="Q19" s="328">
        <v>297.04000000000002</v>
      </c>
      <c r="R19" s="328">
        <v>331.03</v>
      </c>
      <c r="S19" s="328">
        <v>320.18</v>
      </c>
      <c r="T19" s="328">
        <v>374.57</v>
      </c>
      <c r="U19" s="328">
        <v>442.93</v>
      </c>
      <c r="V19" s="328">
        <v>417.42</v>
      </c>
      <c r="W19" s="328">
        <v>408.92</v>
      </c>
      <c r="X19" s="328">
        <v>399.06</v>
      </c>
      <c r="Y19" s="328">
        <v>408.34</v>
      </c>
      <c r="Z19" s="328">
        <v>420.57</v>
      </c>
      <c r="AA19" s="328">
        <v>395.9</v>
      </c>
      <c r="AB19" s="328">
        <v>383.85</v>
      </c>
      <c r="AC19" s="328">
        <v>515.95000000000005</v>
      </c>
      <c r="AD19" s="328">
        <v>440.15</v>
      </c>
      <c r="AE19" s="328">
        <v>428.25</v>
      </c>
      <c r="AF19" s="328">
        <v>429.63</v>
      </c>
      <c r="AG19" s="289"/>
    </row>
    <row r="20" spans="1:33" s="290" customFormat="1" x14ac:dyDescent="0.2">
      <c r="A20" s="320">
        <v>4.1666666666666664E-2</v>
      </c>
      <c r="B20" s="328">
        <v>394.68</v>
      </c>
      <c r="C20" s="328">
        <v>392.25</v>
      </c>
      <c r="D20" s="328">
        <v>372.59</v>
      </c>
      <c r="E20" s="328">
        <v>410.43</v>
      </c>
      <c r="F20" s="328">
        <v>452.96</v>
      </c>
      <c r="G20" s="328">
        <v>413.9</v>
      </c>
      <c r="H20" s="328">
        <v>406.62</v>
      </c>
      <c r="I20" s="328">
        <v>450.31</v>
      </c>
      <c r="J20" s="328">
        <v>419.65</v>
      </c>
      <c r="K20" s="328">
        <v>407.21</v>
      </c>
      <c r="L20" s="328">
        <v>459.32</v>
      </c>
      <c r="M20" s="328">
        <v>427.92</v>
      </c>
      <c r="N20" s="328">
        <v>359.35</v>
      </c>
      <c r="O20" s="328" t="s">
        <v>401</v>
      </c>
      <c r="P20" s="328" t="s">
        <v>401</v>
      </c>
      <c r="Q20" s="328">
        <v>301.16000000000003</v>
      </c>
      <c r="R20" s="328">
        <v>335.56</v>
      </c>
      <c r="S20" s="328">
        <v>317.23</v>
      </c>
      <c r="T20" s="328">
        <v>367.33</v>
      </c>
      <c r="U20" s="328">
        <v>435.96</v>
      </c>
      <c r="V20" s="328">
        <v>438.39</v>
      </c>
      <c r="W20" s="328">
        <v>415.68</v>
      </c>
      <c r="X20" s="328">
        <v>398.43</v>
      </c>
      <c r="Y20" s="328">
        <v>441.89</v>
      </c>
      <c r="Z20" s="328">
        <v>421.56</v>
      </c>
      <c r="AA20" s="328">
        <v>392.79</v>
      </c>
      <c r="AB20" s="328">
        <v>381.74</v>
      </c>
      <c r="AC20" s="328">
        <v>523.30999999999995</v>
      </c>
      <c r="AD20" s="328">
        <v>435.06</v>
      </c>
      <c r="AE20" s="328">
        <v>422.1</v>
      </c>
      <c r="AF20" s="328">
        <v>419.81</v>
      </c>
      <c r="AG20" s="289"/>
    </row>
    <row r="21" spans="1:33" s="290" customFormat="1" x14ac:dyDescent="0.2">
      <c r="A21" s="320">
        <v>8.3333333333333329E-2</v>
      </c>
      <c r="B21" s="328">
        <v>374.67</v>
      </c>
      <c r="C21" s="328">
        <v>386.79</v>
      </c>
      <c r="D21" s="328">
        <v>385.76</v>
      </c>
      <c r="E21" s="328">
        <v>390.48</v>
      </c>
      <c r="F21" s="328">
        <v>413.42</v>
      </c>
      <c r="G21" s="328">
        <v>415.3</v>
      </c>
      <c r="H21" s="328">
        <v>410.04</v>
      </c>
      <c r="I21" s="328">
        <v>447.27</v>
      </c>
      <c r="J21" s="328">
        <v>419.09</v>
      </c>
      <c r="K21" s="328">
        <v>406.67</v>
      </c>
      <c r="L21" s="328">
        <v>427.17</v>
      </c>
      <c r="M21" s="328">
        <v>430.43</v>
      </c>
      <c r="N21" s="328">
        <v>346.86</v>
      </c>
      <c r="O21" s="328" t="s">
        <v>401</v>
      </c>
      <c r="P21" s="328" t="s">
        <v>401</v>
      </c>
      <c r="Q21" s="328">
        <v>293.18</v>
      </c>
      <c r="R21" s="328">
        <v>320.45999999999998</v>
      </c>
      <c r="S21" s="328">
        <v>351.99</v>
      </c>
      <c r="T21" s="328">
        <v>354.21</v>
      </c>
      <c r="U21" s="328">
        <v>424.56</v>
      </c>
      <c r="V21" s="328">
        <v>429.02</v>
      </c>
      <c r="W21" s="328">
        <v>392.86</v>
      </c>
      <c r="X21" s="328">
        <v>393.02</v>
      </c>
      <c r="Y21" s="328">
        <v>449.01</v>
      </c>
      <c r="Z21" s="328">
        <v>483.13</v>
      </c>
      <c r="AA21" s="328">
        <v>411.14</v>
      </c>
      <c r="AB21" s="328">
        <v>382.2</v>
      </c>
      <c r="AC21" s="328">
        <v>478.15</v>
      </c>
      <c r="AD21" s="328">
        <v>424.8</v>
      </c>
      <c r="AE21" s="328">
        <v>418.23</v>
      </c>
      <c r="AF21" s="328">
        <v>421.27</v>
      </c>
      <c r="AG21" s="289"/>
    </row>
    <row r="22" spans="1:33" s="290" customFormat="1" x14ac:dyDescent="0.2">
      <c r="A22" s="320">
        <v>0.125</v>
      </c>
      <c r="B22" s="328">
        <v>375.62</v>
      </c>
      <c r="C22" s="328">
        <v>382.05</v>
      </c>
      <c r="D22" s="328">
        <v>389.73</v>
      </c>
      <c r="E22" s="328">
        <v>389.44</v>
      </c>
      <c r="F22" s="328">
        <v>456.32</v>
      </c>
      <c r="G22" s="328">
        <v>433.5</v>
      </c>
      <c r="H22" s="328">
        <v>409.03</v>
      </c>
      <c r="I22" s="328">
        <v>438.69</v>
      </c>
      <c r="J22" s="328">
        <v>417.38</v>
      </c>
      <c r="K22" s="328">
        <v>406.74</v>
      </c>
      <c r="L22" s="328">
        <v>424.72</v>
      </c>
      <c r="M22" s="328">
        <v>426.33</v>
      </c>
      <c r="N22" s="328">
        <v>378.65</v>
      </c>
      <c r="O22" s="328" t="s">
        <v>401</v>
      </c>
      <c r="P22" s="328" t="s">
        <v>401</v>
      </c>
      <c r="Q22" s="328">
        <v>296.37</v>
      </c>
      <c r="R22" s="328">
        <v>336.7</v>
      </c>
      <c r="S22" s="328">
        <v>353.05</v>
      </c>
      <c r="T22" s="328">
        <v>351.6</v>
      </c>
      <c r="U22" s="328">
        <v>449.57</v>
      </c>
      <c r="V22" s="328">
        <v>406.96</v>
      </c>
      <c r="W22" s="328">
        <v>388.69</v>
      </c>
      <c r="X22" s="328">
        <v>386.72</v>
      </c>
      <c r="Y22" s="328">
        <v>394.53</v>
      </c>
      <c r="Z22" s="328">
        <v>427.8</v>
      </c>
      <c r="AA22" s="328">
        <v>407.03</v>
      </c>
      <c r="AB22" s="328">
        <v>381.78</v>
      </c>
      <c r="AC22" s="328">
        <v>467.11</v>
      </c>
      <c r="AD22" s="328">
        <v>421.2</v>
      </c>
      <c r="AE22" s="328">
        <v>419.23</v>
      </c>
      <c r="AF22" s="328">
        <v>424.1</v>
      </c>
      <c r="AG22" s="289"/>
    </row>
    <row r="23" spans="1:33" s="290" customFormat="1" x14ac:dyDescent="0.2">
      <c r="A23" s="320">
        <v>0.16666666666666666</v>
      </c>
      <c r="B23" s="328">
        <v>381.25</v>
      </c>
      <c r="C23" s="328">
        <v>387.14</v>
      </c>
      <c r="D23" s="328">
        <v>390.18</v>
      </c>
      <c r="E23" s="328">
        <v>383.81</v>
      </c>
      <c r="F23" s="328">
        <v>447.6</v>
      </c>
      <c r="G23" s="328">
        <v>492.75</v>
      </c>
      <c r="H23" s="328">
        <v>415.32</v>
      </c>
      <c r="I23" s="328">
        <v>477.74</v>
      </c>
      <c r="J23" s="328">
        <v>419.21</v>
      </c>
      <c r="K23" s="328">
        <v>404.52</v>
      </c>
      <c r="L23" s="328">
        <v>423.71</v>
      </c>
      <c r="M23" s="328">
        <v>499.31</v>
      </c>
      <c r="N23" s="328">
        <v>363.38</v>
      </c>
      <c r="O23" s="328" t="s">
        <v>401</v>
      </c>
      <c r="P23" s="328" t="s">
        <v>401</v>
      </c>
      <c r="Q23" s="328">
        <v>328.55</v>
      </c>
      <c r="R23" s="328">
        <v>370.44</v>
      </c>
      <c r="S23" s="328">
        <v>417.75</v>
      </c>
      <c r="T23" s="328">
        <v>351.44</v>
      </c>
      <c r="U23" s="328">
        <v>409.53</v>
      </c>
      <c r="V23" s="328">
        <v>410.88</v>
      </c>
      <c r="W23" s="328">
        <v>394.92</v>
      </c>
      <c r="X23" s="328">
        <v>390.26</v>
      </c>
      <c r="Y23" s="328">
        <v>386.05</v>
      </c>
      <c r="Z23" s="328">
        <v>395.71</v>
      </c>
      <c r="AA23" s="328">
        <v>401.18</v>
      </c>
      <c r="AB23" s="328">
        <v>385.38</v>
      </c>
      <c r="AC23" s="328">
        <v>413.38</v>
      </c>
      <c r="AD23" s="328">
        <v>426.63</v>
      </c>
      <c r="AE23" s="328">
        <v>416.51</v>
      </c>
      <c r="AF23" s="328">
        <v>426.67</v>
      </c>
      <c r="AG23" s="289"/>
    </row>
    <row r="24" spans="1:33" s="290" customFormat="1" x14ac:dyDescent="0.2">
      <c r="A24" s="320">
        <v>0.20833333333333334</v>
      </c>
      <c r="B24" s="328">
        <v>396.06</v>
      </c>
      <c r="C24" s="328">
        <v>394.78</v>
      </c>
      <c r="D24" s="328">
        <v>406.66</v>
      </c>
      <c r="E24" s="328">
        <v>406.25</v>
      </c>
      <c r="F24" s="328">
        <v>577.98</v>
      </c>
      <c r="G24" s="328">
        <v>524.41999999999996</v>
      </c>
      <c r="H24" s="328">
        <v>420.57</v>
      </c>
      <c r="I24" s="328">
        <v>460.25</v>
      </c>
      <c r="J24" s="328">
        <v>428.96</v>
      </c>
      <c r="K24" s="328">
        <v>421.29</v>
      </c>
      <c r="L24" s="328">
        <v>442.77</v>
      </c>
      <c r="M24" s="328">
        <v>503.78</v>
      </c>
      <c r="N24" s="328">
        <v>382.44</v>
      </c>
      <c r="O24" s="328" t="s">
        <v>401</v>
      </c>
      <c r="P24" s="328" t="s">
        <v>401</v>
      </c>
      <c r="Q24" s="328">
        <v>347.21</v>
      </c>
      <c r="R24" s="328">
        <v>409.18</v>
      </c>
      <c r="S24" s="328">
        <v>415.75</v>
      </c>
      <c r="T24" s="328">
        <v>392.63</v>
      </c>
      <c r="U24" s="328">
        <v>487.73</v>
      </c>
      <c r="V24" s="328">
        <v>412.86</v>
      </c>
      <c r="W24" s="328">
        <v>426.63</v>
      </c>
      <c r="X24" s="328">
        <v>393.76</v>
      </c>
      <c r="Y24" s="328">
        <v>424.5</v>
      </c>
      <c r="Z24" s="328">
        <v>444.16</v>
      </c>
      <c r="AA24" s="328">
        <v>420.38</v>
      </c>
      <c r="AB24" s="328">
        <v>418.92</v>
      </c>
      <c r="AC24" s="328">
        <v>425.33</v>
      </c>
      <c r="AD24" s="328">
        <v>457</v>
      </c>
      <c r="AE24" s="328">
        <v>430.3</v>
      </c>
      <c r="AF24" s="329">
        <v>445.81</v>
      </c>
      <c r="AG24" s="289"/>
    </row>
    <row r="25" spans="1:33" s="290" customFormat="1" x14ac:dyDescent="0.2">
      <c r="A25" s="320">
        <v>0.25</v>
      </c>
      <c r="B25" s="328">
        <v>401.42</v>
      </c>
      <c r="C25" s="328">
        <v>401.48</v>
      </c>
      <c r="D25" s="328">
        <v>438.32</v>
      </c>
      <c r="E25" s="328">
        <v>469.13</v>
      </c>
      <c r="F25" s="328">
        <v>501.28</v>
      </c>
      <c r="G25" s="328">
        <v>466.2</v>
      </c>
      <c r="H25" s="328">
        <v>428.75</v>
      </c>
      <c r="I25" s="328">
        <v>460.93</v>
      </c>
      <c r="J25" s="328">
        <v>437.34</v>
      </c>
      <c r="K25" s="328">
        <v>435.69</v>
      </c>
      <c r="L25" s="328">
        <v>436.79</v>
      </c>
      <c r="M25" s="328">
        <v>504.63</v>
      </c>
      <c r="N25" s="328">
        <v>390.7</v>
      </c>
      <c r="O25" s="328" t="s">
        <v>401</v>
      </c>
      <c r="P25" s="328" t="s">
        <v>401</v>
      </c>
      <c r="Q25" s="328">
        <v>329.13</v>
      </c>
      <c r="R25" s="328">
        <v>381.17</v>
      </c>
      <c r="S25" s="328">
        <v>372.66</v>
      </c>
      <c r="T25" s="328">
        <v>413.16</v>
      </c>
      <c r="U25" s="328">
        <v>517.71</v>
      </c>
      <c r="V25" s="328">
        <v>425.25</v>
      </c>
      <c r="W25" s="328">
        <v>425.74</v>
      </c>
      <c r="X25" s="328">
        <v>416.84</v>
      </c>
      <c r="Y25" s="328">
        <v>455.31</v>
      </c>
      <c r="Z25" s="328">
        <v>406.01</v>
      </c>
      <c r="AA25" s="328">
        <v>448.09</v>
      </c>
      <c r="AB25" s="328">
        <v>495.5</v>
      </c>
      <c r="AC25" s="328">
        <v>422.68</v>
      </c>
      <c r="AD25" s="328">
        <v>461.62</v>
      </c>
      <c r="AE25" s="328">
        <v>440.01</v>
      </c>
      <c r="AF25" s="329">
        <v>460.4</v>
      </c>
      <c r="AG25" s="289"/>
    </row>
    <row r="26" spans="1:33" s="290" customFormat="1" x14ac:dyDescent="0.2">
      <c r="A26" s="320">
        <v>0.29166666666666669</v>
      </c>
      <c r="B26" s="328">
        <v>399.05</v>
      </c>
      <c r="C26" s="328">
        <v>408.62</v>
      </c>
      <c r="D26" s="328">
        <v>460.03</v>
      </c>
      <c r="E26" s="328">
        <v>470.86</v>
      </c>
      <c r="F26" s="328">
        <v>421.33</v>
      </c>
      <c r="G26" s="328">
        <v>411.88</v>
      </c>
      <c r="H26" s="328">
        <v>422.44</v>
      </c>
      <c r="I26" s="328">
        <v>435.3</v>
      </c>
      <c r="J26" s="328">
        <v>436.06</v>
      </c>
      <c r="K26" s="328">
        <v>428.69</v>
      </c>
      <c r="L26" s="328">
        <v>437.62</v>
      </c>
      <c r="M26" s="328">
        <v>434.42</v>
      </c>
      <c r="N26" s="328">
        <v>334.96</v>
      </c>
      <c r="O26" s="328" t="s">
        <v>401</v>
      </c>
      <c r="P26" s="328" t="s">
        <v>401</v>
      </c>
      <c r="Q26" s="328">
        <v>333.7</v>
      </c>
      <c r="R26" s="328">
        <v>331.86</v>
      </c>
      <c r="S26" s="328">
        <v>341.46</v>
      </c>
      <c r="T26" s="328">
        <v>377.56</v>
      </c>
      <c r="U26" s="328">
        <v>415.16</v>
      </c>
      <c r="V26" s="328">
        <v>400.5</v>
      </c>
      <c r="W26" s="328">
        <v>408.4</v>
      </c>
      <c r="X26" s="328">
        <v>400.61</v>
      </c>
      <c r="Y26" s="328">
        <v>381.72</v>
      </c>
      <c r="Z26" s="328">
        <v>404.13</v>
      </c>
      <c r="AA26" s="328">
        <v>465.27</v>
      </c>
      <c r="AB26" s="328">
        <v>419.95</v>
      </c>
      <c r="AC26" s="328">
        <v>414.69</v>
      </c>
      <c r="AD26" s="328">
        <v>441.38</v>
      </c>
      <c r="AE26" s="328">
        <v>435.26</v>
      </c>
      <c r="AF26" s="329">
        <v>430.62</v>
      </c>
      <c r="AG26" s="289"/>
    </row>
    <row r="27" spans="1:33" s="290" customFormat="1" x14ac:dyDescent="0.2">
      <c r="A27" s="320">
        <v>0.33333333333333331</v>
      </c>
      <c r="B27" s="328">
        <v>394.69</v>
      </c>
      <c r="C27" s="328">
        <v>400.45</v>
      </c>
      <c r="D27" s="328">
        <v>487.29</v>
      </c>
      <c r="E27" s="328">
        <v>434.37</v>
      </c>
      <c r="F27" s="328">
        <v>427.24</v>
      </c>
      <c r="G27" s="328">
        <v>410.52</v>
      </c>
      <c r="H27" s="328">
        <v>413.38</v>
      </c>
      <c r="I27" s="328">
        <v>415.4</v>
      </c>
      <c r="J27" s="328">
        <v>429.01</v>
      </c>
      <c r="K27" s="328">
        <v>423.06</v>
      </c>
      <c r="L27" s="328">
        <v>430.82</v>
      </c>
      <c r="M27" s="328">
        <v>428.18</v>
      </c>
      <c r="N27" s="328">
        <v>317.56</v>
      </c>
      <c r="O27" s="328" t="s">
        <v>401</v>
      </c>
      <c r="P27" s="328" t="s">
        <v>401</v>
      </c>
      <c r="Q27" s="328">
        <v>316.05</v>
      </c>
      <c r="R27" s="328">
        <v>323.83</v>
      </c>
      <c r="S27" s="328">
        <v>327.20999999999998</v>
      </c>
      <c r="T27" s="328">
        <v>374.05</v>
      </c>
      <c r="U27" s="328">
        <v>399.74</v>
      </c>
      <c r="V27" s="328">
        <v>389.32</v>
      </c>
      <c r="W27" s="328">
        <v>396.45</v>
      </c>
      <c r="X27" s="328">
        <v>390.15</v>
      </c>
      <c r="Y27" s="328">
        <v>374.75</v>
      </c>
      <c r="Z27" s="328">
        <v>403.22</v>
      </c>
      <c r="AA27" s="328">
        <v>402.49</v>
      </c>
      <c r="AB27" s="328">
        <v>394.54</v>
      </c>
      <c r="AC27" s="328">
        <v>407.09</v>
      </c>
      <c r="AD27" s="328">
        <v>424.89</v>
      </c>
      <c r="AE27" s="328">
        <v>423.84</v>
      </c>
      <c r="AF27" s="329">
        <v>430.96</v>
      </c>
      <c r="AG27" s="289"/>
    </row>
    <row r="28" spans="1:33" s="290" customFormat="1" x14ac:dyDescent="0.2">
      <c r="A28" s="320">
        <v>0.375</v>
      </c>
      <c r="B28" s="328">
        <v>371.63</v>
      </c>
      <c r="C28" s="328">
        <v>400.27</v>
      </c>
      <c r="D28" s="328">
        <v>412.19</v>
      </c>
      <c r="E28" s="328">
        <v>416.71</v>
      </c>
      <c r="F28" s="328">
        <v>382.47</v>
      </c>
      <c r="G28" s="328">
        <v>407.5</v>
      </c>
      <c r="H28" s="328">
        <v>401.11</v>
      </c>
      <c r="I28" s="328">
        <v>416.55</v>
      </c>
      <c r="J28" s="328">
        <v>419.27</v>
      </c>
      <c r="K28" s="328">
        <v>410.85</v>
      </c>
      <c r="L28" s="328">
        <v>413.53</v>
      </c>
      <c r="M28" s="328" t="s">
        <v>399</v>
      </c>
      <c r="N28" s="328">
        <v>294.48</v>
      </c>
      <c r="O28" s="328" t="s">
        <v>401</v>
      </c>
      <c r="P28" s="328" t="s">
        <v>401</v>
      </c>
      <c r="Q28" s="328">
        <v>308.36</v>
      </c>
      <c r="R28" s="328">
        <v>333.1</v>
      </c>
      <c r="S28" s="328">
        <v>322.52999999999997</v>
      </c>
      <c r="T28" s="328">
        <v>376.15</v>
      </c>
      <c r="U28" s="328">
        <v>391.72</v>
      </c>
      <c r="V28" s="328">
        <v>390.22</v>
      </c>
      <c r="W28" s="328">
        <v>398.26</v>
      </c>
      <c r="X28" s="328">
        <v>384.57</v>
      </c>
      <c r="Y28" s="328">
        <v>358.95</v>
      </c>
      <c r="Z28" s="328">
        <v>394.86</v>
      </c>
      <c r="AA28" s="328">
        <v>392.35</v>
      </c>
      <c r="AB28" s="328">
        <v>399.28</v>
      </c>
      <c r="AC28" s="328">
        <v>404.21</v>
      </c>
      <c r="AD28" s="328">
        <v>413.11</v>
      </c>
      <c r="AE28" s="328">
        <v>411.42</v>
      </c>
      <c r="AF28" s="329">
        <v>425.4</v>
      </c>
      <c r="AG28" s="289"/>
    </row>
    <row r="29" spans="1:33" s="290" customFormat="1" x14ac:dyDescent="0.2">
      <c r="A29" s="320">
        <v>0.41666666666666669</v>
      </c>
      <c r="B29" s="328">
        <v>369.24</v>
      </c>
      <c r="C29" s="328">
        <v>403.79</v>
      </c>
      <c r="D29" s="328">
        <v>390.09</v>
      </c>
      <c r="E29" s="328">
        <v>355.43</v>
      </c>
      <c r="F29" s="328">
        <v>366.31</v>
      </c>
      <c r="G29" s="328">
        <v>381.6</v>
      </c>
      <c r="H29" s="328">
        <v>398.02</v>
      </c>
      <c r="I29" s="328">
        <v>405.57</v>
      </c>
      <c r="J29" s="328">
        <v>408.5</v>
      </c>
      <c r="K29" s="328">
        <v>407.03</v>
      </c>
      <c r="L29" s="328">
        <v>400.95</v>
      </c>
      <c r="M29" s="328" t="s">
        <v>399</v>
      </c>
      <c r="N29" s="328" t="s">
        <v>401</v>
      </c>
      <c r="O29" s="328" t="s">
        <v>401</v>
      </c>
      <c r="P29" s="328" t="s">
        <v>399</v>
      </c>
      <c r="Q29" s="328">
        <v>321.31</v>
      </c>
      <c r="R29" s="328">
        <v>307.2</v>
      </c>
      <c r="S29" s="328">
        <v>299.26</v>
      </c>
      <c r="T29" s="328">
        <v>360.11</v>
      </c>
      <c r="U29" s="328">
        <v>388.64</v>
      </c>
      <c r="V29" s="328">
        <v>383.09</v>
      </c>
      <c r="W29" s="328">
        <v>382.47</v>
      </c>
      <c r="X29" s="328">
        <v>374.32</v>
      </c>
      <c r="Y29" s="328">
        <v>343.62</v>
      </c>
      <c r="Z29" s="328">
        <v>385.72</v>
      </c>
      <c r="AA29" s="328">
        <v>387.62</v>
      </c>
      <c r="AB29" s="328">
        <v>388.35</v>
      </c>
      <c r="AC29" s="328">
        <v>393.13</v>
      </c>
      <c r="AD29" s="328">
        <v>410.88</v>
      </c>
      <c r="AE29" s="328">
        <v>399.88</v>
      </c>
      <c r="AF29" s="329">
        <v>408.89</v>
      </c>
      <c r="AG29" s="289"/>
    </row>
    <row r="30" spans="1:33" s="290" customFormat="1" x14ac:dyDescent="0.2">
      <c r="A30" s="320">
        <v>0.45833333333333331</v>
      </c>
      <c r="B30" s="328">
        <v>366.59</v>
      </c>
      <c r="C30" s="328">
        <v>408.5</v>
      </c>
      <c r="D30" s="328">
        <v>348.84</v>
      </c>
      <c r="E30" s="328">
        <v>351.15</v>
      </c>
      <c r="F30" s="328">
        <v>364.46</v>
      </c>
      <c r="G30" s="328">
        <v>369.83</v>
      </c>
      <c r="H30" s="328">
        <v>392.1</v>
      </c>
      <c r="I30" s="328">
        <v>402.44</v>
      </c>
      <c r="J30" s="328">
        <v>396.42</v>
      </c>
      <c r="K30" s="328">
        <v>391.89</v>
      </c>
      <c r="L30" s="328">
        <v>382.48</v>
      </c>
      <c r="M30" s="328">
        <v>249.5</v>
      </c>
      <c r="N30" s="328" t="s">
        <v>401</v>
      </c>
      <c r="O30" s="328" t="s">
        <v>401</v>
      </c>
      <c r="P30" s="328" t="s">
        <v>401</v>
      </c>
      <c r="Q30" s="328">
        <v>281.82</v>
      </c>
      <c r="R30" s="328">
        <v>295.95999999999998</v>
      </c>
      <c r="S30" s="328">
        <v>287.26</v>
      </c>
      <c r="T30" s="328">
        <v>349.75</v>
      </c>
      <c r="U30" s="328">
        <v>366.33</v>
      </c>
      <c r="V30" s="328">
        <v>370.61</v>
      </c>
      <c r="W30" s="328">
        <v>361.58</v>
      </c>
      <c r="X30" s="328">
        <v>364.53</v>
      </c>
      <c r="Y30" s="328">
        <v>330.6</v>
      </c>
      <c r="Z30" s="328">
        <v>335.59</v>
      </c>
      <c r="AA30" s="328">
        <v>387.16</v>
      </c>
      <c r="AB30" s="328">
        <v>380.94</v>
      </c>
      <c r="AC30" s="328">
        <v>379.03</v>
      </c>
      <c r="AD30" s="328">
        <v>397.28</v>
      </c>
      <c r="AE30" s="328">
        <v>390.4</v>
      </c>
      <c r="AF30" s="329">
        <v>388.86</v>
      </c>
      <c r="AG30" s="289"/>
    </row>
    <row r="31" spans="1:33" s="290" customFormat="1" x14ac:dyDescent="0.2">
      <c r="A31" s="320">
        <v>0.5</v>
      </c>
      <c r="B31" s="328">
        <v>374.97</v>
      </c>
      <c r="C31" s="328">
        <v>373.62</v>
      </c>
      <c r="D31" s="328">
        <v>339.28</v>
      </c>
      <c r="E31" s="328">
        <v>361.55</v>
      </c>
      <c r="F31" s="328">
        <v>350.24</v>
      </c>
      <c r="G31" s="328">
        <v>354.12</v>
      </c>
      <c r="H31" s="328">
        <v>373.81</v>
      </c>
      <c r="I31" s="328">
        <v>398.04</v>
      </c>
      <c r="J31" s="328">
        <v>382.73</v>
      </c>
      <c r="K31" s="328">
        <v>392.26</v>
      </c>
      <c r="L31" s="328">
        <v>372.98</v>
      </c>
      <c r="M31" s="328">
        <v>255.13</v>
      </c>
      <c r="N31" s="328" t="s">
        <v>401</v>
      </c>
      <c r="O31" s="328" t="s">
        <v>401</v>
      </c>
      <c r="P31" s="328" t="s">
        <v>401</v>
      </c>
      <c r="Q31" s="328">
        <v>261.98</v>
      </c>
      <c r="R31" s="328">
        <v>296.19</v>
      </c>
      <c r="S31" s="328">
        <v>279.58</v>
      </c>
      <c r="T31" s="328">
        <v>345.51</v>
      </c>
      <c r="U31" s="328">
        <v>356.84</v>
      </c>
      <c r="V31" s="328">
        <v>355.65</v>
      </c>
      <c r="W31" s="328">
        <v>353.41</v>
      </c>
      <c r="X31" s="328">
        <v>353.35</v>
      </c>
      <c r="Y31" s="328">
        <v>338.04</v>
      </c>
      <c r="Z31" s="328">
        <v>327.04000000000002</v>
      </c>
      <c r="AA31" s="328">
        <v>379.15</v>
      </c>
      <c r="AB31" s="328">
        <v>370.15</v>
      </c>
      <c r="AC31" s="328">
        <v>373.59</v>
      </c>
      <c r="AD31" s="328">
        <v>393.48</v>
      </c>
      <c r="AE31" s="328">
        <v>382.97</v>
      </c>
      <c r="AF31" s="329">
        <v>391.44</v>
      </c>
      <c r="AG31" s="289"/>
    </row>
    <row r="32" spans="1:33" s="290" customFormat="1" x14ac:dyDescent="0.2">
      <c r="A32" s="320">
        <v>0.54166666666666663</v>
      </c>
      <c r="B32" s="328">
        <v>372.69</v>
      </c>
      <c r="C32" s="328">
        <v>362.58</v>
      </c>
      <c r="D32" s="328">
        <v>325.3</v>
      </c>
      <c r="E32" s="328">
        <v>353.94</v>
      </c>
      <c r="F32" s="328">
        <v>348.29</v>
      </c>
      <c r="G32" s="328">
        <v>345.24</v>
      </c>
      <c r="H32" s="328">
        <v>360.5</v>
      </c>
      <c r="I32" s="328">
        <v>393.29</v>
      </c>
      <c r="J32" s="328">
        <v>373.27</v>
      </c>
      <c r="K32" s="328">
        <v>379.55</v>
      </c>
      <c r="L32" s="328">
        <v>371.59</v>
      </c>
      <c r="M32" s="328">
        <v>267.29000000000002</v>
      </c>
      <c r="N32" s="328" t="s">
        <v>401</v>
      </c>
      <c r="O32" s="328" t="s">
        <v>401</v>
      </c>
      <c r="P32" s="328" t="s">
        <v>401</v>
      </c>
      <c r="Q32" s="328">
        <v>253.3</v>
      </c>
      <c r="R32" s="328">
        <v>281.27999999999997</v>
      </c>
      <c r="S32" s="328">
        <v>271.12</v>
      </c>
      <c r="T32" s="328">
        <v>340.15</v>
      </c>
      <c r="U32" s="328">
        <v>346.52</v>
      </c>
      <c r="V32" s="328">
        <v>352.65</v>
      </c>
      <c r="W32" s="328">
        <v>348.97</v>
      </c>
      <c r="X32" s="328">
        <v>348.29</v>
      </c>
      <c r="Y32" s="328">
        <v>325.67</v>
      </c>
      <c r="Z32" s="328">
        <v>317</v>
      </c>
      <c r="AA32" s="328">
        <v>356.8</v>
      </c>
      <c r="AB32" s="328">
        <v>360.1</v>
      </c>
      <c r="AC32" s="328">
        <v>370.81</v>
      </c>
      <c r="AD32" s="328">
        <v>382.78</v>
      </c>
      <c r="AE32" s="328">
        <v>373.81</v>
      </c>
      <c r="AF32" s="329">
        <v>383.38</v>
      </c>
      <c r="AG32" s="289"/>
    </row>
    <row r="33" spans="1:36" s="290" customFormat="1" x14ac:dyDescent="0.2">
      <c r="A33" s="320">
        <v>0.58333333333333337</v>
      </c>
      <c r="B33" s="328">
        <v>373.67</v>
      </c>
      <c r="C33" s="328">
        <v>346.32</v>
      </c>
      <c r="D33" s="328">
        <v>319.73</v>
      </c>
      <c r="E33" s="328">
        <v>351.11</v>
      </c>
      <c r="F33" s="328">
        <v>343.9</v>
      </c>
      <c r="G33" s="329">
        <v>343.92</v>
      </c>
      <c r="H33" s="328">
        <v>347.09</v>
      </c>
      <c r="I33" s="328">
        <v>378.8</v>
      </c>
      <c r="J33" s="328">
        <v>362.19</v>
      </c>
      <c r="K33" s="328">
        <v>373.36</v>
      </c>
      <c r="L33" s="328">
        <v>369.43</v>
      </c>
      <c r="M33" s="328">
        <v>264.02999999999997</v>
      </c>
      <c r="N33" s="328" t="s">
        <v>401</v>
      </c>
      <c r="O33" s="328" t="s">
        <v>401</v>
      </c>
      <c r="P33" s="328" t="s">
        <v>401</v>
      </c>
      <c r="Q33" s="328">
        <v>255.59</v>
      </c>
      <c r="R33" s="328">
        <v>273.38</v>
      </c>
      <c r="S33" s="328">
        <v>280.08999999999997</v>
      </c>
      <c r="T33" s="328">
        <v>335.78</v>
      </c>
      <c r="U33" s="328">
        <v>358.67</v>
      </c>
      <c r="V33" s="328">
        <v>352.52</v>
      </c>
      <c r="W33" s="328">
        <v>349.69</v>
      </c>
      <c r="X33" s="328">
        <v>342.25</v>
      </c>
      <c r="Y33" s="328">
        <v>318.94</v>
      </c>
      <c r="Z33" s="328">
        <v>318.55</v>
      </c>
      <c r="AA33" s="328">
        <v>351.73</v>
      </c>
      <c r="AB33" s="328">
        <v>358.89</v>
      </c>
      <c r="AC33" s="328">
        <v>367.3</v>
      </c>
      <c r="AD33" s="328">
        <v>380.36</v>
      </c>
      <c r="AE33" s="328">
        <v>373.27</v>
      </c>
      <c r="AF33" s="329">
        <v>377.96</v>
      </c>
      <c r="AG33" s="289"/>
    </row>
    <row r="34" spans="1:36" s="290" customFormat="1" x14ac:dyDescent="0.2">
      <c r="A34" s="320">
        <v>0.625</v>
      </c>
      <c r="B34" s="328">
        <v>371.9</v>
      </c>
      <c r="C34" s="328" t="s">
        <v>399</v>
      </c>
      <c r="D34" s="328">
        <v>343.94</v>
      </c>
      <c r="E34" s="328">
        <v>354.59</v>
      </c>
      <c r="F34" s="328">
        <v>352.83</v>
      </c>
      <c r="G34" s="328">
        <v>354.4</v>
      </c>
      <c r="H34" s="328">
        <v>357.24</v>
      </c>
      <c r="I34" s="328">
        <v>374.93</v>
      </c>
      <c r="J34" s="328">
        <v>367.38</v>
      </c>
      <c r="K34" s="328">
        <v>380.58</v>
      </c>
      <c r="L34" s="328">
        <v>379.95</v>
      </c>
      <c r="M34" s="328">
        <v>266.39999999999998</v>
      </c>
      <c r="N34" s="328" t="s">
        <v>401</v>
      </c>
      <c r="O34" s="328" t="s">
        <v>401</v>
      </c>
      <c r="P34" s="328" t="s">
        <v>401</v>
      </c>
      <c r="Q34" s="328">
        <v>257.04000000000002</v>
      </c>
      <c r="R34" s="328">
        <v>264.58</v>
      </c>
      <c r="S34" s="328">
        <v>312.64</v>
      </c>
      <c r="T34" s="328">
        <v>342.19</v>
      </c>
      <c r="U34" s="328">
        <v>363.04</v>
      </c>
      <c r="V34" s="328">
        <v>358.46</v>
      </c>
      <c r="W34" s="328">
        <v>359.64</v>
      </c>
      <c r="X34" s="328">
        <v>348.15</v>
      </c>
      <c r="Y34" s="328">
        <v>314.41000000000003</v>
      </c>
      <c r="Z34" s="328">
        <v>319.64</v>
      </c>
      <c r="AA34" s="328">
        <v>370.05</v>
      </c>
      <c r="AB34" s="328">
        <v>368.08</v>
      </c>
      <c r="AC34" s="328">
        <v>367.01</v>
      </c>
      <c r="AD34" s="328">
        <v>381.41</v>
      </c>
      <c r="AE34" s="328">
        <v>379.1</v>
      </c>
      <c r="AF34" s="329">
        <v>386.08</v>
      </c>
      <c r="AG34" s="289"/>
    </row>
    <row r="35" spans="1:36" s="290" customFormat="1" x14ac:dyDescent="0.2">
      <c r="A35" s="320">
        <v>0.66666666666666663</v>
      </c>
      <c r="B35" s="328">
        <v>385.22</v>
      </c>
      <c r="C35" s="328" t="s">
        <v>399</v>
      </c>
      <c r="D35" s="328">
        <v>360.25</v>
      </c>
      <c r="E35" s="328">
        <v>373.84</v>
      </c>
      <c r="F35" s="328">
        <v>369.13</v>
      </c>
      <c r="G35" s="328">
        <v>370.7</v>
      </c>
      <c r="H35" s="328">
        <v>367.49</v>
      </c>
      <c r="I35" s="328">
        <v>388.3</v>
      </c>
      <c r="J35" s="328">
        <v>380.43</v>
      </c>
      <c r="K35" s="328">
        <v>398.44</v>
      </c>
      <c r="L35" s="328">
        <v>405.35</v>
      </c>
      <c r="M35" s="328">
        <v>290.95999999999998</v>
      </c>
      <c r="N35" s="328" t="s">
        <v>401</v>
      </c>
      <c r="O35" s="328" t="s">
        <v>401</v>
      </c>
      <c r="P35" s="328">
        <v>275.29000000000002</v>
      </c>
      <c r="Q35" s="328">
        <v>274.82</v>
      </c>
      <c r="R35" s="328">
        <v>273.8</v>
      </c>
      <c r="S35" s="328">
        <v>335.33</v>
      </c>
      <c r="T35" s="328">
        <v>362.7</v>
      </c>
      <c r="U35" s="328">
        <v>373.84</v>
      </c>
      <c r="V35" s="328">
        <v>373.68</v>
      </c>
      <c r="W35" s="328">
        <v>371.02</v>
      </c>
      <c r="X35" s="328">
        <v>356.98</v>
      </c>
      <c r="Y35" s="328">
        <v>334.53</v>
      </c>
      <c r="Z35" s="328">
        <v>328.77</v>
      </c>
      <c r="AA35" s="328">
        <v>378.52</v>
      </c>
      <c r="AB35" s="328">
        <v>384.46</v>
      </c>
      <c r="AC35" s="328">
        <v>376.41</v>
      </c>
      <c r="AD35" s="328">
        <v>392.09</v>
      </c>
      <c r="AE35" s="328">
        <v>395.68</v>
      </c>
      <c r="AF35" s="329">
        <v>397.07</v>
      </c>
      <c r="AG35" s="289"/>
    </row>
    <row r="36" spans="1:36" s="290" customFormat="1" x14ac:dyDescent="0.2">
      <c r="A36" s="320">
        <v>0.70833333333333337</v>
      </c>
      <c r="B36" s="328">
        <v>392.94</v>
      </c>
      <c r="C36" s="328" t="s">
        <v>399</v>
      </c>
      <c r="D36" s="328">
        <v>392.08</v>
      </c>
      <c r="E36" s="328">
        <v>402.73</v>
      </c>
      <c r="F36" s="328">
        <v>406.97</v>
      </c>
      <c r="G36" s="328">
        <v>405.5</v>
      </c>
      <c r="H36" s="328">
        <v>388.86</v>
      </c>
      <c r="I36" s="328">
        <v>413.4</v>
      </c>
      <c r="J36" s="328">
        <v>403.05</v>
      </c>
      <c r="K36" s="328">
        <v>415.79</v>
      </c>
      <c r="L36" s="328">
        <v>428.7</v>
      </c>
      <c r="M36" s="328">
        <v>319.68</v>
      </c>
      <c r="N36" s="328" t="s">
        <v>401</v>
      </c>
      <c r="O36" s="328" t="s">
        <v>401</v>
      </c>
      <c r="P36" s="328">
        <v>264.87</v>
      </c>
      <c r="Q36" s="328">
        <v>303.33999999999997</v>
      </c>
      <c r="R36" s="328">
        <v>296.12</v>
      </c>
      <c r="S36" s="328">
        <v>372.21</v>
      </c>
      <c r="T36" s="328">
        <v>385.94</v>
      </c>
      <c r="U36" s="328">
        <v>389.53</v>
      </c>
      <c r="V36" s="328">
        <v>394.02</v>
      </c>
      <c r="W36" s="328">
        <v>390.39</v>
      </c>
      <c r="X36" s="328">
        <v>384.84</v>
      </c>
      <c r="Y36" s="328">
        <v>365.06</v>
      </c>
      <c r="Z36" s="328">
        <v>352.07</v>
      </c>
      <c r="AA36" s="328">
        <v>403.24</v>
      </c>
      <c r="AB36" s="328">
        <v>404.34</v>
      </c>
      <c r="AC36" s="328">
        <v>392.99</v>
      </c>
      <c r="AD36" s="328">
        <v>410.84</v>
      </c>
      <c r="AE36" s="328">
        <v>421.35</v>
      </c>
      <c r="AF36" s="329">
        <v>409.22</v>
      </c>
      <c r="AG36" s="289"/>
    </row>
    <row r="37" spans="1:36" s="290" customFormat="1" x14ac:dyDescent="0.2">
      <c r="A37" s="320">
        <v>0.75</v>
      </c>
      <c r="B37" s="328">
        <v>408.11</v>
      </c>
      <c r="C37" s="328">
        <v>439.7</v>
      </c>
      <c r="D37" s="328">
        <v>412.65</v>
      </c>
      <c r="E37" s="328">
        <v>412.59</v>
      </c>
      <c r="F37" s="328">
        <v>420.97</v>
      </c>
      <c r="G37" s="328">
        <v>416.29</v>
      </c>
      <c r="H37" s="328">
        <v>407.27</v>
      </c>
      <c r="I37" s="328">
        <v>423.2</v>
      </c>
      <c r="J37" s="328">
        <v>421.76</v>
      </c>
      <c r="K37" s="328">
        <v>440.52</v>
      </c>
      <c r="L37" s="328">
        <v>455.61</v>
      </c>
      <c r="M37" s="328">
        <v>339.86</v>
      </c>
      <c r="N37" s="328" t="s">
        <v>401</v>
      </c>
      <c r="O37" s="328" t="s">
        <v>401</v>
      </c>
      <c r="P37" s="328">
        <v>293.12</v>
      </c>
      <c r="Q37" s="328">
        <v>335.35</v>
      </c>
      <c r="R37" s="328">
        <v>326.25</v>
      </c>
      <c r="S37" s="328">
        <v>375.58</v>
      </c>
      <c r="T37" s="328">
        <v>400.74</v>
      </c>
      <c r="U37" s="328">
        <v>408.48</v>
      </c>
      <c r="V37" s="328">
        <v>413.07</v>
      </c>
      <c r="W37" s="328">
        <v>408.03</v>
      </c>
      <c r="X37" s="328">
        <v>409.72</v>
      </c>
      <c r="Y37" s="328">
        <v>400.88</v>
      </c>
      <c r="Z37" s="328">
        <v>377.37</v>
      </c>
      <c r="AA37" s="328">
        <v>415.77</v>
      </c>
      <c r="AB37" s="328">
        <v>422.23</v>
      </c>
      <c r="AC37" s="328">
        <v>420.68</v>
      </c>
      <c r="AD37" s="328">
        <v>426.76</v>
      </c>
      <c r="AE37" s="328">
        <v>456.9</v>
      </c>
      <c r="AF37" s="329">
        <v>447.71</v>
      </c>
      <c r="AG37" s="289"/>
      <c r="AJ37" s="285"/>
    </row>
    <row r="38" spans="1:36" s="290" customFormat="1" x14ac:dyDescent="0.2">
      <c r="A38" s="320">
        <v>0.79166666666666663</v>
      </c>
      <c r="B38" s="328">
        <v>420.96</v>
      </c>
      <c r="C38" s="328">
        <v>466.99</v>
      </c>
      <c r="D38" s="328">
        <v>425.51</v>
      </c>
      <c r="E38" s="328">
        <v>442.36</v>
      </c>
      <c r="F38" s="328">
        <v>426.94</v>
      </c>
      <c r="G38" s="328">
        <v>429.85</v>
      </c>
      <c r="H38" s="328">
        <v>427.96</v>
      </c>
      <c r="I38" s="328">
        <v>430.73</v>
      </c>
      <c r="J38" s="328">
        <v>430.81</v>
      </c>
      <c r="K38" s="328">
        <v>455.47</v>
      </c>
      <c r="L38" s="328">
        <v>456.81</v>
      </c>
      <c r="M38" s="328">
        <v>349.81</v>
      </c>
      <c r="N38" s="328" t="s">
        <v>401</v>
      </c>
      <c r="O38" s="328" t="s">
        <v>401</v>
      </c>
      <c r="P38" s="328">
        <v>310.86</v>
      </c>
      <c r="Q38" s="328">
        <v>346.66</v>
      </c>
      <c r="R38" s="328">
        <v>363.63</v>
      </c>
      <c r="S38" s="328">
        <v>385.61</v>
      </c>
      <c r="T38" s="328">
        <v>429.96</v>
      </c>
      <c r="U38" s="328">
        <v>415.77</v>
      </c>
      <c r="V38" s="328">
        <v>414.4</v>
      </c>
      <c r="W38" s="328">
        <v>420.5</v>
      </c>
      <c r="X38" s="328">
        <v>408.01</v>
      </c>
      <c r="Y38" s="328">
        <v>446.36</v>
      </c>
      <c r="Z38" s="328">
        <v>403.05</v>
      </c>
      <c r="AA38" s="328">
        <v>423.17</v>
      </c>
      <c r="AB38" s="328">
        <v>429.12</v>
      </c>
      <c r="AC38" s="328">
        <v>440.39</v>
      </c>
      <c r="AD38" s="328">
        <v>443.16</v>
      </c>
      <c r="AE38" s="328">
        <v>473.68</v>
      </c>
      <c r="AF38" s="329">
        <v>451.97</v>
      </c>
      <c r="AG38" s="289"/>
      <c r="AJ38" s="285"/>
    </row>
    <row r="39" spans="1:36" s="290" customFormat="1" x14ac:dyDescent="0.2">
      <c r="A39" s="320">
        <v>0.83333333333333337</v>
      </c>
      <c r="B39" s="328">
        <v>411.48</v>
      </c>
      <c r="C39" s="328">
        <v>493.94</v>
      </c>
      <c r="D39" s="328">
        <v>403.83</v>
      </c>
      <c r="E39" s="328">
        <v>460.8</v>
      </c>
      <c r="F39" s="328">
        <v>438.63</v>
      </c>
      <c r="G39" s="328">
        <v>436.26</v>
      </c>
      <c r="H39" s="328">
        <v>427.27</v>
      </c>
      <c r="I39" s="328">
        <v>435.99</v>
      </c>
      <c r="J39" s="328">
        <v>427.34</v>
      </c>
      <c r="K39" s="328">
        <v>450.11</v>
      </c>
      <c r="L39" s="328">
        <v>454.55</v>
      </c>
      <c r="M39" s="328">
        <v>350.04</v>
      </c>
      <c r="N39" s="328" t="s">
        <v>401</v>
      </c>
      <c r="O39" s="328" t="s">
        <v>401</v>
      </c>
      <c r="P39" s="328">
        <v>316.48</v>
      </c>
      <c r="Q39" s="328">
        <v>352.54</v>
      </c>
      <c r="R39" s="328">
        <v>393.52</v>
      </c>
      <c r="S39" s="328">
        <v>381.73</v>
      </c>
      <c r="T39" s="328">
        <v>413.21</v>
      </c>
      <c r="U39" s="328">
        <v>417.42</v>
      </c>
      <c r="V39" s="328">
        <v>420.93</v>
      </c>
      <c r="W39" s="328">
        <v>429.62</v>
      </c>
      <c r="X39" s="328">
        <v>399.69</v>
      </c>
      <c r="Y39" s="328">
        <v>460.67</v>
      </c>
      <c r="Z39" s="328">
        <v>404.75</v>
      </c>
      <c r="AA39" s="328">
        <v>427.83</v>
      </c>
      <c r="AB39" s="328">
        <v>435.92</v>
      </c>
      <c r="AC39" s="328">
        <v>448.05</v>
      </c>
      <c r="AD39" s="328">
        <v>433</v>
      </c>
      <c r="AE39" s="328">
        <v>456.91</v>
      </c>
      <c r="AF39" s="329">
        <v>492.38</v>
      </c>
      <c r="AG39" s="289"/>
      <c r="AJ39" s="285"/>
    </row>
    <row r="40" spans="1:36" s="290" customFormat="1" x14ac:dyDescent="0.2">
      <c r="A40" s="320">
        <v>0.875</v>
      </c>
      <c r="B40" s="328">
        <v>411.77</v>
      </c>
      <c r="C40" s="328">
        <v>392.94</v>
      </c>
      <c r="D40" s="328">
        <v>417.5</v>
      </c>
      <c r="E40" s="328">
        <v>449.2</v>
      </c>
      <c r="F40" s="328">
        <v>445.22</v>
      </c>
      <c r="G40" s="328">
        <v>419.17</v>
      </c>
      <c r="H40" s="328">
        <v>429.21</v>
      </c>
      <c r="I40" s="328">
        <v>440.43</v>
      </c>
      <c r="J40" s="328">
        <v>429.06</v>
      </c>
      <c r="K40" s="328">
        <v>458.26</v>
      </c>
      <c r="L40" s="328">
        <v>455.11</v>
      </c>
      <c r="M40" s="328">
        <v>351.3</v>
      </c>
      <c r="N40" s="328" t="s">
        <v>401</v>
      </c>
      <c r="O40" s="328" t="s">
        <v>401</v>
      </c>
      <c r="P40" s="328">
        <v>316.54000000000002</v>
      </c>
      <c r="Q40" s="328">
        <v>340.77</v>
      </c>
      <c r="R40" s="328">
        <v>343.08</v>
      </c>
      <c r="S40" s="328">
        <v>387.24</v>
      </c>
      <c r="T40" s="328">
        <v>439.81</v>
      </c>
      <c r="U40" s="328">
        <v>420.24</v>
      </c>
      <c r="V40" s="328">
        <v>420.83</v>
      </c>
      <c r="W40" s="328">
        <v>421.37</v>
      </c>
      <c r="X40" s="328">
        <v>402.25</v>
      </c>
      <c r="Y40" s="328">
        <v>454.69</v>
      </c>
      <c r="Z40" s="328">
        <v>410.66</v>
      </c>
      <c r="AA40" s="328">
        <v>411.6</v>
      </c>
      <c r="AB40" s="328">
        <v>439.12</v>
      </c>
      <c r="AC40" s="328">
        <v>446.4</v>
      </c>
      <c r="AD40" s="328">
        <v>433.53</v>
      </c>
      <c r="AE40" s="328">
        <v>461.58</v>
      </c>
      <c r="AF40" s="329">
        <v>508.59</v>
      </c>
      <c r="AG40" s="289"/>
      <c r="AJ40" s="285"/>
    </row>
    <row r="41" spans="1:36" s="290" customFormat="1" x14ac:dyDescent="0.2">
      <c r="A41" s="320">
        <v>0.91666666666666663</v>
      </c>
      <c r="B41" s="328">
        <v>420.35</v>
      </c>
      <c r="C41" s="328">
        <v>377.33</v>
      </c>
      <c r="D41" s="328">
        <v>396.98</v>
      </c>
      <c r="E41" s="328">
        <v>450.66</v>
      </c>
      <c r="F41" s="328">
        <v>436.33</v>
      </c>
      <c r="G41" s="328">
        <v>425.76</v>
      </c>
      <c r="H41" s="328">
        <v>438.79</v>
      </c>
      <c r="I41" s="328">
        <v>432.79</v>
      </c>
      <c r="J41" s="328">
        <v>436.95</v>
      </c>
      <c r="K41" s="328">
        <v>450.72</v>
      </c>
      <c r="L41" s="328">
        <v>481.92</v>
      </c>
      <c r="M41" s="328">
        <v>355.29</v>
      </c>
      <c r="N41" s="328" t="s">
        <v>401</v>
      </c>
      <c r="O41" s="328" t="s">
        <v>401</v>
      </c>
      <c r="P41" s="328">
        <v>305.32</v>
      </c>
      <c r="Q41" s="328">
        <v>335.39</v>
      </c>
      <c r="R41" s="328">
        <v>336.14</v>
      </c>
      <c r="S41" s="328">
        <v>371.53</v>
      </c>
      <c r="T41" s="328">
        <v>415.7</v>
      </c>
      <c r="U41" s="328">
        <v>429.79</v>
      </c>
      <c r="V41" s="328">
        <v>421.87</v>
      </c>
      <c r="W41" s="328">
        <v>411.86</v>
      </c>
      <c r="X41" s="328">
        <v>411.3</v>
      </c>
      <c r="Y41" s="328">
        <v>483.45</v>
      </c>
      <c r="Z41" s="328">
        <v>391.4</v>
      </c>
      <c r="AA41" s="328">
        <v>493.66</v>
      </c>
      <c r="AB41" s="328">
        <v>431.69</v>
      </c>
      <c r="AC41" s="328">
        <v>444.61</v>
      </c>
      <c r="AD41" s="328">
        <v>437.98</v>
      </c>
      <c r="AE41" s="328">
        <v>454.2</v>
      </c>
      <c r="AF41" s="329">
        <v>497.98</v>
      </c>
      <c r="AG41" s="289"/>
    </row>
    <row r="42" spans="1:36" s="290" customFormat="1" x14ac:dyDescent="0.2">
      <c r="A42" s="320">
        <v>0.95833333333333337</v>
      </c>
      <c r="B42" s="328">
        <v>394.56</v>
      </c>
      <c r="C42" s="328">
        <v>378.66</v>
      </c>
      <c r="D42" s="328">
        <v>394.93</v>
      </c>
      <c r="E42" s="328">
        <v>430.57</v>
      </c>
      <c r="F42" s="328">
        <v>420.2</v>
      </c>
      <c r="G42" s="328">
        <v>416.75</v>
      </c>
      <c r="H42" s="328">
        <v>455.17</v>
      </c>
      <c r="I42" s="328">
        <v>427.35</v>
      </c>
      <c r="J42" s="328">
        <v>429.19</v>
      </c>
      <c r="K42" s="328">
        <v>470.78</v>
      </c>
      <c r="L42" s="328">
        <v>451.43</v>
      </c>
      <c r="M42" s="328">
        <v>367.78</v>
      </c>
      <c r="N42" s="328" t="s">
        <v>401</v>
      </c>
      <c r="O42" s="328" t="s">
        <v>401</v>
      </c>
      <c r="P42" s="328">
        <v>340.49</v>
      </c>
      <c r="Q42" s="328">
        <v>331.71</v>
      </c>
      <c r="R42" s="328">
        <v>311.76</v>
      </c>
      <c r="S42" s="328">
        <v>377.96</v>
      </c>
      <c r="T42" s="328">
        <v>404.17</v>
      </c>
      <c r="U42" s="328">
        <v>431.08</v>
      </c>
      <c r="V42" s="328">
        <v>428.98</v>
      </c>
      <c r="W42" s="328">
        <v>418.84</v>
      </c>
      <c r="X42" s="328">
        <v>395.81</v>
      </c>
      <c r="Y42" s="328">
        <v>458.55</v>
      </c>
      <c r="Z42" s="328">
        <v>387.46</v>
      </c>
      <c r="AA42" s="328">
        <v>438.78</v>
      </c>
      <c r="AB42" s="328">
        <v>486.68</v>
      </c>
      <c r="AC42" s="328">
        <v>442.77</v>
      </c>
      <c r="AD42" s="328">
        <v>435.21</v>
      </c>
      <c r="AE42" s="328">
        <v>445.21</v>
      </c>
      <c r="AF42" s="329">
        <v>486.7</v>
      </c>
      <c r="AG42" s="289"/>
    </row>
    <row r="43" spans="1:36" s="283" customFormat="1" ht="39.6" customHeight="1" x14ac:dyDescent="0.2">
      <c r="A43" s="322" t="s">
        <v>352</v>
      </c>
      <c r="B43" s="321">
        <f>IFERROR(MAX(B19:B42),"")</f>
        <v>420.96</v>
      </c>
      <c r="C43" s="321">
        <f t="shared" ref="C43:AF43" si="0">IFERROR(MAX(C19:C42),"")</f>
        <v>493.94</v>
      </c>
      <c r="D43" s="321">
        <f t="shared" si="0"/>
        <v>487.29</v>
      </c>
      <c r="E43" s="321">
        <f t="shared" si="0"/>
        <v>470.86</v>
      </c>
      <c r="F43" s="321">
        <f t="shared" si="0"/>
        <v>577.98</v>
      </c>
      <c r="G43" s="321">
        <f t="shared" si="0"/>
        <v>524.41999999999996</v>
      </c>
      <c r="H43" s="321">
        <f t="shared" si="0"/>
        <v>455.17</v>
      </c>
      <c r="I43" s="321">
        <f t="shared" si="0"/>
        <v>477.74</v>
      </c>
      <c r="J43" s="321">
        <f t="shared" si="0"/>
        <v>437.34</v>
      </c>
      <c r="K43" s="321">
        <f t="shared" si="0"/>
        <v>470.78</v>
      </c>
      <c r="L43" s="321">
        <f t="shared" si="0"/>
        <v>484.64</v>
      </c>
      <c r="M43" s="321">
        <f t="shared" si="0"/>
        <v>504.63</v>
      </c>
      <c r="N43" s="321">
        <f t="shared" si="0"/>
        <v>390.7</v>
      </c>
      <c r="O43" s="321" t="s">
        <v>401</v>
      </c>
      <c r="P43" s="321">
        <f t="shared" si="0"/>
        <v>340.49</v>
      </c>
      <c r="Q43" s="321">
        <f t="shared" si="0"/>
        <v>352.54</v>
      </c>
      <c r="R43" s="321">
        <f t="shared" si="0"/>
        <v>409.18</v>
      </c>
      <c r="S43" s="321">
        <f t="shared" si="0"/>
        <v>417.75</v>
      </c>
      <c r="T43" s="321">
        <f t="shared" si="0"/>
        <v>439.81</v>
      </c>
      <c r="U43" s="321">
        <f t="shared" si="0"/>
        <v>517.71</v>
      </c>
      <c r="V43" s="321">
        <f t="shared" si="0"/>
        <v>438.39</v>
      </c>
      <c r="W43" s="321">
        <f t="shared" si="0"/>
        <v>429.62</v>
      </c>
      <c r="X43" s="321">
        <f t="shared" si="0"/>
        <v>416.84</v>
      </c>
      <c r="Y43" s="321">
        <f t="shared" si="0"/>
        <v>483.45</v>
      </c>
      <c r="Z43" s="321">
        <f t="shared" si="0"/>
        <v>483.13</v>
      </c>
      <c r="AA43" s="321">
        <f t="shared" si="0"/>
        <v>493.66</v>
      </c>
      <c r="AB43" s="321">
        <f t="shared" si="0"/>
        <v>495.5</v>
      </c>
      <c r="AC43" s="321">
        <f t="shared" si="0"/>
        <v>523.30999999999995</v>
      </c>
      <c r="AD43" s="321">
        <f t="shared" si="0"/>
        <v>461.62</v>
      </c>
      <c r="AE43" s="321">
        <f t="shared" si="0"/>
        <v>473.68</v>
      </c>
      <c r="AF43" s="321">
        <f t="shared" si="0"/>
        <v>508.59</v>
      </c>
    </row>
    <row r="44" spans="1:36" s="291" customFormat="1" ht="27" customHeight="1" x14ac:dyDescent="0.2">
      <c r="A44" s="318" t="s">
        <v>312</v>
      </c>
      <c r="B44" s="400" t="s">
        <v>313</v>
      </c>
      <c r="C44" s="401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1"/>
      <c r="T44" s="401"/>
      <c r="U44" s="401"/>
      <c r="V44" s="401"/>
      <c r="W44" s="401"/>
      <c r="X44" s="401"/>
      <c r="Y44" s="401"/>
      <c r="Z44" s="401"/>
      <c r="AA44" s="401"/>
      <c r="AB44" s="401"/>
      <c r="AC44" s="401"/>
      <c r="AD44" s="401"/>
      <c r="AE44" s="401"/>
      <c r="AF44" s="401"/>
      <c r="AG44" s="289"/>
    </row>
    <row r="45" spans="1:36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6" x14ac:dyDescent="0.2">
      <c r="A46" s="288" t="s">
        <v>340</v>
      </c>
    </row>
    <row r="47" spans="1:36" x14ac:dyDescent="0.2">
      <c r="A47" s="288" t="s">
        <v>339</v>
      </c>
    </row>
    <row r="48" spans="1:36" x14ac:dyDescent="0.2">
      <c r="A48" s="288"/>
      <c r="B48"/>
    </row>
    <row r="49" spans="1:30" x14ac:dyDescent="0.2">
      <c r="A49" s="288"/>
    </row>
    <row r="50" spans="1:30" x14ac:dyDescent="0.2">
      <c r="A50" s="288"/>
    </row>
    <row r="51" spans="1:30" x14ac:dyDescent="0.2">
      <c r="A51" s="288"/>
    </row>
    <row r="52" spans="1:30" x14ac:dyDescent="0.2">
      <c r="A52" s="288"/>
    </row>
    <row r="53" spans="1:30" x14ac:dyDescent="0.2">
      <c r="A53" s="386"/>
      <c r="B53" s="386"/>
      <c r="C53" s="386"/>
      <c r="D53" s="386"/>
      <c r="E53" s="386"/>
      <c r="F53" s="386"/>
      <c r="G53" s="386"/>
      <c r="H53" s="364"/>
      <c r="I53" s="364"/>
      <c r="J53" s="364"/>
      <c r="K53" s="385"/>
      <c r="L53" s="385"/>
      <c r="M53" s="385"/>
      <c r="N53" s="385"/>
      <c r="O53" s="385"/>
      <c r="P53" s="385"/>
      <c r="Q53" s="385"/>
      <c r="R53" s="385"/>
      <c r="S53" s="385"/>
      <c r="T53" s="364"/>
      <c r="U53" s="364"/>
      <c r="V53" s="385"/>
      <c r="W53" s="385"/>
      <c r="X53" s="385"/>
      <c r="Y53" s="385"/>
      <c r="Z53" s="385"/>
      <c r="AA53" s="385"/>
      <c r="AB53" s="385"/>
      <c r="AC53" s="385"/>
      <c r="AD53" s="385"/>
    </row>
    <row r="54" spans="1:30" x14ac:dyDescent="0.2">
      <c r="A54" s="369" t="s">
        <v>354</v>
      </c>
      <c r="B54" s="369"/>
      <c r="C54" s="371"/>
      <c r="D54" s="371"/>
      <c r="E54" s="371"/>
      <c r="F54" s="371"/>
      <c r="G54" s="371"/>
      <c r="H54" s="371"/>
      <c r="I54" s="371"/>
      <c r="J54" s="364"/>
      <c r="K54" s="369" t="s">
        <v>364</v>
      </c>
      <c r="L54" s="369"/>
      <c r="M54" s="371"/>
      <c r="N54" s="371"/>
      <c r="O54" s="371"/>
      <c r="P54" s="371"/>
      <c r="Q54" s="371"/>
      <c r="R54" s="371"/>
      <c r="S54" s="371"/>
      <c r="T54" s="364"/>
      <c r="U54" s="364"/>
      <c r="V54" s="369" t="s">
        <v>365</v>
      </c>
      <c r="W54" s="369"/>
      <c r="X54" s="371"/>
      <c r="Y54" s="371"/>
      <c r="Z54" s="371"/>
      <c r="AA54" s="371"/>
      <c r="AB54" s="371"/>
      <c r="AC54" s="371"/>
      <c r="AD54" s="371"/>
    </row>
    <row r="55" spans="1:30" x14ac:dyDescent="0.2">
      <c r="A55" s="370" t="s">
        <v>357</v>
      </c>
      <c r="B55" s="370"/>
      <c r="C55" s="370"/>
      <c r="D55" s="370"/>
      <c r="E55" s="370"/>
      <c r="F55" s="370"/>
      <c r="G55" s="370"/>
      <c r="H55" s="370"/>
      <c r="I55" s="370"/>
      <c r="J55" s="364"/>
      <c r="K55" s="370" t="s">
        <v>355</v>
      </c>
      <c r="L55" s="370"/>
      <c r="M55" s="370"/>
      <c r="N55" s="370"/>
      <c r="O55" s="370"/>
      <c r="P55" s="370"/>
      <c r="Q55" s="370"/>
      <c r="R55" s="370"/>
      <c r="S55" s="370"/>
      <c r="T55" s="364"/>
      <c r="U55" s="364"/>
      <c r="V55" s="370" t="s">
        <v>356</v>
      </c>
      <c r="W55" s="370"/>
      <c r="X55" s="370"/>
      <c r="Y55" s="370"/>
      <c r="Z55" s="370"/>
      <c r="AA55" s="370"/>
      <c r="AB55" s="370"/>
      <c r="AC55" s="370"/>
      <c r="AD55" s="370"/>
    </row>
    <row r="56" spans="1:30" x14ac:dyDescent="0.2">
      <c r="A56" s="288"/>
    </row>
  </sheetData>
  <sheetProtection formatColumns="0"/>
  <mergeCells count="40">
    <mergeCell ref="V53:AD53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3:S53"/>
    <mergeCell ref="A53:G53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4:B54"/>
    <mergeCell ref="K54:L54"/>
    <mergeCell ref="V54:W54"/>
    <mergeCell ref="A55:I55"/>
    <mergeCell ref="K55:S55"/>
    <mergeCell ref="V55:AD55"/>
    <mergeCell ref="C54:I54"/>
    <mergeCell ref="M54:S54"/>
    <mergeCell ref="X54:AD54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5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J56"/>
  <sheetViews>
    <sheetView showGridLines="0" tabSelected="1" view="pageBreakPreview" topLeftCell="A3" zoomScale="60" zoomScaleNormal="60" workbookViewId="0">
      <selection activeCell="AE26" sqref="AE26"/>
    </sheetView>
  </sheetViews>
  <sheetFormatPr baseColWidth="10" defaultColWidth="11.42578125" defaultRowHeight="12.75" x14ac:dyDescent="0.2"/>
  <cols>
    <col min="1" max="1" width="17.5703125" style="289" customWidth="1"/>
    <col min="2" max="3" width="6.5703125" style="289" bestFit="1" customWidth="1"/>
    <col min="4" max="4" width="6.5703125" style="289" customWidth="1"/>
    <col min="5" max="5" width="7" style="289" customWidth="1"/>
    <col min="6" max="6" width="6.5703125" style="289" customWidth="1"/>
    <col min="7" max="7" width="6.42578125" style="289" customWidth="1"/>
    <col min="8" max="8" width="6.5703125" style="289" customWidth="1"/>
    <col min="9" max="13" width="6.5703125" style="289" bestFit="1" customWidth="1"/>
    <col min="14" max="17" width="6.5703125" style="289" customWidth="1"/>
    <col min="18" max="18" width="7" style="289" customWidth="1"/>
    <col min="19" max="19" width="7.42578125" style="289" customWidth="1"/>
    <col min="20" max="20" width="6.42578125" style="289" bestFit="1" customWidth="1"/>
    <col min="21" max="21" width="6.5703125" style="289" customWidth="1"/>
    <col min="22" max="22" width="7.42578125" style="289" customWidth="1"/>
    <col min="23" max="23" width="6.5703125" style="289" customWidth="1"/>
    <col min="24" max="24" width="6.85546875" style="289" customWidth="1"/>
    <col min="25" max="27" width="7.42578125" style="289" customWidth="1"/>
    <col min="28" max="28" width="6.5703125" style="289" bestFit="1" customWidth="1"/>
    <col min="29" max="29" width="6.42578125" style="289" bestFit="1" customWidth="1"/>
    <col min="30" max="32" width="6.42578125" style="289" customWidth="1"/>
    <col min="33" max="33" width="6.140625" style="289" customWidth="1"/>
    <col min="34" max="16384" width="11.42578125" style="289"/>
  </cols>
  <sheetData>
    <row r="1" spans="1:32" ht="12" hidden="1" customHeight="1" x14ac:dyDescent="0.2">
      <c r="A1" s="293"/>
    </row>
    <row r="2" spans="1:32" ht="15.75" hidden="1" customHeight="1" x14ac:dyDescent="0.2">
      <c r="A2" s="388"/>
      <c r="B2" s="388"/>
      <c r="C2" s="388"/>
      <c r="D2" s="388"/>
      <c r="E2" s="389" t="s">
        <v>407</v>
      </c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</row>
    <row r="3" spans="1:32" ht="15.75" customHeight="1" x14ac:dyDescent="0.2">
      <c r="A3" s="388"/>
      <c r="B3" s="388"/>
      <c r="C3" s="388"/>
      <c r="D3" s="388"/>
      <c r="E3" s="392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</row>
    <row r="4" spans="1:32" ht="30.75" customHeight="1" x14ac:dyDescent="0.2">
      <c r="A4" s="388"/>
      <c r="B4" s="388"/>
      <c r="C4" s="388"/>
      <c r="D4" s="388"/>
      <c r="E4" s="39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</row>
    <row r="5" spans="1:32" ht="11.25" customHeight="1" x14ac:dyDescent="0.2">
      <c r="A5" s="316"/>
      <c r="B5" s="316"/>
      <c r="C5" s="316"/>
      <c r="D5" s="316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1:32" ht="27.6" customHeight="1" x14ac:dyDescent="0.2">
      <c r="A6" s="372" t="s">
        <v>188</v>
      </c>
      <c r="B6" s="372"/>
      <c r="C6" s="372"/>
      <c r="D6" s="372"/>
      <c r="E6" s="379" t="str">
        <f>'PM10 24H'!E6</f>
        <v>Evaluación ambiental de seguimiento de la calidad del aire en el CEBA Jose Pardo, distrito Ilo, provincia Ilo, departamento Moquegua, en diciembre 2025</v>
      </c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</row>
    <row r="7" spans="1:32" ht="8.25" customHeight="1" x14ac:dyDescent="0.2">
      <c r="A7" s="373"/>
      <c r="B7" s="373"/>
      <c r="C7" s="373"/>
      <c r="D7" s="373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1:32" ht="15.75" customHeight="1" x14ac:dyDescent="0.2">
      <c r="A8" s="374" t="s">
        <v>236</v>
      </c>
      <c r="B8" s="374"/>
      <c r="C8" s="374"/>
      <c r="D8" s="374"/>
      <c r="E8" s="381" t="s">
        <v>386</v>
      </c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74" t="s">
        <v>189</v>
      </c>
      <c r="Q8" s="374"/>
      <c r="R8" s="374"/>
      <c r="S8" s="374"/>
      <c r="T8" s="374"/>
      <c r="U8" s="379" t="str">
        <f>'PM10 24H'!U8</f>
        <v>011-12-2025-417</v>
      </c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</row>
    <row r="9" spans="1:32" ht="8.25" customHeight="1" x14ac:dyDescent="0.2">
      <c r="A9" s="373"/>
      <c r="B9" s="373"/>
      <c r="C9" s="373"/>
      <c r="D9" s="373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1:32" ht="15.75" customHeight="1" x14ac:dyDescent="0.2">
      <c r="A10" s="374" t="s">
        <v>349</v>
      </c>
      <c r="B10" s="374"/>
      <c r="C10" s="374"/>
      <c r="D10" s="374"/>
      <c r="E10" s="380">
        <f>'PM10 24H'!E10</f>
        <v>45992</v>
      </c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74" t="s">
        <v>348</v>
      </c>
      <c r="Q10" s="374"/>
      <c r="R10" s="374"/>
      <c r="S10" s="374"/>
      <c r="T10" s="374"/>
      <c r="U10" s="379" t="str">
        <f>'PM10 24H'!U10</f>
        <v>31/12/2025  23:55:00</v>
      </c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</row>
    <row r="11" spans="1:32" ht="7.5" customHeight="1" x14ac:dyDescent="0.2">
      <c r="A11" s="317"/>
      <c r="B11" s="317"/>
      <c r="C11" s="317"/>
      <c r="D11" s="31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1:32" ht="15.75" customHeight="1" x14ac:dyDescent="0.2">
      <c r="A12" s="378" t="s">
        <v>217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378"/>
      <c r="AA12" s="378"/>
      <c r="AB12" s="378"/>
      <c r="AC12" s="378"/>
      <c r="AD12" s="378"/>
      <c r="AE12" s="378"/>
      <c r="AF12" s="378"/>
    </row>
    <row r="13" spans="1:32" ht="7.5" customHeight="1" x14ac:dyDescent="0.2">
      <c r="A13" s="317"/>
      <c r="B13" s="317"/>
      <c r="C13" s="317"/>
      <c r="D13" s="31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1:32" ht="15.75" customHeight="1" x14ac:dyDescent="0.2">
      <c r="A14" s="374" t="s">
        <v>33</v>
      </c>
      <c r="B14" s="374"/>
      <c r="C14" s="374"/>
      <c r="D14" s="374"/>
      <c r="E14" s="379" t="s">
        <v>376</v>
      </c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4" t="s">
        <v>350</v>
      </c>
      <c r="Q14" s="374"/>
      <c r="R14" s="374"/>
      <c r="S14" s="374"/>
      <c r="T14" s="374"/>
      <c r="U14" s="383" t="s">
        <v>393</v>
      </c>
      <c r="V14" s="383"/>
      <c r="W14" s="383"/>
      <c r="X14" s="383"/>
      <c r="Y14" s="383"/>
      <c r="Z14" s="383"/>
      <c r="AA14" s="383"/>
      <c r="AB14" s="383"/>
      <c r="AC14" s="383"/>
      <c r="AD14" s="383"/>
      <c r="AE14" s="383"/>
      <c r="AF14" s="383"/>
    </row>
    <row r="15" spans="1:32" ht="7.5" customHeight="1" x14ac:dyDescent="0.2">
      <c r="A15" s="373"/>
      <c r="B15" s="373"/>
      <c r="C15" s="373"/>
      <c r="D15" s="373"/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384"/>
      <c r="Q15" s="384"/>
      <c r="R15" s="384"/>
      <c r="S15" s="384"/>
      <c r="T15" s="384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</row>
    <row r="16" spans="1:32" ht="15.75" customHeight="1" x14ac:dyDescent="0.2">
      <c r="A16" s="374" t="s">
        <v>8</v>
      </c>
      <c r="B16" s="374"/>
      <c r="C16" s="374"/>
      <c r="D16" s="374"/>
      <c r="E16" s="379" t="s">
        <v>14</v>
      </c>
      <c r="F16" s="379"/>
      <c r="G16" s="379"/>
      <c r="H16" s="379"/>
      <c r="I16" s="379"/>
      <c r="J16" s="379"/>
      <c r="K16" s="379"/>
      <c r="L16" s="374" t="s">
        <v>9</v>
      </c>
      <c r="M16" s="374"/>
      <c r="N16" s="374"/>
      <c r="O16" s="374"/>
      <c r="P16" s="379" t="s">
        <v>377</v>
      </c>
      <c r="Q16" s="379"/>
      <c r="R16" s="379"/>
      <c r="S16" s="379"/>
      <c r="T16" s="379"/>
      <c r="U16" s="379"/>
      <c r="V16" s="379"/>
      <c r="W16" s="374" t="s">
        <v>10</v>
      </c>
      <c r="X16" s="374"/>
      <c r="Y16" s="381">
        <v>1193085162</v>
      </c>
      <c r="Z16" s="381"/>
      <c r="AA16" s="381"/>
      <c r="AB16" s="381"/>
      <c r="AC16" s="381"/>
      <c r="AD16" s="381"/>
      <c r="AE16" s="381"/>
      <c r="AF16" s="381"/>
    </row>
    <row r="17" spans="1:33" ht="11.25" customHeight="1" x14ac:dyDescent="0.2">
      <c r="A17" s="316"/>
      <c r="B17" s="316"/>
      <c r="C17" s="316"/>
      <c r="D17" s="316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</row>
    <row r="18" spans="1:33" ht="29.45" customHeight="1" x14ac:dyDescent="0.2">
      <c r="A18" s="318" t="s">
        <v>257</v>
      </c>
      <c r="B18" s="319">
        <v>1</v>
      </c>
      <c r="C18" s="319">
        <v>2</v>
      </c>
      <c r="D18" s="319">
        <v>3</v>
      </c>
      <c r="E18" s="319">
        <v>4</v>
      </c>
      <c r="F18" s="319">
        <v>5</v>
      </c>
      <c r="G18" s="319">
        <v>6</v>
      </c>
      <c r="H18" s="319">
        <v>7</v>
      </c>
      <c r="I18" s="319">
        <v>8</v>
      </c>
      <c r="J18" s="319">
        <v>9</v>
      </c>
      <c r="K18" s="319">
        <v>10</v>
      </c>
      <c r="L18" s="319">
        <v>11</v>
      </c>
      <c r="M18" s="319">
        <v>12</v>
      </c>
      <c r="N18" s="319">
        <v>13</v>
      </c>
      <c r="O18" s="319">
        <v>14</v>
      </c>
      <c r="P18" s="319">
        <v>15</v>
      </c>
      <c r="Q18" s="319">
        <v>16</v>
      </c>
      <c r="R18" s="319">
        <v>17</v>
      </c>
      <c r="S18" s="319">
        <v>18</v>
      </c>
      <c r="T18" s="319">
        <v>19</v>
      </c>
      <c r="U18" s="319">
        <v>20</v>
      </c>
      <c r="V18" s="319">
        <v>21</v>
      </c>
      <c r="W18" s="319">
        <v>22</v>
      </c>
      <c r="X18" s="319">
        <v>23</v>
      </c>
      <c r="Y18" s="319">
        <v>24</v>
      </c>
      <c r="Z18" s="319">
        <v>25</v>
      </c>
      <c r="AA18" s="319">
        <v>26</v>
      </c>
      <c r="AB18" s="319">
        <v>27</v>
      </c>
      <c r="AC18" s="319">
        <v>28</v>
      </c>
      <c r="AD18" s="319">
        <v>29</v>
      </c>
      <c r="AE18" s="319">
        <v>30</v>
      </c>
      <c r="AF18" s="319">
        <v>31</v>
      </c>
    </row>
    <row r="19" spans="1:33" s="290" customFormat="1" x14ac:dyDescent="0.2">
      <c r="A19" s="320">
        <v>0</v>
      </c>
      <c r="B19" s="328">
        <v>396.11</v>
      </c>
      <c r="C19" s="328">
        <v>407.98</v>
      </c>
      <c r="D19" s="328">
        <v>417.44</v>
      </c>
      <c r="E19" s="328">
        <v>406.55</v>
      </c>
      <c r="F19" s="328">
        <v>438.9</v>
      </c>
      <c r="G19" s="328">
        <v>426.42</v>
      </c>
      <c r="H19" s="328">
        <v>420.13</v>
      </c>
      <c r="I19" s="328">
        <v>428.09</v>
      </c>
      <c r="J19" s="328">
        <v>428.16</v>
      </c>
      <c r="K19" s="328">
        <v>425.48</v>
      </c>
      <c r="L19" s="328">
        <v>453.29</v>
      </c>
      <c r="M19" s="328">
        <v>454.82</v>
      </c>
      <c r="N19" s="328">
        <v>351.11</v>
      </c>
      <c r="O19" s="328" t="s">
        <v>401</v>
      </c>
      <c r="P19" s="328" t="s">
        <v>401</v>
      </c>
      <c r="Q19" s="328">
        <v>305.58999999999997</v>
      </c>
      <c r="R19" s="328">
        <v>334.6</v>
      </c>
      <c r="S19" s="328">
        <v>336.34</v>
      </c>
      <c r="T19" s="328">
        <v>378.3</v>
      </c>
      <c r="U19" s="328">
        <v>416.56</v>
      </c>
      <c r="V19" s="328">
        <v>416.22</v>
      </c>
      <c r="W19" s="328">
        <v>415.38</v>
      </c>
      <c r="X19" s="328">
        <v>412.46</v>
      </c>
      <c r="Y19" s="328">
        <v>402.5</v>
      </c>
      <c r="Z19" s="328">
        <v>436.28</v>
      </c>
      <c r="AA19" s="328">
        <v>390.33</v>
      </c>
      <c r="AB19" s="328">
        <v>424.74</v>
      </c>
      <c r="AC19" s="328">
        <v>445.63</v>
      </c>
      <c r="AD19" s="328">
        <v>434.5</v>
      </c>
      <c r="AE19" s="328">
        <v>431.09</v>
      </c>
      <c r="AF19" s="328">
        <v>449.93</v>
      </c>
      <c r="AG19" s="289"/>
    </row>
    <row r="20" spans="1:33" s="290" customFormat="1" x14ac:dyDescent="0.2">
      <c r="A20" s="320">
        <v>4.1666666666666664E-2</v>
      </c>
      <c r="B20" s="328">
        <v>398.63</v>
      </c>
      <c r="C20" s="328">
        <v>407.89</v>
      </c>
      <c r="D20" s="328">
        <v>411.83</v>
      </c>
      <c r="E20" s="328">
        <v>408.85</v>
      </c>
      <c r="F20" s="328">
        <v>445.18</v>
      </c>
      <c r="G20" s="328">
        <v>427.29</v>
      </c>
      <c r="H20" s="328">
        <v>420.27</v>
      </c>
      <c r="I20" s="328">
        <v>435.77</v>
      </c>
      <c r="J20" s="328">
        <v>428.95</v>
      </c>
      <c r="K20" s="328">
        <v>426</v>
      </c>
      <c r="L20" s="328">
        <v>458.73</v>
      </c>
      <c r="M20" s="328">
        <v>454.73</v>
      </c>
      <c r="N20" s="328">
        <v>356.07</v>
      </c>
      <c r="O20" s="328" t="s">
        <v>401</v>
      </c>
      <c r="P20" s="328" t="s">
        <v>401</v>
      </c>
      <c r="Q20" s="328">
        <v>310.13</v>
      </c>
      <c r="R20" s="328">
        <v>338.63</v>
      </c>
      <c r="S20" s="328">
        <v>338.97</v>
      </c>
      <c r="T20" s="328">
        <v>377.69</v>
      </c>
      <c r="U20" s="328">
        <v>422.81</v>
      </c>
      <c r="V20" s="328">
        <v>422.32</v>
      </c>
      <c r="W20" s="328">
        <v>418.08</v>
      </c>
      <c r="X20" s="328">
        <v>413.46</v>
      </c>
      <c r="Y20" s="328">
        <v>409.63</v>
      </c>
      <c r="Z20" s="328">
        <v>443.34</v>
      </c>
      <c r="AA20" s="328">
        <v>395.42</v>
      </c>
      <c r="AB20" s="328">
        <v>422.05</v>
      </c>
      <c r="AC20" s="328">
        <v>460.5</v>
      </c>
      <c r="AD20" s="328">
        <v>439.76</v>
      </c>
      <c r="AE20" s="328">
        <v>432.5</v>
      </c>
      <c r="AF20" s="328">
        <v>449.74</v>
      </c>
      <c r="AG20" s="289"/>
    </row>
    <row r="21" spans="1:33" s="290" customFormat="1" x14ac:dyDescent="0.2">
      <c r="A21" s="320">
        <v>8.3333333333333329E-2</v>
      </c>
      <c r="B21" s="328">
        <v>394.01</v>
      </c>
      <c r="C21" s="328">
        <v>405.22</v>
      </c>
      <c r="D21" s="328">
        <v>405.09</v>
      </c>
      <c r="E21" s="328">
        <v>406.08</v>
      </c>
      <c r="F21" s="328">
        <v>445.28</v>
      </c>
      <c r="G21" s="328">
        <v>426.58</v>
      </c>
      <c r="H21" s="328">
        <v>419.49</v>
      </c>
      <c r="I21" s="328">
        <v>440.77</v>
      </c>
      <c r="J21" s="328">
        <v>428.43</v>
      </c>
      <c r="K21" s="328">
        <v>424.11</v>
      </c>
      <c r="L21" s="328">
        <v>457.06</v>
      </c>
      <c r="M21" s="328">
        <v>451.58</v>
      </c>
      <c r="N21" s="328">
        <v>356.94</v>
      </c>
      <c r="O21" s="328" t="s">
        <v>401</v>
      </c>
      <c r="P21" s="328" t="s">
        <v>401</v>
      </c>
      <c r="Q21" s="328">
        <v>310.13</v>
      </c>
      <c r="R21" s="328">
        <v>336.77</v>
      </c>
      <c r="S21" s="328">
        <v>342.19</v>
      </c>
      <c r="T21" s="328">
        <v>375.02</v>
      </c>
      <c r="U21" s="328">
        <v>425.79</v>
      </c>
      <c r="V21" s="328">
        <v>424.89</v>
      </c>
      <c r="W21" s="328">
        <v>415.56</v>
      </c>
      <c r="X21" s="328">
        <v>411.59</v>
      </c>
      <c r="Y21" s="328">
        <v>414.54</v>
      </c>
      <c r="Z21" s="328">
        <v>453.62</v>
      </c>
      <c r="AA21" s="328">
        <v>399.64</v>
      </c>
      <c r="AB21" s="328">
        <v>417.85</v>
      </c>
      <c r="AC21" s="328">
        <v>467.49</v>
      </c>
      <c r="AD21" s="328">
        <v>440.28</v>
      </c>
      <c r="AE21" s="328">
        <v>431.43</v>
      </c>
      <c r="AF21" s="328">
        <v>445.29</v>
      </c>
      <c r="AG21" s="289"/>
    </row>
    <row r="22" spans="1:33" s="290" customFormat="1" x14ac:dyDescent="0.2">
      <c r="A22" s="320">
        <v>0.125</v>
      </c>
      <c r="B22" s="328">
        <v>391.01</v>
      </c>
      <c r="C22" s="328">
        <v>400.36</v>
      </c>
      <c r="D22" s="328">
        <v>395.43</v>
      </c>
      <c r="E22" s="328">
        <v>401.57</v>
      </c>
      <c r="F22" s="328">
        <v>447.03</v>
      </c>
      <c r="G22" s="328">
        <v>427.4</v>
      </c>
      <c r="H22" s="328">
        <v>416.89</v>
      </c>
      <c r="I22" s="328">
        <v>442.11</v>
      </c>
      <c r="J22" s="328">
        <v>426.76</v>
      </c>
      <c r="K22" s="328">
        <v>421.1</v>
      </c>
      <c r="L22" s="328">
        <v>453.22</v>
      </c>
      <c r="M22" s="328">
        <v>447.77</v>
      </c>
      <c r="N22" s="328">
        <v>360.55</v>
      </c>
      <c r="O22" s="328" t="s">
        <v>401</v>
      </c>
      <c r="P22" s="328" t="s">
        <v>401</v>
      </c>
      <c r="Q22" s="328">
        <v>308.32</v>
      </c>
      <c r="R22" s="328">
        <v>335.52</v>
      </c>
      <c r="S22" s="328">
        <v>340.87</v>
      </c>
      <c r="T22" s="328">
        <v>370.77</v>
      </c>
      <c r="U22" s="328">
        <v>428.24</v>
      </c>
      <c r="V22" s="328">
        <v>423.79</v>
      </c>
      <c r="W22" s="328">
        <v>412.35</v>
      </c>
      <c r="X22" s="328">
        <v>407.36</v>
      </c>
      <c r="Y22" s="328">
        <v>412.85</v>
      </c>
      <c r="Z22" s="328">
        <v>451.3</v>
      </c>
      <c r="AA22" s="328">
        <v>400.14</v>
      </c>
      <c r="AB22" s="328">
        <v>412.68</v>
      </c>
      <c r="AC22" s="328">
        <v>472.24</v>
      </c>
      <c r="AD22" s="328">
        <v>437.88</v>
      </c>
      <c r="AE22" s="328">
        <v>428.44</v>
      </c>
      <c r="AF22" s="328">
        <v>439.09</v>
      </c>
      <c r="AG22" s="289"/>
    </row>
    <row r="23" spans="1:33" s="290" customFormat="1" x14ac:dyDescent="0.2">
      <c r="A23" s="320">
        <v>0.16666666666666666</v>
      </c>
      <c r="B23" s="328">
        <v>389.85</v>
      </c>
      <c r="C23" s="328">
        <v>397.32</v>
      </c>
      <c r="D23" s="328">
        <v>382.46</v>
      </c>
      <c r="E23" s="328">
        <v>399.06</v>
      </c>
      <c r="F23" s="328">
        <v>445.38</v>
      </c>
      <c r="G23" s="328">
        <v>434.17</v>
      </c>
      <c r="H23" s="328">
        <v>414.27</v>
      </c>
      <c r="I23" s="328">
        <v>448.42</v>
      </c>
      <c r="J23" s="328">
        <v>424.67</v>
      </c>
      <c r="K23" s="328">
        <v>418.25</v>
      </c>
      <c r="L23" s="328">
        <v>449.92</v>
      </c>
      <c r="M23" s="328">
        <v>453.36</v>
      </c>
      <c r="N23" s="328">
        <v>362.21</v>
      </c>
      <c r="O23" s="328" t="s">
        <v>401</v>
      </c>
      <c r="P23" s="328" t="s">
        <v>401</v>
      </c>
      <c r="Q23" s="328">
        <v>309.83</v>
      </c>
      <c r="R23" s="328">
        <v>337.76</v>
      </c>
      <c r="S23" s="328">
        <v>343.9</v>
      </c>
      <c r="T23" s="328">
        <v>366.98</v>
      </c>
      <c r="U23" s="328">
        <v>427.78</v>
      </c>
      <c r="V23" s="328">
        <v>422.97</v>
      </c>
      <c r="W23" s="328">
        <v>409.09</v>
      </c>
      <c r="X23" s="328">
        <v>402.45</v>
      </c>
      <c r="Y23" s="328">
        <v>411.15</v>
      </c>
      <c r="Z23" s="328">
        <v>443.18</v>
      </c>
      <c r="AA23" s="328">
        <v>399.7</v>
      </c>
      <c r="AB23" s="328">
        <v>407.37</v>
      </c>
      <c r="AC23" s="328">
        <v>469.42</v>
      </c>
      <c r="AD23" s="328">
        <v>435.2</v>
      </c>
      <c r="AE23" s="328">
        <v>426.38</v>
      </c>
      <c r="AF23" s="328">
        <v>435.31</v>
      </c>
      <c r="AG23" s="289"/>
    </row>
    <row r="24" spans="1:33" s="290" customFormat="1" x14ac:dyDescent="0.2">
      <c r="A24" s="320">
        <v>0.20833333333333334</v>
      </c>
      <c r="B24" s="328">
        <v>388.47</v>
      </c>
      <c r="C24" s="328">
        <v>395.2</v>
      </c>
      <c r="D24" s="328">
        <v>384.18</v>
      </c>
      <c r="E24" s="328">
        <v>397.66</v>
      </c>
      <c r="F24" s="328">
        <v>461.48</v>
      </c>
      <c r="G24" s="328">
        <v>444.07</v>
      </c>
      <c r="H24" s="328">
        <v>414.45</v>
      </c>
      <c r="I24" s="328">
        <v>452.3</v>
      </c>
      <c r="J24" s="328">
        <v>423.23</v>
      </c>
      <c r="K24" s="328">
        <v>417.28</v>
      </c>
      <c r="L24" s="328">
        <v>447.98</v>
      </c>
      <c r="M24" s="328">
        <v>459.45</v>
      </c>
      <c r="N24" s="328">
        <v>366.11</v>
      </c>
      <c r="O24" s="328" t="s">
        <v>401</v>
      </c>
      <c r="P24" s="328" t="s">
        <v>401</v>
      </c>
      <c r="Q24" s="328">
        <v>313.66000000000003</v>
      </c>
      <c r="R24" s="328">
        <v>346.31</v>
      </c>
      <c r="S24" s="328">
        <v>352.98</v>
      </c>
      <c r="T24" s="328">
        <v>367.66</v>
      </c>
      <c r="U24" s="328">
        <v>433.77</v>
      </c>
      <c r="V24" s="328">
        <v>422.05</v>
      </c>
      <c r="W24" s="328">
        <v>409.82</v>
      </c>
      <c r="X24" s="328">
        <v>398.99</v>
      </c>
      <c r="Y24" s="328">
        <v>413.93</v>
      </c>
      <c r="Z24" s="328">
        <v>441.87</v>
      </c>
      <c r="AA24" s="328">
        <v>400.91</v>
      </c>
      <c r="AB24" s="328">
        <v>408.29</v>
      </c>
      <c r="AC24" s="328">
        <v>467.7</v>
      </c>
      <c r="AD24" s="328">
        <v>436.53</v>
      </c>
      <c r="AE24" s="328">
        <v>425.98</v>
      </c>
      <c r="AF24" s="328">
        <v>433.34</v>
      </c>
      <c r="AG24" s="289"/>
    </row>
    <row r="25" spans="1:33" s="290" customFormat="1" x14ac:dyDescent="0.2">
      <c r="A25" s="320">
        <v>0.25</v>
      </c>
      <c r="B25" s="328">
        <v>386.93</v>
      </c>
      <c r="C25" s="328">
        <v>392.84</v>
      </c>
      <c r="D25" s="328">
        <v>391.8</v>
      </c>
      <c r="E25" s="328">
        <v>406.68</v>
      </c>
      <c r="F25" s="328">
        <v>467.8</v>
      </c>
      <c r="G25" s="328">
        <v>447.8</v>
      </c>
      <c r="H25" s="328">
        <v>414.82</v>
      </c>
      <c r="I25" s="328">
        <v>455.07</v>
      </c>
      <c r="J25" s="328">
        <v>423.8</v>
      </c>
      <c r="K25" s="328">
        <v>417.12</v>
      </c>
      <c r="L25" s="328">
        <v>446.24</v>
      </c>
      <c r="M25" s="328">
        <v>462.29</v>
      </c>
      <c r="N25" s="328">
        <v>370.53</v>
      </c>
      <c r="O25" s="328" t="s">
        <v>401</v>
      </c>
      <c r="P25" s="328" t="s">
        <v>401</v>
      </c>
      <c r="Q25" s="328">
        <v>316.64</v>
      </c>
      <c r="R25" s="328">
        <v>352.03</v>
      </c>
      <c r="S25" s="328">
        <v>357.55</v>
      </c>
      <c r="T25" s="328">
        <v>372.86</v>
      </c>
      <c r="U25" s="328">
        <v>446.52</v>
      </c>
      <c r="V25" s="328">
        <v>421.48</v>
      </c>
      <c r="W25" s="328">
        <v>410.3</v>
      </c>
      <c r="X25" s="328">
        <v>399.62</v>
      </c>
      <c r="Y25" s="328">
        <v>419.43</v>
      </c>
      <c r="Z25" s="328">
        <v>432.19</v>
      </c>
      <c r="AA25" s="328">
        <v>408</v>
      </c>
      <c r="AB25" s="328">
        <v>408.52</v>
      </c>
      <c r="AC25" s="328">
        <v>466.57</v>
      </c>
      <c r="AD25" s="328">
        <v>438.65</v>
      </c>
      <c r="AE25" s="328">
        <v>426.23</v>
      </c>
      <c r="AF25" s="328">
        <v>434.11</v>
      </c>
      <c r="AG25" s="289"/>
    </row>
    <row r="26" spans="1:33" s="290" customFormat="1" x14ac:dyDescent="0.2">
      <c r="A26" s="320">
        <v>0.29166666666666669</v>
      </c>
      <c r="B26" s="328">
        <v>388.82</v>
      </c>
      <c r="C26" s="328">
        <v>394.59</v>
      </c>
      <c r="D26" s="328">
        <v>401.97</v>
      </c>
      <c r="E26" s="328">
        <v>416.17</v>
      </c>
      <c r="F26" s="328">
        <v>466.65</v>
      </c>
      <c r="G26" s="328">
        <v>446.76</v>
      </c>
      <c r="H26" s="328">
        <v>415.53</v>
      </c>
      <c r="I26" s="328">
        <v>452.58</v>
      </c>
      <c r="J26" s="328">
        <v>424.89</v>
      </c>
      <c r="K26" s="328">
        <v>417.06</v>
      </c>
      <c r="L26" s="328">
        <v>442.09</v>
      </c>
      <c r="M26" s="328">
        <v>460.16</v>
      </c>
      <c r="N26" s="328">
        <v>366.43</v>
      </c>
      <c r="O26" s="328" t="s">
        <v>401</v>
      </c>
      <c r="P26" s="328" t="s">
        <v>401</v>
      </c>
      <c r="Q26" s="328">
        <v>315.79000000000002</v>
      </c>
      <c r="R26" s="328">
        <v>352.05</v>
      </c>
      <c r="S26" s="328">
        <v>361.26</v>
      </c>
      <c r="T26" s="328">
        <v>372.81</v>
      </c>
      <c r="U26" s="328">
        <v>447.89</v>
      </c>
      <c r="V26" s="328">
        <v>417.66</v>
      </c>
      <c r="W26" s="328">
        <v>407.73</v>
      </c>
      <c r="X26" s="328">
        <v>397.34</v>
      </c>
      <c r="Y26" s="328">
        <v>417.67</v>
      </c>
      <c r="Z26" s="328">
        <v>425.38</v>
      </c>
      <c r="AA26" s="328">
        <v>417.72</v>
      </c>
      <c r="AB26" s="328">
        <v>406.16</v>
      </c>
      <c r="AC26" s="328">
        <v>457.58</v>
      </c>
      <c r="AD26" s="328">
        <v>438.48</v>
      </c>
      <c r="AE26" s="328">
        <v>426.24</v>
      </c>
      <c r="AF26" s="329">
        <v>432.29</v>
      </c>
      <c r="AG26" s="289"/>
    </row>
    <row r="27" spans="1:33" s="290" customFormat="1" x14ac:dyDescent="0.2">
      <c r="A27" s="320">
        <v>0.33333333333333331</v>
      </c>
      <c r="B27" s="328">
        <v>389.68</v>
      </c>
      <c r="C27" s="328">
        <v>394.19</v>
      </c>
      <c r="D27" s="328">
        <v>416.32</v>
      </c>
      <c r="E27" s="328">
        <v>419.35</v>
      </c>
      <c r="F27" s="328">
        <v>462.27</v>
      </c>
      <c r="G27" s="328">
        <v>446.06</v>
      </c>
      <c r="H27" s="328">
        <v>415.77</v>
      </c>
      <c r="I27" s="328">
        <v>448.24</v>
      </c>
      <c r="J27" s="328">
        <v>425.84</v>
      </c>
      <c r="K27" s="328">
        <v>416.73</v>
      </c>
      <c r="L27" s="328">
        <v>435.36</v>
      </c>
      <c r="M27" s="328">
        <v>456.88</v>
      </c>
      <c r="N27" s="328">
        <v>359.24</v>
      </c>
      <c r="O27" s="328" t="s">
        <v>401</v>
      </c>
      <c r="P27" s="328" t="s">
        <v>401</v>
      </c>
      <c r="Q27" s="328">
        <v>318.17</v>
      </c>
      <c r="R27" s="328">
        <v>351.15</v>
      </c>
      <c r="S27" s="328">
        <v>362.14</v>
      </c>
      <c r="T27" s="328">
        <v>372.75</v>
      </c>
      <c r="U27" s="328">
        <v>442.5</v>
      </c>
      <c r="V27" s="328">
        <v>414.15</v>
      </c>
      <c r="W27" s="328">
        <v>406.17</v>
      </c>
      <c r="X27" s="328">
        <v>396.22</v>
      </c>
      <c r="Y27" s="328">
        <v>413.47</v>
      </c>
      <c r="Z27" s="328">
        <v>423.22</v>
      </c>
      <c r="AA27" s="328">
        <v>418.55</v>
      </c>
      <c r="AB27" s="328">
        <v>407.5</v>
      </c>
      <c r="AC27" s="328">
        <v>443.97</v>
      </c>
      <c r="AD27" s="328">
        <v>436.57</v>
      </c>
      <c r="AE27" s="328">
        <v>425.69</v>
      </c>
      <c r="AF27" s="329">
        <v>432.46</v>
      </c>
      <c r="AG27" s="289"/>
    </row>
    <row r="28" spans="1:33" s="290" customFormat="1" x14ac:dyDescent="0.2">
      <c r="A28" s="320">
        <v>0.375</v>
      </c>
      <c r="B28" s="328">
        <v>386.8</v>
      </c>
      <c r="C28" s="328">
        <v>395.2</v>
      </c>
      <c r="D28" s="328">
        <v>421.27</v>
      </c>
      <c r="E28" s="328">
        <v>420.13</v>
      </c>
      <c r="F28" s="328">
        <v>453.46</v>
      </c>
      <c r="G28" s="328">
        <v>445.26</v>
      </c>
      <c r="H28" s="328">
        <v>415.08</v>
      </c>
      <c r="I28" s="328">
        <v>444.02</v>
      </c>
      <c r="J28" s="328">
        <v>425.79</v>
      </c>
      <c r="K28" s="328">
        <v>417.19</v>
      </c>
      <c r="L28" s="328">
        <v>429.64</v>
      </c>
      <c r="M28" s="328">
        <v>461.01</v>
      </c>
      <c r="N28" s="328">
        <v>351.13</v>
      </c>
      <c r="O28" s="328" t="s">
        <v>401</v>
      </c>
      <c r="P28" s="328" t="s">
        <v>401</v>
      </c>
      <c r="Q28" s="328">
        <v>319.07</v>
      </c>
      <c r="R28" s="328">
        <v>350.84</v>
      </c>
      <c r="S28" s="328">
        <v>362.8</v>
      </c>
      <c r="T28" s="328">
        <v>373.85</v>
      </c>
      <c r="U28" s="328">
        <v>436.97</v>
      </c>
      <c r="V28" s="328">
        <v>408.13</v>
      </c>
      <c r="W28" s="328">
        <v>403.99</v>
      </c>
      <c r="X28" s="328">
        <v>394.49</v>
      </c>
      <c r="Y28" s="328">
        <v>403.1</v>
      </c>
      <c r="Z28" s="328">
        <v>419.88</v>
      </c>
      <c r="AA28" s="328">
        <v>418.49</v>
      </c>
      <c r="AB28" s="328">
        <v>409.69</v>
      </c>
      <c r="AC28" s="328">
        <v>429.08</v>
      </c>
      <c r="AD28" s="328">
        <v>433.83</v>
      </c>
      <c r="AE28" s="328">
        <v>424.35</v>
      </c>
      <c r="AF28" s="329">
        <v>433.15</v>
      </c>
      <c r="AG28" s="289"/>
    </row>
    <row r="29" spans="1:33" s="290" customFormat="1" x14ac:dyDescent="0.2">
      <c r="A29" s="320">
        <v>0.41666666666666669</v>
      </c>
      <c r="B29" s="328">
        <v>386.12</v>
      </c>
      <c r="C29" s="328">
        <v>397.32</v>
      </c>
      <c r="D29" s="328">
        <v>421.81</v>
      </c>
      <c r="E29" s="328">
        <v>415.75</v>
      </c>
      <c r="F29" s="328">
        <v>447.57</v>
      </c>
      <c r="G29" s="328">
        <v>441.05</v>
      </c>
      <c r="H29" s="328">
        <v>413.58</v>
      </c>
      <c r="I29" s="328">
        <v>438.8</v>
      </c>
      <c r="J29" s="328">
        <v>424.47</v>
      </c>
      <c r="K29" s="328">
        <v>417.23</v>
      </c>
      <c r="L29" s="328">
        <v>426.36</v>
      </c>
      <c r="M29" s="328">
        <v>466.11</v>
      </c>
      <c r="N29" s="328">
        <v>351.74</v>
      </c>
      <c r="O29" s="328" t="s">
        <v>401</v>
      </c>
      <c r="P29" s="328" t="s">
        <v>399</v>
      </c>
      <c r="Q29" s="328">
        <v>322.58999999999997</v>
      </c>
      <c r="R29" s="328">
        <v>349.18</v>
      </c>
      <c r="S29" s="328">
        <v>356.21</v>
      </c>
      <c r="T29" s="328">
        <v>374.59</v>
      </c>
      <c r="U29" s="328">
        <v>432.47</v>
      </c>
      <c r="V29" s="328">
        <v>402.38</v>
      </c>
      <c r="W29" s="328">
        <v>402.7</v>
      </c>
      <c r="X29" s="328">
        <v>392.15</v>
      </c>
      <c r="Y29" s="328">
        <v>389.93</v>
      </c>
      <c r="Z29" s="328">
        <v>407.7</v>
      </c>
      <c r="AA29" s="328">
        <v>415.55</v>
      </c>
      <c r="AB29" s="328">
        <v>410.46</v>
      </c>
      <c r="AC29" s="328">
        <v>418.45</v>
      </c>
      <c r="AD29" s="328">
        <v>432.09</v>
      </c>
      <c r="AE29" s="328">
        <v>422.06</v>
      </c>
      <c r="AF29" s="329">
        <v>431.61</v>
      </c>
      <c r="AG29" s="289"/>
    </row>
    <row r="30" spans="1:33" s="290" customFormat="1" x14ac:dyDescent="0.2">
      <c r="A30" s="320">
        <v>0.45833333333333331</v>
      </c>
      <c r="B30" s="328">
        <v>384.99</v>
      </c>
      <c r="C30" s="328">
        <v>400.63</v>
      </c>
      <c r="D30" s="328">
        <v>416.7</v>
      </c>
      <c r="E30" s="328">
        <v>410.96</v>
      </c>
      <c r="F30" s="328">
        <v>436.08</v>
      </c>
      <c r="G30" s="328">
        <v>433.09</v>
      </c>
      <c r="H30" s="328">
        <v>411.46</v>
      </c>
      <c r="I30" s="328">
        <v>434.27</v>
      </c>
      <c r="J30" s="328">
        <v>421.85</v>
      </c>
      <c r="K30" s="328">
        <v>415.38</v>
      </c>
      <c r="L30" s="328">
        <v>421.08</v>
      </c>
      <c r="M30" s="328">
        <v>436.64</v>
      </c>
      <c r="N30" s="328">
        <v>347.25</v>
      </c>
      <c r="O30" s="328" t="s">
        <v>401</v>
      </c>
      <c r="P30" s="328" t="s">
        <v>401</v>
      </c>
      <c r="Q30" s="328">
        <v>320.77</v>
      </c>
      <c r="R30" s="328">
        <v>344.09</v>
      </c>
      <c r="S30" s="328">
        <v>347.98</v>
      </c>
      <c r="T30" s="328">
        <v>374.36</v>
      </c>
      <c r="U30" s="328">
        <v>422.07</v>
      </c>
      <c r="V30" s="328">
        <v>397.84</v>
      </c>
      <c r="W30" s="328">
        <v>399.31</v>
      </c>
      <c r="X30" s="328">
        <v>389.38</v>
      </c>
      <c r="Y30" s="328">
        <v>381.94</v>
      </c>
      <c r="Z30" s="328">
        <v>396.18</v>
      </c>
      <c r="AA30" s="328">
        <v>413.07</v>
      </c>
      <c r="AB30" s="328">
        <v>410.36</v>
      </c>
      <c r="AC30" s="328">
        <v>407.44</v>
      </c>
      <c r="AD30" s="328">
        <v>429.1</v>
      </c>
      <c r="AE30" s="328">
        <v>418.45</v>
      </c>
      <c r="AF30" s="329">
        <v>427.2</v>
      </c>
      <c r="AG30" s="289"/>
    </row>
    <row r="31" spans="1:33" s="290" customFormat="1" x14ac:dyDescent="0.2">
      <c r="A31" s="320">
        <v>0.5</v>
      </c>
      <c r="B31" s="328">
        <v>384.21</v>
      </c>
      <c r="C31" s="328">
        <v>398.94</v>
      </c>
      <c r="D31" s="328">
        <v>410.34</v>
      </c>
      <c r="E31" s="328">
        <v>408.18</v>
      </c>
      <c r="F31" s="328">
        <v>423.91</v>
      </c>
      <c r="G31" s="328">
        <v>415.76</v>
      </c>
      <c r="H31" s="328">
        <v>406.27</v>
      </c>
      <c r="I31" s="328">
        <v>424.31</v>
      </c>
      <c r="J31" s="328">
        <v>417.29</v>
      </c>
      <c r="K31" s="328">
        <v>413.84</v>
      </c>
      <c r="L31" s="328">
        <v>414.74</v>
      </c>
      <c r="M31" s="328">
        <v>395.94</v>
      </c>
      <c r="N31" s="328" t="s">
        <v>401</v>
      </c>
      <c r="O31" s="328" t="s">
        <v>401</v>
      </c>
      <c r="P31" s="328" t="s">
        <v>401</v>
      </c>
      <c r="Q31" s="328">
        <v>312.44</v>
      </c>
      <c r="R31" s="328">
        <v>334.81</v>
      </c>
      <c r="S31" s="328">
        <v>330.71</v>
      </c>
      <c r="T31" s="328">
        <v>373.62</v>
      </c>
      <c r="U31" s="328">
        <v>415.48</v>
      </c>
      <c r="V31" s="328">
        <v>390.94</v>
      </c>
      <c r="W31" s="328">
        <v>394.12</v>
      </c>
      <c r="X31" s="328">
        <v>384.77</v>
      </c>
      <c r="Y31" s="328">
        <v>375.94</v>
      </c>
      <c r="Z31" s="328">
        <v>387.59</v>
      </c>
      <c r="AA31" s="328">
        <v>410.31</v>
      </c>
      <c r="AB31" s="328">
        <v>408.45</v>
      </c>
      <c r="AC31" s="328">
        <v>402.47</v>
      </c>
      <c r="AD31" s="328">
        <v>424.96</v>
      </c>
      <c r="AE31" s="328">
        <v>414.26</v>
      </c>
      <c r="AF31" s="329">
        <v>422.8</v>
      </c>
      <c r="AG31" s="289"/>
    </row>
    <row r="32" spans="1:33" s="290" customFormat="1" x14ac:dyDescent="0.2">
      <c r="A32" s="320">
        <v>0.54166666666666663</v>
      </c>
      <c r="B32" s="328">
        <v>381.29</v>
      </c>
      <c r="C32" s="328">
        <v>394.91</v>
      </c>
      <c r="D32" s="328">
        <v>400.17</v>
      </c>
      <c r="E32" s="328">
        <v>401.64</v>
      </c>
      <c r="F32" s="328">
        <v>395.2</v>
      </c>
      <c r="G32" s="328">
        <v>393.36</v>
      </c>
      <c r="H32" s="328">
        <v>398.76</v>
      </c>
      <c r="I32" s="328">
        <v>415.94</v>
      </c>
      <c r="J32" s="328">
        <v>410.32</v>
      </c>
      <c r="K32" s="328">
        <v>408.63</v>
      </c>
      <c r="L32" s="328">
        <v>405.85</v>
      </c>
      <c r="M32" s="328">
        <v>356.53</v>
      </c>
      <c r="N32" s="328" t="s">
        <v>401</v>
      </c>
      <c r="O32" s="328" t="s">
        <v>401</v>
      </c>
      <c r="P32" s="328" t="s">
        <v>401</v>
      </c>
      <c r="Q32" s="328">
        <v>300.70999999999998</v>
      </c>
      <c r="R32" s="328">
        <v>318.82</v>
      </c>
      <c r="S32" s="328">
        <v>312.64</v>
      </c>
      <c r="T32" s="328">
        <v>367.06</v>
      </c>
      <c r="U32" s="328">
        <v>397.83</v>
      </c>
      <c r="V32" s="328">
        <v>383.41</v>
      </c>
      <c r="W32" s="328">
        <v>384.41</v>
      </c>
      <c r="X32" s="328">
        <v>379.08</v>
      </c>
      <c r="Y32" s="328">
        <v>363.58</v>
      </c>
      <c r="Z32" s="328">
        <v>371.7</v>
      </c>
      <c r="AA32" s="328">
        <v>402.37</v>
      </c>
      <c r="AB32" s="328">
        <v>401.1</v>
      </c>
      <c r="AC32" s="328">
        <v>395.65</v>
      </c>
      <c r="AD32" s="328">
        <v>415.68</v>
      </c>
      <c r="AE32" s="328">
        <v>407.2</v>
      </c>
      <c r="AF32" s="329">
        <v>414.99</v>
      </c>
      <c r="AG32" s="289"/>
    </row>
    <row r="33" spans="1:36" s="290" customFormat="1" x14ac:dyDescent="0.2">
      <c r="A33" s="320">
        <v>0.58333333333333337</v>
      </c>
      <c r="B33" s="328">
        <v>377.82</v>
      </c>
      <c r="C33" s="328">
        <v>388.02</v>
      </c>
      <c r="D33" s="328">
        <v>385.34</v>
      </c>
      <c r="E33" s="328">
        <v>386.89</v>
      </c>
      <c r="F33" s="328">
        <v>375.53</v>
      </c>
      <c r="G33" s="328">
        <v>378.08</v>
      </c>
      <c r="H33" s="328">
        <v>388.56</v>
      </c>
      <c r="I33" s="328">
        <v>405.67</v>
      </c>
      <c r="J33" s="328">
        <v>400.93</v>
      </c>
      <c r="K33" s="328">
        <v>400.84</v>
      </c>
      <c r="L33" s="328">
        <v>397.42</v>
      </c>
      <c r="M33" s="328">
        <v>316.42</v>
      </c>
      <c r="N33" s="328" t="s">
        <v>401</v>
      </c>
      <c r="O33" s="328" t="s">
        <v>401</v>
      </c>
      <c r="P33" s="328" t="s">
        <v>401</v>
      </c>
      <c r="Q33" s="328">
        <v>291.51</v>
      </c>
      <c r="R33" s="328">
        <v>305.35000000000002</v>
      </c>
      <c r="S33" s="328">
        <v>301.06</v>
      </c>
      <c r="T33" s="328">
        <v>357.38</v>
      </c>
      <c r="U33" s="328">
        <v>377.95</v>
      </c>
      <c r="V33" s="328">
        <v>374.32</v>
      </c>
      <c r="W33" s="328">
        <v>374.9</v>
      </c>
      <c r="X33" s="328">
        <v>369.76</v>
      </c>
      <c r="Y33" s="328">
        <v>346.54</v>
      </c>
      <c r="Z33" s="328">
        <v>360.76</v>
      </c>
      <c r="AA33" s="328">
        <v>390.32</v>
      </c>
      <c r="AB33" s="328">
        <v>384.02</v>
      </c>
      <c r="AC33" s="328">
        <v>388.73</v>
      </c>
      <c r="AD33" s="328">
        <v>405.52</v>
      </c>
      <c r="AE33" s="328">
        <v>398.86</v>
      </c>
      <c r="AF33" s="329">
        <v>404.69</v>
      </c>
      <c r="AG33" s="289"/>
    </row>
    <row r="34" spans="1:36" s="290" customFormat="1" x14ac:dyDescent="0.2">
      <c r="A34" s="320">
        <v>0.625</v>
      </c>
      <c r="B34" s="328">
        <v>374.42</v>
      </c>
      <c r="C34" s="328">
        <v>385.08</v>
      </c>
      <c r="D34" s="328">
        <v>370.83</v>
      </c>
      <c r="E34" s="328">
        <v>372.36</v>
      </c>
      <c r="F34" s="328">
        <v>366.97</v>
      </c>
      <c r="G34" s="328">
        <v>370.89</v>
      </c>
      <c r="H34" s="328">
        <v>380.41</v>
      </c>
      <c r="I34" s="328">
        <v>398.13</v>
      </c>
      <c r="J34" s="328">
        <v>392.35</v>
      </c>
      <c r="K34" s="328">
        <v>394.82</v>
      </c>
      <c r="L34" s="328">
        <v>390.22</v>
      </c>
      <c r="M34" s="328">
        <v>288.42</v>
      </c>
      <c r="N34" s="328" t="s">
        <v>401</v>
      </c>
      <c r="O34" s="328" t="s">
        <v>401</v>
      </c>
      <c r="P34" s="328" t="s">
        <v>401</v>
      </c>
      <c r="Q34" s="328">
        <v>281.93</v>
      </c>
      <c r="R34" s="328">
        <v>296.94</v>
      </c>
      <c r="S34" s="328">
        <v>297.45999999999998</v>
      </c>
      <c r="T34" s="328">
        <v>352.96</v>
      </c>
      <c r="U34" s="328">
        <v>371.44</v>
      </c>
      <c r="V34" s="328">
        <v>369.06</v>
      </c>
      <c r="W34" s="328">
        <v>368.81</v>
      </c>
      <c r="X34" s="328">
        <v>363.2</v>
      </c>
      <c r="Y34" s="328">
        <v>338.12</v>
      </c>
      <c r="Z34" s="328">
        <v>350.2</v>
      </c>
      <c r="AA34" s="328">
        <v>378.42</v>
      </c>
      <c r="AB34" s="328">
        <v>377.54</v>
      </c>
      <c r="AC34" s="328">
        <v>382.77</v>
      </c>
      <c r="AD34" s="328">
        <v>398.02</v>
      </c>
      <c r="AE34" s="328">
        <v>391.84</v>
      </c>
      <c r="AF34" s="329">
        <v>399.12</v>
      </c>
      <c r="AG34" s="289"/>
    </row>
    <row r="35" spans="1:36" s="290" customFormat="1" x14ac:dyDescent="0.2">
      <c r="A35" s="320">
        <v>0.66666666666666663</v>
      </c>
      <c r="B35" s="328">
        <v>373.24</v>
      </c>
      <c r="C35" s="328">
        <v>382.51</v>
      </c>
      <c r="D35" s="328">
        <v>354.95</v>
      </c>
      <c r="E35" s="328">
        <v>364.79</v>
      </c>
      <c r="F35" s="328">
        <v>359.7</v>
      </c>
      <c r="G35" s="328">
        <v>365.91</v>
      </c>
      <c r="H35" s="328">
        <v>374.67</v>
      </c>
      <c r="I35" s="328">
        <v>394.74</v>
      </c>
      <c r="J35" s="328">
        <v>386.27</v>
      </c>
      <c r="K35" s="328">
        <v>391.74</v>
      </c>
      <c r="L35" s="328">
        <v>387.03</v>
      </c>
      <c r="M35" s="328">
        <v>265.55</v>
      </c>
      <c r="N35" s="328" t="s">
        <v>401</v>
      </c>
      <c r="O35" s="328" t="s">
        <v>401</v>
      </c>
      <c r="P35" s="328" t="s">
        <v>325</v>
      </c>
      <c r="Q35" s="328">
        <v>276.77999999999997</v>
      </c>
      <c r="R35" s="328">
        <v>290.69</v>
      </c>
      <c r="S35" s="328">
        <v>298.48</v>
      </c>
      <c r="T35" s="328">
        <v>351.54</v>
      </c>
      <c r="U35" s="328">
        <v>368.2</v>
      </c>
      <c r="V35" s="328">
        <v>367.11</v>
      </c>
      <c r="W35" s="328">
        <v>365.63</v>
      </c>
      <c r="X35" s="328">
        <v>359.06</v>
      </c>
      <c r="Y35" s="328">
        <v>333.1</v>
      </c>
      <c r="Z35" s="328">
        <v>340.9</v>
      </c>
      <c r="AA35" s="328">
        <v>375.42</v>
      </c>
      <c r="AB35" s="328">
        <v>376.28</v>
      </c>
      <c r="AC35" s="328">
        <v>378.94</v>
      </c>
      <c r="AD35" s="328">
        <v>393.92</v>
      </c>
      <c r="AE35" s="328">
        <v>388.32</v>
      </c>
      <c r="AF35" s="329">
        <v>394.89</v>
      </c>
      <c r="AG35" s="289"/>
    </row>
    <row r="36" spans="1:36" s="290" customFormat="1" x14ac:dyDescent="0.2">
      <c r="A36" s="320">
        <v>0.70833333333333337</v>
      </c>
      <c r="B36" s="328">
        <v>375.9</v>
      </c>
      <c r="C36" s="328" t="s">
        <v>325</v>
      </c>
      <c r="D36" s="328">
        <v>352.44</v>
      </c>
      <c r="E36" s="328">
        <v>363.04</v>
      </c>
      <c r="F36" s="328">
        <v>362.77</v>
      </c>
      <c r="G36" s="328">
        <v>365.66</v>
      </c>
      <c r="H36" s="328">
        <v>373.14</v>
      </c>
      <c r="I36" s="328">
        <v>394.35</v>
      </c>
      <c r="J36" s="328">
        <v>384.25</v>
      </c>
      <c r="K36" s="328">
        <v>392.36</v>
      </c>
      <c r="L36" s="328">
        <v>388.93</v>
      </c>
      <c r="M36" s="328">
        <v>273.27999999999997</v>
      </c>
      <c r="N36" s="328" t="s">
        <v>401</v>
      </c>
      <c r="O36" s="328" t="s">
        <v>401</v>
      </c>
      <c r="P36" s="328" t="s">
        <v>325</v>
      </c>
      <c r="Q36" s="328">
        <v>276.14999999999998</v>
      </c>
      <c r="R36" s="328">
        <v>286.06</v>
      </c>
      <c r="S36" s="328">
        <v>304.69</v>
      </c>
      <c r="T36" s="328">
        <v>352.77</v>
      </c>
      <c r="U36" s="328">
        <v>367.93</v>
      </c>
      <c r="V36" s="328">
        <v>367.58</v>
      </c>
      <c r="W36" s="328">
        <v>364.65</v>
      </c>
      <c r="X36" s="328">
        <v>359.09</v>
      </c>
      <c r="Y36" s="328">
        <v>333.86</v>
      </c>
      <c r="Z36" s="328">
        <v>335.55</v>
      </c>
      <c r="AA36" s="328">
        <v>376.78</v>
      </c>
      <c r="AB36" s="328">
        <v>376.91</v>
      </c>
      <c r="AC36" s="328">
        <v>377.53</v>
      </c>
      <c r="AD36" s="328">
        <v>393.64</v>
      </c>
      <c r="AE36" s="328">
        <v>389.56</v>
      </c>
      <c r="AF36" s="329">
        <v>392.86</v>
      </c>
      <c r="AG36" s="289"/>
    </row>
    <row r="37" spans="1:36" s="290" customFormat="1" x14ac:dyDescent="0.2">
      <c r="A37" s="320">
        <v>0.75</v>
      </c>
      <c r="B37" s="328">
        <v>380.76</v>
      </c>
      <c r="C37" s="328" t="s">
        <v>325</v>
      </c>
      <c r="D37" s="328">
        <v>355.26</v>
      </c>
      <c r="E37" s="328">
        <v>370.19</v>
      </c>
      <c r="F37" s="328">
        <v>369.6</v>
      </c>
      <c r="G37" s="328">
        <v>370</v>
      </c>
      <c r="H37" s="328">
        <v>374.3</v>
      </c>
      <c r="I37" s="328">
        <v>396.55</v>
      </c>
      <c r="J37" s="328">
        <v>385.9</v>
      </c>
      <c r="K37" s="328">
        <v>396.55</v>
      </c>
      <c r="L37" s="328">
        <v>395.76</v>
      </c>
      <c r="M37" s="328">
        <v>281.61</v>
      </c>
      <c r="N37" s="328" t="s">
        <v>401</v>
      </c>
      <c r="O37" s="328" t="s">
        <v>401</v>
      </c>
      <c r="P37" s="328" t="s">
        <v>325</v>
      </c>
      <c r="Q37" s="328">
        <v>277.89999999999998</v>
      </c>
      <c r="R37" s="328">
        <v>288.44</v>
      </c>
      <c r="S37" s="328">
        <v>314.23</v>
      </c>
      <c r="T37" s="328">
        <v>357.85</v>
      </c>
      <c r="U37" s="328">
        <v>370.41</v>
      </c>
      <c r="V37" s="328">
        <v>371.33</v>
      </c>
      <c r="W37" s="328">
        <v>367.84</v>
      </c>
      <c r="X37" s="328">
        <v>363.51</v>
      </c>
      <c r="Y37" s="328">
        <v>341.02</v>
      </c>
      <c r="Z37" s="328">
        <v>334.5</v>
      </c>
      <c r="AA37" s="328">
        <v>380.3</v>
      </c>
      <c r="AB37" s="328">
        <v>381.15</v>
      </c>
      <c r="AC37" s="328">
        <v>380.98</v>
      </c>
      <c r="AD37" s="328">
        <v>395.62</v>
      </c>
      <c r="AE37" s="328">
        <v>396.68</v>
      </c>
      <c r="AF37" s="329">
        <v>397.72</v>
      </c>
      <c r="AG37" s="289"/>
      <c r="AJ37" s="285"/>
    </row>
    <row r="38" spans="1:36" s="290" customFormat="1" x14ac:dyDescent="0.2">
      <c r="A38" s="320">
        <v>0.79166666666666663</v>
      </c>
      <c r="B38" s="328">
        <v>387.56</v>
      </c>
      <c r="C38" s="328" t="s">
        <v>325</v>
      </c>
      <c r="D38" s="328">
        <v>364.84</v>
      </c>
      <c r="E38" s="328">
        <v>381.59</v>
      </c>
      <c r="F38" s="328">
        <v>377.41</v>
      </c>
      <c r="G38" s="328">
        <v>377.5</v>
      </c>
      <c r="H38" s="328">
        <v>378.78</v>
      </c>
      <c r="I38" s="328">
        <v>400.09</v>
      </c>
      <c r="J38" s="328">
        <v>390.2</v>
      </c>
      <c r="K38" s="328">
        <v>404.5</v>
      </c>
      <c r="L38" s="328">
        <v>405.05</v>
      </c>
      <c r="M38" s="328">
        <v>294.14</v>
      </c>
      <c r="N38" s="328" t="s">
        <v>401</v>
      </c>
      <c r="O38" s="328" t="s">
        <v>401</v>
      </c>
      <c r="P38" s="328" t="s">
        <v>325</v>
      </c>
      <c r="Q38" s="328">
        <v>286.01</v>
      </c>
      <c r="R38" s="328">
        <v>296.89999999999998</v>
      </c>
      <c r="S38" s="328">
        <v>326.52</v>
      </c>
      <c r="T38" s="328">
        <v>367.87</v>
      </c>
      <c r="U38" s="328">
        <v>376.59</v>
      </c>
      <c r="V38" s="328">
        <v>376.81</v>
      </c>
      <c r="W38" s="328">
        <v>375.21</v>
      </c>
      <c r="X38" s="328">
        <v>368.95</v>
      </c>
      <c r="Y38" s="328">
        <v>355.49</v>
      </c>
      <c r="Z38" s="328">
        <v>342.94</v>
      </c>
      <c r="AA38" s="328">
        <v>384.8</v>
      </c>
      <c r="AB38" s="328">
        <v>387.17</v>
      </c>
      <c r="AC38" s="328">
        <v>388.65</v>
      </c>
      <c r="AD38" s="328">
        <v>401.36</v>
      </c>
      <c r="AE38" s="328">
        <v>407.1</v>
      </c>
      <c r="AF38" s="329">
        <v>405.6</v>
      </c>
      <c r="AG38" s="289"/>
      <c r="AJ38" s="285"/>
    </row>
    <row r="39" spans="1:36" s="290" customFormat="1" x14ac:dyDescent="0.2">
      <c r="A39" s="320">
        <v>0.83333333333333337</v>
      </c>
      <c r="B39" s="328">
        <v>392.12</v>
      </c>
      <c r="C39" s="328" t="s">
        <v>325</v>
      </c>
      <c r="D39" s="328">
        <v>372.91</v>
      </c>
      <c r="E39" s="328">
        <v>394</v>
      </c>
      <c r="F39" s="328">
        <v>388.46</v>
      </c>
      <c r="G39" s="328">
        <v>387.77</v>
      </c>
      <c r="H39" s="328">
        <v>385.46</v>
      </c>
      <c r="I39" s="328">
        <v>404.83</v>
      </c>
      <c r="J39" s="328">
        <v>395.78</v>
      </c>
      <c r="K39" s="328">
        <v>411.73</v>
      </c>
      <c r="L39" s="328">
        <v>415.25</v>
      </c>
      <c r="M39" s="328">
        <v>306.01</v>
      </c>
      <c r="N39" s="328" t="s">
        <v>401</v>
      </c>
      <c r="O39" s="328" t="s">
        <v>401</v>
      </c>
      <c r="P39" s="328" t="s">
        <v>325</v>
      </c>
      <c r="Q39" s="328">
        <v>297.33</v>
      </c>
      <c r="R39" s="328">
        <v>309.07</v>
      </c>
      <c r="S39" s="328">
        <v>339.29</v>
      </c>
      <c r="T39" s="328">
        <v>376.33</v>
      </c>
      <c r="U39" s="328">
        <v>384.16</v>
      </c>
      <c r="V39" s="328">
        <v>384.97</v>
      </c>
      <c r="W39" s="328">
        <v>384.73</v>
      </c>
      <c r="X39" s="328">
        <v>374.74</v>
      </c>
      <c r="Y39" s="328">
        <v>370.82</v>
      </c>
      <c r="Z39" s="328">
        <v>352.65</v>
      </c>
      <c r="AA39" s="328">
        <v>390.89</v>
      </c>
      <c r="AB39" s="328">
        <v>395.39</v>
      </c>
      <c r="AC39" s="328">
        <v>397.96</v>
      </c>
      <c r="AD39" s="328">
        <v>406.3</v>
      </c>
      <c r="AE39" s="328">
        <v>416.34</v>
      </c>
      <c r="AF39" s="329">
        <v>418.22</v>
      </c>
      <c r="AG39" s="289"/>
      <c r="AJ39" s="285"/>
    </row>
    <row r="40" spans="1:36" s="290" customFormat="1" x14ac:dyDescent="0.2">
      <c r="A40" s="320">
        <v>0.875</v>
      </c>
      <c r="B40" s="328">
        <v>397.01</v>
      </c>
      <c r="C40" s="328" t="s">
        <v>325</v>
      </c>
      <c r="D40" s="328">
        <v>384.44</v>
      </c>
      <c r="E40" s="328">
        <v>405.9</v>
      </c>
      <c r="F40" s="328">
        <v>400.57</v>
      </c>
      <c r="G40" s="328">
        <v>397.01</v>
      </c>
      <c r="H40" s="328">
        <v>394.05</v>
      </c>
      <c r="I40" s="328">
        <v>410.72</v>
      </c>
      <c r="J40" s="328">
        <v>402.75</v>
      </c>
      <c r="K40" s="328">
        <v>421.57</v>
      </c>
      <c r="L40" s="328">
        <v>425.69</v>
      </c>
      <c r="M40" s="328">
        <v>316.51</v>
      </c>
      <c r="N40" s="328" t="s">
        <v>401</v>
      </c>
      <c r="O40" s="328" t="s">
        <v>401</v>
      </c>
      <c r="P40" s="328">
        <v>296.19</v>
      </c>
      <c r="Q40" s="328">
        <v>308.26</v>
      </c>
      <c r="R40" s="328">
        <v>316.8</v>
      </c>
      <c r="S40" s="328">
        <v>353.8</v>
      </c>
      <c r="T40" s="328">
        <v>388.79</v>
      </c>
      <c r="U40" s="328">
        <v>393.37</v>
      </c>
      <c r="V40" s="328">
        <v>393.49</v>
      </c>
      <c r="W40" s="328">
        <v>393.78</v>
      </c>
      <c r="X40" s="328">
        <v>381.49</v>
      </c>
      <c r="Y40" s="328">
        <v>386.94</v>
      </c>
      <c r="Z40" s="328">
        <v>364.36</v>
      </c>
      <c r="AA40" s="328">
        <v>397.74</v>
      </c>
      <c r="AB40" s="328">
        <v>405.27</v>
      </c>
      <c r="AC40" s="328">
        <v>407.4</v>
      </c>
      <c r="AD40" s="328">
        <v>412.64</v>
      </c>
      <c r="AE40" s="328">
        <v>427.31</v>
      </c>
      <c r="AF40" s="329">
        <v>433.87</v>
      </c>
      <c r="AG40" s="289"/>
      <c r="AJ40" s="285"/>
    </row>
    <row r="41" spans="1:36" s="290" customFormat="1" x14ac:dyDescent="0.2">
      <c r="A41" s="320">
        <v>0.91666666666666663</v>
      </c>
      <c r="B41" s="328">
        <v>402.84</v>
      </c>
      <c r="C41" s="328" t="s">
        <v>325</v>
      </c>
      <c r="D41" s="328">
        <v>394.09</v>
      </c>
      <c r="E41" s="328">
        <v>418.35</v>
      </c>
      <c r="F41" s="328">
        <v>412.13</v>
      </c>
      <c r="G41" s="328">
        <v>407.24</v>
      </c>
      <c r="H41" s="328">
        <v>405.51</v>
      </c>
      <c r="I41" s="328">
        <v>417.47</v>
      </c>
      <c r="J41" s="328">
        <v>412.1</v>
      </c>
      <c r="K41" s="328">
        <v>431.24</v>
      </c>
      <c r="L41" s="328">
        <v>439.75</v>
      </c>
      <c r="M41" s="328">
        <v>327.92</v>
      </c>
      <c r="N41" s="328" t="s">
        <v>401</v>
      </c>
      <c r="O41" s="328" t="s">
        <v>401</v>
      </c>
      <c r="P41" s="328">
        <v>297.5</v>
      </c>
      <c r="Q41" s="328">
        <v>318.24</v>
      </c>
      <c r="R41" s="328">
        <v>324.64</v>
      </c>
      <c r="S41" s="328">
        <v>365.23</v>
      </c>
      <c r="T41" s="328">
        <v>398.78</v>
      </c>
      <c r="U41" s="328">
        <v>402.26</v>
      </c>
      <c r="V41" s="328">
        <v>402.16</v>
      </c>
      <c r="W41" s="328">
        <v>401.55</v>
      </c>
      <c r="X41" s="328">
        <v>390.12</v>
      </c>
      <c r="Y41" s="328">
        <v>407.51</v>
      </c>
      <c r="Z41" s="328">
        <v>373.46</v>
      </c>
      <c r="AA41" s="328">
        <v>415.48</v>
      </c>
      <c r="AB41" s="328">
        <v>414.37</v>
      </c>
      <c r="AC41" s="328">
        <v>417.07</v>
      </c>
      <c r="AD41" s="328">
        <v>419.85</v>
      </c>
      <c r="AE41" s="328">
        <v>437.42</v>
      </c>
      <c r="AF41" s="329">
        <v>448.88</v>
      </c>
      <c r="AG41" s="289"/>
    </row>
    <row r="42" spans="1:36" s="290" customFormat="1" x14ac:dyDescent="0.2">
      <c r="A42" s="320">
        <v>0.95833333333333337</v>
      </c>
      <c r="B42" s="328">
        <v>405.67</v>
      </c>
      <c r="C42" s="328">
        <v>424.93</v>
      </c>
      <c r="D42" s="328">
        <v>400.47</v>
      </c>
      <c r="E42" s="328">
        <v>427.84</v>
      </c>
      <c r="F42" s="328">
        <v>420.55</v>
      </c>
      <c r="G42" s="328">
        <v>415.04</v>
      </c>
      <c r="H42" s="328">
        <v>417.75</v>
      </c>
      <c r="I42" s="328">
        <v>424.02</v>
      </c>
      <c r="J42" s="328">
        <v>419.82</v>
      </c>
      <c r="K42" s="328">
        <v>442.51</v>
      </c>
      <c r="L42" s="328">
        <v>448.68</v>
      </c>
      <c r="M42" s="328">
        <v>340.59</v>
      </c>
      <c r="N42" s="328" t="s">
        <v>401</v>
      </c>
      <c r="O42" s="328" t="s">
        <v>401</v>
      </c>
      <c r="P42" s="328">
        <v>302.87</v>
      </c>
      <c r="Q42" s="328">
        <v>327.57</v>
      </c>
      <c r="R42" s="328">
        <v>330.54</v>
      </c>
      <c r="S42" s="328">
        <v>373.4</v>
      </c>
      <c r="T42" s="328">
        <v>406.53</v>
      </c>
      <c r="U42" s="328">
        <v>410.77</v>
      </c>
      <c r="V42" s="328">
        <v>410.97</v>
      </c>
      <c r="W42" s="328">
        <v>408.95</v>
      </c>
      <c r="X42" s="328">
        <v>396.08</v>
      </c>
      <c r="Y42" s="328">
        <v>425.52</v>
      </c>
      <c r="Z42" s="328">
        <v>381.94</v>
      </c>
      <c r="AA42" s="328">
        <v>424.07</v>
      </c>
      <c r="AB42" s="328">
        <v>429.2</v>
      </c>
      <c r="AC42" s="328">
        <v>426.54</v>
      </c>
      <c r="AD42" s="328">
        <v>426.57</v>
      </c>
      <c r="AE42" s="328">
        <v>445.69</v>
      </c>
      <c r="AF42" s="329">
        <v>461.45</v>
      </c>
      <c r="AG42" s="289"/>
    </row>
    <row r="43" spans="1:36" s="283" customFormat="1" ht="43.35" customHeight="1" x14ac:dyDescent="0.2">
      <c r="A43" s="322" t="s">
        <v>353</v>
      </c>
      <c r="B43" s="321">
        <f>IFERROR(MAX(B19:B42),"")</f>
        <v>405.67</v>
      </c>
      <c r="C43" s="321">
        <f t="shared" ref="C43:AF43" si="0">IFERROR(MAX(C19:C42),"")</f>
        <v>424.93</v>
      </c>
      <c r="D43" s="321">
        <f t="shared" si="0"/>
        <v>421.81</v>
      </c>
      <c r="E43" s="321">
        <f t="shared" si="0"/>
        <v>427.84</v>
      </c>
      <c r="F43" s="321">
        <f t="shared" si="0"/>
        <v>467.8</v>
      </c>
      <c r="G43" s="321">
        <f t="shared" si="0"/>
        <v>447.8</v>
      </c>
      <c r="H43" s="321">
        <f t="shared" si="0"/>
        <v>420.27</v>
      </c>
      <c r="I43" s="321">
        <f t="shared" si="0"/>
        <v>455.07</v>
      </c>
      <c r="J43" s="321">
        <f t="shared" si="0"/>
        <v>428.95</v>
      </c>
      <c r="K43" s="321">
        <f t="shared" si="0"/>
        <v>442.51</v>
      </c>
      <c r="L43" s="321">
        <f t="shared" si="0"/>
        <v>458.73</v>
      </c>
      <c r="M43" s="321">
        <f t="shared" si="0"/>
        <v>466.11</v>
      </c>
      <c r="N43" s="321">
        <f t="shared" si="0"/>
        <v>370.53</v>
      </c>
      <c r="O43" s="321" t="s">
        <v>401</v>
      </c>
      <c r="P43" s="321">
        <f t="shared" si="0"/>
        <v>302.87</v>
      </c>
      <c r="Q43" s="321">
        <f t="shared" si="0"/>
        <v>327.57</v>
      </c>
      <c r="R43" s="321">
        <f t="shared" si="0"/>
        <v>352.05</v>
      </c>
      <c r="S43" s="321">
        <f t="shared" si="0"/>
        <v>373.4</v>
      </c>
      <c r="T43" s="321">
        <f t="shared" si="0"/>
        <v>406.53</v>
      </c>
      <c r="U43" s="321">
        <f t="shared" si="0"/>
        <v>447.89</v>
      </c>
      <c r="V43" s="321">
        <f t="shared" si="0"/>
        <v>424.89</v>
      </c>
      <c r="W43" s="321">
        <f t="shared" si="0"/>
        <v>418.08</v>
      </c>
      <c r="X43" s="321">
        <f t="shared" si="0"/>
        <v>413.46</v>
      </c>
      <c r="Y43" s="321">
        <f t="shared" si="0"/>
        <v>425.52</v>
      </c>
      <c r="Z43" s="321">
        <f t="shared" si="0"/>
        <v>453.62</v>
      </c>
      <c r="AA43" s="321">
        <f t="shared" si="0"/>
        <v>424.07</v>
      </c>
      <c r="AB43" s="321">
        <f t="shared" si="0"/>
        <v>429.2</v>
      </c>
      <c r="AC43" s="321">
        <f t="shared" si="0"/>
        <v>472.24</v>
      </c>
      <c r="AD43" s="321">
        <f t="shared" si="0"/>
        <v>440.28</v>
      </c>
      <c r="AE43" s="321">
        <f t="shared" si="0"/>
        <v>445.69</v>
      </c>
      <c r="AF43" s="321">
        <f t="shared" si="0"/>
        <v>461.45</v>
      </c>
    </row>
    <row r="44" spans="1:36" s="291" customFormat="1" ht="27" customHeight="1" x14ac:dyDescent="0.2">
      <c r="A44" s="318" t="s">
        <v>316</v>
      </c>
      <c r="B44" s="400" t="s">
        <v>317</v>
      </c>
      <c r="C44" s="401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1"/>
      <c r="T44" s="401"/>
      <c r="U44" s="401"/>
      <c r="V44" s="401"/>
      <c r="W44" s="401"/>
      <c r="X44" s="401"/>
      <c r="Y44" s="401"/>
      <c r="Z44" s="401"/>
      <c r="AA44" s="401"/>
      <c r="AB44" s="401"/>
      <c r="AC44" s="401"/>
      <c r="AD44" s="401"/>
      <c r="AE44" s="401"/>
      <c r="AF44" s="401"/>
      <c r="AG44" s="289"/>
    </row>
    <row r="45" spans="1:36" s="281" customFormat="1" ht="12" customHeight="1" x14ac:dyDescent="0.2">
      <c r="A45" s="288" t="s">
        <v>412</v>
      </c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</row>
    <row r="46" spans="1:36" x14ac:dyDescent="0.2">
      <c r="A46" s="288" t="s">
        <v>326</v>
      </c>
    </row>
    <row r="47" spans="1:36" x14ac:dyDescent="0.2">
      <c r="A47" s="288" t="s">
        <v>340</v>
      </c>
    </row>
    <row r="48" spans="1:36" x14ac:dyDescent="0.2">
      <c r="A48" s="288" t="s">
        <v>339</v>
      </c>
    </row>
    <row r="49" spans="1:30" x14ac:dyDescent="0.2">
      <c r="B49"/>
    </row>
    <row r="51" spans="1:30" x14ac:dyDescent="0.2">
      <c r="A51" s="288"/>
    </row>
    <row r="52" spans="1:30" x14ac:dyDescent="0.2">
      <c r="A52" s="288"/>
    </row>
    <row r="53" spans="1:30" x14ac:dyDescent="0.2">
      <c r="A53" s="288"/>
    </row>
    <row r="54" spans="1:30" x14ac:dyDescent="0.2">
      <c r="A54" s="386"/>
      <c r="B54" s="386"/>
      <c r="C54" s="386"/>
      <c r="D54" s="386"/>
      <c r="E54" s="386"/>
      <c r="F54" s="386"/>
      <c r="G54" s="386"/>
      <c r="H54" s="364"/>
      <c r="I54" s="364"/>
      <c r="J54" s="364"/>
      <c r="K54" s="385"/>
      <c r="L54" s="385"/>
      <c r="M54" s="385"/>
      <c r="N54" s="385"/>
      <c r="O54" s="385"/>
      <c r="P54" s="385"/>
      <c r="Q54" s="385"/>
      <c r="R54" s="385"/>
      <c r="S54" s="385"/>
      <c r="T54" s="364"/>
      <c r="U54" s="364"/>
      <c r="V54" s="385"/>
      <c r="W54" s="385"/>
      <c r="X54" s="385"/>
      <c r="Y54" s="385"/>
      <c r="Z54" s="385"/>
      <c r="AA54" s="385"/>
      <c r="AB54" s="385"/>
      <c r="AC54" s="385"/>
      <c r="AD54" s="385"/>
    </row>
    <row r="55" spans="1:30" x14ac:dyDescent="0.2">
      <c r="A55" s="369" t="s">
        <v>354</v>
      </c>
      <c r="B55" s="369"/>
      <c r="C55" s="371"/>
      <c r="D55" s="371"/>
      <c r="E55" s="371"/>
      <c r="F55" s="371"/>
      <c r="G55" s="371"/>
      <c r="H55" s="371"/>
      <c r="I55" s="371"/>
      <c r="J55" s="364"/>
      <c r="K55" s="369" t="s">
        <v>364</v>
      </c>
      <c r="L55" s="369"/>
      <c r="M55" s="371"/>
      <c r="N55" s="371"/>
      <c r="O55" s="371"/>
      <c r="P55" s="371"/>
      <c r="Q55" s="371"/>
      <c r="R55" s="371"/>
      <c r="S55" s="371"/>
      <c r="T55" s="364"/>
      <c r="U55" s="364"/>
      <c r="V55" s="369" t="s">
        <v>365</v>
      </c>
      <c r="W55" s="369"/>
      <c r="X55" s="371"/>
      <c r="Y55" s="371"/>
      <c r="Z55" s="371"/>
      <c r="AA55" s="371"/>
      <c r="AB55" s="371"/>
      <c r="AC55" s="371"/>
      <c r="AD55" s="371"/>
    </row>
    <row r="56" spans="1:30" x14ac:dyDescent="0.2">
      <c r="A56" s="370" t="s">
        <v>357</v>
      </c>
      <c r="B56" s="370"/>
      <c r="C56" s="370"/>
      <c r="D56" s="370"/>
      <c r="E56" s="370"/>
      <c r="F56" s="370"/>
      <c r="G56" s="370"/>
      <c r="H56" s="370"/>
      <c r="I56" s="370"/>
      <c r="J56" s="364"/>
      <c r="K56" s="370" t="s">
        <v>355</v>
      </c>
      <c r="L56" s="370"/>
      <c r="M56" s="370"/>
      <c r="N56" s="370"/>
      <c r="O56" s="370"/>
      <c r="P56" s="370"/>
      <c r="Q56" s="370"/>
      <c r="R56" s="370"/>
      <c r="S56" s="370"/>
      <c r="T56" s="364"/>
      <c r="U56" s="364"/>
      <c r="V56" s="370" t="s">
        <v>356</v>
      </c>
      <c r="W56" s="370"/>
      <c r="X56" s="370"/>
      <c r="Y56" s="370"/>
      <c r="Z56" s="370"/>
      <c r="AA56" s="370"/>
      <c r="AB56" s="370"/>
      <c r="AC56" s="370"/>
      <c r="AD56" s="370"/>
    </row>
  </sheetData>
  <sheetProtection insertColumns="0"/>
  <mergeCells count="40">
    <mergeCell ref="V54:AD54"/>
    <mergeCell ref="U8:AF8"/>
    <mergeCell ref="E16:K16"/>
    <mergeCell ref="L16:O16"/>
    <mergeCell ref="P16:V16"/>
    <mergeCell ref="W16:X16"/>
    <mergeCell ref="Y16:AF16"/>
    <mergeCell ref="A8:D8"/>
    <mergeCell ref="E8:O8"/>
    <mergeCell ref="P8:T8"/>
    <mergeCell ref="P10:T10"/>
    <mergeCell ref="K54:S54"/>
    <mergeCell ref="A54:G54"/>
    <mergeCell ref="A15:D15"/>
    <mergeCell ref="A16:D16"/>
    <mergeCell ref="A6:D6"/>
    <mergeCell ref="A9:D9"/>
    <mergeCell ref="A10:D10"/>
    <mergeCell ref="B44:AF44"/>
    <mergeCell ref="A2:D4"/>
    <mergeCell ref="E2:AF4"/>
    <mergeCell ref="A12:AF12"/>
    <mergeCell ref="E6:AF6"/>
    <mergeCell ref="E10:O10"/>
    <mergeCell ref="U10:AF10"/>
    <mergeCell ref="E14:O14"/>
    <mergeCell ref="U14:AF14"/>
    <mergeCell ref="P14:T14"/>
    <mergeCell ref="P15:T15"/>
    <mergeCell ref="A14:D14"/>
    <mergeCell ref="A7:D7"/>
    <mergeCell ref="A55:B55"/>
    <mergeCell ref="K55:L55"/>
    <mergeCell ref="V55:W55"/>
    <mergeCell ref="A56:I56"/>
    <mergeCell ref="K56:S56"/>
    <mergeCell ref="V56:AD56"/>
    <mergeCell ref="C55:I55"/>
    <mergeCell ref="M55:S55"/>
    <mergeCell ref="X55:AD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3"/>
      <c r="C2" s="403"/>
      <c r="D2" s="403"/>
      <c r="E2" s="403"/>
      <c r="F2" s="404" t="s">
        <v>337</v>
      </c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</row>
    <row r="3" spans="2:33" ht="15.75" customHeight="1" x14ac:dyDescent="0.2">
      <c r="B3" s="403"/>
      <c r="C3" s="403"/>
      <c r="D3" s="403"/>
      <c r="E3" s="403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5.75" customHeight="1" x14ac:dyDescent="0.2">
      <c r="B4" s="403"/>
      <c r="C4" s="403"/>
      <c r="D4" s="403"/>
      <c r="E4" s="403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05" t="s">
        <v>188</v>
      </c>
      <c r="C6" s="405"/>
      <c r="D6" s="254"/>
      <c r="E6" s="254"/>
      <c r="F6" s="255" t="str">
        <f>'PM10 24H'!E6</f>
        <v>Evaluación ambiental de seguimiento de la calidad del aire en el CEBA Jose Pardo, distrito Ilo, provincia Ilo, departamento Moquegua, en diciembre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06" t="s">
        <v>217</v>
      </c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07" t="s">
        <v>333</v>
      </c>
      <c r="W14" s="407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2" t="s">
        <v>327</v>
      </c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777"/>
  <sheetViews>
    <sheetView showGridLines="0" tabSelected="1" view="pageBreakPreview" zoomScale="70" zoomScaleNormal="70" zoomScaleSheetLayoutView="70" workbookViewId="0">
      <selection activeCell="AE26" sqref="AE26"/>
    </sheetView>
  </sheetViews>
  <sheetFormatPr baseColWidth="10" defaultColWidth="11.5703125" defaultRowHeight="12" x14ac:dyDescent="0.2"/>
  <cols>
    <col min="1" max="1" width="34" style="294" customWidth="1"/>
    <col min="2" max="2" width="14.42578125" style="295" customWidth="1"/>
    <col min="3" max="3" width="13.5703125" style="295" bestFit="1" customWidth="1"/>
    <col min="4" max="4" width="13.5703125" style="295" customWidth="1"/>
    <col min="5" max="5" width="14.140625" style="295" customWidth="1"/>
    <col min="6" max="6" width="13.42578125" style="296" customWidth="1"/>
    <col min="7" max="7" width="12.140625" style="296" customWidth="1"/>
    <col min="8" max="8" width="14.5703125" style="295" customWidth="1"/>
    <col min="9" max="16384" width="11.5703125" style="297"/>
  </cols>
  <sheetData>
    <row r="1" spans="1:8" ht="19.7" customHeight="1" x14ac:dyDescent="0.2"/>
    <row r="2" spans="1:8" ht="16.5" customHeight="1" x14ac:dyDescent="0.2">
      <c r="A2" s="413"/>
      <c r="B2" s="416" t="s">
        <v>404</v>
      </c>
      <c r="C2" s="417"/>
      <c r="D2" s="417"/>
      <c r="E2" s="417"/>
      <c r="F2" s="417"/>
      <c r="G2" s="417"/>
      <c r="H2" s="417"/>
    </row>
    <row r="3" spans="1:8" ht="15" customHeight="1" x14ac:dyDescent="0.2">
      <c r="A3" s="414"/>
      <c r="B3" s="416"/>
      <c r="C3" s="417"/>
      <c r="D3" s="417"/>
      <c r="E3" s="417"/>
      <c r="F3" s="417"/>
      <c r="G3" s="417"/>
      <c r="H3" s="417"/>
    </row>
    <row r="4" spans="1:8" ht="15" customHeight="1" x14ac:dyDescent="0.2">
      <c r="A4" s="415"/>
      <c r="B4" s="416"/>
      <c r="C4" s="417"/>
      <c r="D4" s="417"/>
      <c r="E4" s="417"/>
      <c r="F4" s="417"/>
      <c r="G4" s="417"/>
      <c r="H4" s="417"/>
    </row>
    <row r="5" spans="1:8" ht="11.25" customHeight="1" x14ac:dyDescent="0.25">
      <c r="A5" s="298"/>
      <c r="B5" s="298"/>
      <c r="C5" s="298"/>
      <c r="D5" s="298"/>
      <c r="E5" s="298"/>
      <c r="F5" s="298"/>
      <c r="G5" s="298"/>
      <c r="H5" s="299"/>
    </row>
    <row r="6" spans="1:8" s="301" customFormat="1" ht="30" customHeight="1" x14ac:dyDescent="0.2">
      <c r="A6" s="300" t="s">
        <v>188</v>
      </c>
      <c r="B6" s="418" t="str">
        <f>'PM10 24H'!E6</f>
        <v>Evaluación ambiental de seguimiento de la calidad del aire en el CEBA Jose Pardo, distrito Ilo, provincia Ilo, departamento Moquegua, en diciembre 2025</v>
      </c>
      <c r="C6" s="418"/>
      <c r="D6" s="418"/>
      <c r="E6" s="418"/>
      <c r="F6" s="418"/>
      <c r="G6" s="418"/>
      <c r="H6" s="418"/>
    </row>
    <row r="7" spans="1:8" s="301" customFormat="1" ht="11.45" customHeight="1" x14ac:dyDescent="0.25">
      <c r="A7" s="298"/>
      <c r="B7" s="298"/>
      <c r="C7" s="298"/>
      <c r="D7" s="298"/>
      <c r="E7" s="298"/>
      <c r="F7" s="298"/>
      <c r="G7" s="298"/>
      <c r="H7" s="299"/>
    </row>
    <row r="8" spans="1:8" s="301" customFormat="1" ht="15.75" customHeight="1" x14ac:dyDescent="0.2">
      <c r="A8" s="282" t="s">
        <v>236</v>
      </c>
      <c r="B8" s="357" t="s">
        <v>386</v>
      </c>
      <c r="C8" s="357"/>
      <c r="D8" s="300" t="s">
        <v>189</v>
      </c>
      <c r="E8" s="302"/>
      <c r="F8" s="411" t="str">
        <f>'PM10 24H'!U8</f>
        <v>011-12-2025-417</v>
      </c>
      <c r="G8" s="411"/>
      <c r="H8" s="411"/>
    </row>
    <row r="9" spans="1:8" s="301" customFormat="1" ht="15.75" customHeight="1" x14ac:dyDescent="0.2">
      <c r="A9" s="282" t="s">
        <v>349</v>
      </c>
      <c r="B9" s="421">
        <f>'PM10 24H'!E10</f>
        <v>45992</v>
      </c>
      <c r="C9" s="411"/>
      <c r="D9" s="420" t="s">
        <v>348</v>
      </c>
      <c r="E9" s="420"/>
      <c r="F9" s="411" t="str">
        <f>'PM10 24H'!U10</f>
        <v>31/12/2025  23:55:00</v>
      </c>
      <c r="G9" s="411"/>
      <c r="H9" s="411"/>
    </row>
    <row r="10" spans="1:8" s="301" customFormat="1" ht="11.45" customHeight="1" x14ac:dyDescent="0.25">
      <c r="A10" s="298"/>
      <c r="B10" s="298"/>
      <c r="C10" s="298"/>
      <c r="D10" s="298"/>
      <c r="E10" s="298"/>
      <c r="F10" s="298"/>
      <c r="G10" s="298"/>
      <c r="H10" s="299"/>
    </row>
    <row r="11" spans="1:8" s="301" customFormat="1" ht="15.75" customHeight="1" x14ac:dyDescent="0.2">
      <c r="A11" s="282" t="s">
        <v>342</v>
      </c>
      <c r="B11" s="313" t="s">
        <v>343</v>
      </c>
      <c r="C11" s="357">
        <v>8047344</v>
      </c>
      <c r="D11" s="313" t="s">
        <v>344</v>
      </c>
      <c r="E11" s="357">
        <v>253350</v>
      </c>
      <c r="F11" s="313" t="s">
        <v>345</v>
      </c>
      <c r="G11" s="357">
        <v>174</v>
      </c>
      <c r="H11" s="358" t="s">
        <v>378</v>
      </c>
    </row>
    <row r="12" spans="1:8" s="301" customFormat="1" ht="8.25" customHeight="1" x14ac:dyDescent="0.25">
      <c r="A12" s="298"/>
      <c r="B12" s="298"/>
      <c r="C12" s="298"/>
      <c r="D12" s="298"/>
      <c r="E12" s="298"/>
      <c r="F12" s="298"/>
      <c r="G12" s="298"/>
      <c r="H12" s="299"/>
    </row>
    <row r="13" spans="1:8" s="301" customFormat="1" ht="15.75" customHeight="1" x14ac:dyDescent="0.2">
      <c r="A13" s="419" t="s">
        <v>217</v>
      </c>
      <c r="B13" s="419"/>
      <c r="C13" s="419"/>
      <c r="D13" s="419"/>
      <c r="E13" s="419"/>
      <c r="F13" s="419"/>
      <c r="G13" s="419"/>
      <c r="H13" s="419"/>
    </row>
    <row r="14" spans="1:8" s="301" customFormat="1" ht="8.25" customHeight="1" x14ac:dyDescent="0.25">
      <c r="A14" s="298"/>
      <c r="B14" s="298"/>
      <c r="C14" s="298"/>
      <c r="D14" s="298"/>
      <c r="E14" s="298"/>
      <c r="F14" s="298"/>
      <c r="G14" s="298"/>
      <c r="H14" s="299"/>
    </row>
    <row r="15" spans="1:8" ht="22.35" customHeight="1" x14ac:dyDescent="0.2">
      <c r="A15" s="282" t="s">
        <v>33</v>
      </c>
      <c r="B15" s="422" t="s">
        <v>379</v>
      </c>
      <c r="C15" s="422"/>
      <c r="D15" s="300" t="s">
        <v>8</v>
      </c>
      <c r="E15" s="422" t="s">
        <v>380</v>
      </c>
      <c r="F15" s="422"/>
      <c r="G15" s="300" t="s">
        <v>9</v>
      </c>
      <c r="H15" s="365" t="s">
        <v>380</v>
      </c>
    </row>
    <row r="16" spans="1:8" ht="7.5" customHeight="1" x14ac:dyDescent="0.25">
      <c r="A16" s="298"/>
      <c r="B16" s="298"/>
      <c r="C16" s="298"/>
      <c r="D16" s="298"/>
      <c r="E16" s="298"/>
      <c r="F16" s="298"/>
      <c r="G16" s="298"/>
      <c r="H16" s="299"/>
    </row>
    <row r="17" spans="1:8" ht="23.45" customHeight="1" x14ac:dyDescent="0.2">
      <c r="A17" s="300" t="s">
        <v>318</v>
      </c>
      <c r="B17" s="412" t="s">
        <v>381</v>
      </c>
      <c r="C17" s="412"/>
      <c r="D17" s="412"/>
      <c r="E17" s="312" t="s">
        <v>341</v>
      </c>
      <c r="F17" s="412" t="s">
        <v>394</v>
      </c>
      <c r="G17" s="412"/>
      <c r="H17" s="412"/>
    </row>
    <row r="18" spans="1:8" ht="23.45" customHeight="1" x14ac:dyDescent="0.2">
      <c r="A18" s="300" t="s">
        <v>318</v>
      </c>
      <c r="B18" s="412" t="s">
        <v>382</v>
      </c>
      <c r="C18" s="412"/>
      <c r="D18" s="412"/>
      <c r="E18" s="312" t="s">
        <v>341</v>
      </c>
      <c r="F18" s="411" t="s">
        <v>395</v>
      </c>
      <c r="G18" s="411"/>
      <c r="H18" s="411"/>
    </row>
    <row r="19" spans="1:8" ht="23.45" customHeight="1" x14ac:dyDescent="0.2">
      <c r="A19" s="300" t="s">
        <v>318</v>
      </c>
      <c r="B19" s="412" t="s">
        <v>383</v>
      </c>
      <c r="C19" s="412"/>
      <c r="D19" s="412"/>
      <c r="E19" s="312" t="s">
        <v>341</v>
      </c>
      <c r="F19" s="412" t="s">
        <v>396</v>
      </c>
      <c r="G19" s="412"/>
      <c r="H19" s="412"/>
    </row>
    <row r="20" spans="1:8" ht="23.45" customHeight="1" x14ac:dyDescent="0.2">
      <c r="A20" s="300" t="s">
        <v>318</v>
      </c>
      <c r="B20" s="412" t="s">
        <v>384</v>
      </c>
      <c r="C20" s="412"/>
      <c r="D20" s="412"/>
      <c r="E20" s="312" t="s">
        <v>341</v>
      </c>
      <c r="F20" s="412" t="s">
        <v>397</v>
      </c>
      <c r="G20" s="412"/>
      <c r="H20" s="412"/>
    </row>
    <row r="21" spans="1:8" ht="23.45" customHeight="1" x14ac:dyDescent="0.2">
      <c r="A21" s="300" t="s">
        <v>318</v>
      </c>
      <c r="B21" s="412" t="s">
        <v>385</v>
      </c>
      <c r="C21" s="412"/>
      <c r="D21" s="412"/>
      <c r="E21" s="312" t="s">
        <v>341</v>
      </c>
      <c r="F21" s="411" t="s">
        <v>398</v>
      </c>
      <c r="G21" s="411"/>
      <c r="H21" s="411"/>
    </row>
    <row r="22" spans="1:8" ht="7.7" customHeight="1" x14ac:dyDescent="0.25">
      <c r="A22" s="298"/>
      <c r="B22" s="298"/>
      <c r="C22" s="298"/>
      <c r="D22" s="298"/>
      <c r="E22" s="298"/>
      <c r="F22" s="298"/>
      <c r="G22" s="298"/>
      <c r="H22" s="299"/>
    </row>
    <row r="23" spans="1:8" ht="42" customHeight="1" x14ac:dyDescent="0.2">
      <c r="A23" s="205" t="s">
        <v>261</v>
      </c>
      <c r="B23" s="205" t="s">
        <v>324</v>
      </c>
      <c r="C23" s="205" t="s">
        <v>262</v>
      </c>
      <c r="D23" s="205" t="s">
        <v>182</v>
      </c>
      <c r="E23" s="205" t="s">
        <v>263</v>
      </c>
      <c r="F23" s="205" t="s">
        <v>264</v>
      </c>
      <c r="G23" s="205" t="s">
        <v>265</v>
      </c>
      <c r="H23" s="205" t="s">
        <v>319</v>
      </c>
    </row>
    <row r="24" spans="1:8" x14ac:dyDescent="0.2">
      <c r="A24" s="332">
        <v>45992</v>
      </c>
      <c r="B24" s="333">
        <v>989.5</v>
      </c>
      <c r="C24" s="333">
        <v>0</v>
      </c>
      <c r="D24" s="333">
        <v>18</v>
      </c>
      <c r="E24" s="333">
        <v>82.7</v>
      </c>
      <c r="F24" s="333">
        <v>2.1</v>
      </c>
      <c r="G24" s="333">
        <v>185.4</v>
      </c>
      <c r="H24" s="333">
        <v>0</v>
      </c>
    </row>
    <row r="25" spans="1:8" x14ac:dyDescent="0.2">
      <c r="A25" s="332">
        <v>45992.041666666672</v>
      </c>
      <c r="B25" s="333">
        <v>989.3</v>
      </c>
      <c r="C25" s="333">
        <v>0</v>
      </c>
      <c r="D25" s="333">
        <v>17.8</v>
      </c>
      <c r="E25" s="333">
        <v>83.9</v>
      </c>
      <c r="F25" s="333">
        <v>2.2999999999999998</v>
      </c>
      <c r="G25" s="333">
        <v>192.4</v>
      </c>
      <c r="H25" s="333">
        <v>0</v>
      </c>
    </row>
    <row r="26" spans="1:8" x14ac:dyDescent="0.2">
      <c r="A26" s="332">
        <v>45992.083333333328</v>
      </c>
      <c r="B26" s="333">
        <v>989.1</v>
      </c>
      <c r="C26" s="333">
        <v>0</v>
      </c>
      <c r="D26" s="333">
        <v>17.600000000000001</v>
      </c>
      <c r="E26" s="334">
        <v>84.5</v>
      </c>
      <c r="F26" s="333">
        <v>2.7</v>
      </c>
      <c r="G26" s="335">
        <v>181.9</v>
      </c>
      <c r="H26" s="336">
        <v>0</v>
      </c>
    </row>
    <row r="27" spans="1:8" x14ac:dyDescent="0.2">
      <c r="A27" s="332">
        <v>45992.125</v>
      </c>
      <c r="B27" s="333">
        <v>988.6</v>
      </c>
      <c r="C27" s="333">
        <v>0</v>
      </c>
      <c r="D27" s="333">
        <v>17.3</v>
      </c>
      <c r="E27" s="333">
        <v>85.8</v>
      </c>
      <c r="F27" s="334">
        <v>3.6</v>
      </c>
      <c r="G27" s="337">
        <v>169.8</v>
      </c>
      <c r="H27" s="336">
        <v>0</v>
      </c>
    </row>
    <row r="28" spans="1:8" x14ac:dyDescent="0.2">
      <c r="A28" s="332">
        <v>45992.166666666672</v>
      </c>
      <c r="B28" s="333">
        <v>989.1</v>
      </c>
      <c r="C28" s="333">
        <v>0</v>
      </c>
      <c r="D28" s="333">
        <v>17.2</v>
      </c>
      <c r="E28" s="334">
        <v>86.5</v>
      </c>
      <c r="F28" s="338">
        <v>2.7</v>
      </c>
      <c r="G28" s="337">
        <v>166.4</v>
      </c>
      <c r="H28" s="336">
        <v>0</v>
      </c>
    </row>
    <row r="29" spans="1:8" x14ac:dyDescent="0.2">
      <c r="A29" s="332">
        <v>45992.208333333328</v>
      </c>
      <c r="B29" s="333">
        <v>989.7</v>
      </c>
      <c r="C29" s="333">
        <v>0</v>
      </c>
      <c r="D29" s="333">
        <v>17.2</v>
      </c>
      <c r="E29" s="334">
        <v>86.9</v>
      </c>
      <c r="F29" s="339">
        <v>2.6</v>
      </c>
      <c r="G29" s="337">
        <v>168.7</v>
      </c>
      <c r="H29" s="336">
        <v>44.6</v>
      </c>
    </row>
    <row r="30" spans="1:8" x14ac:dyDescent="0.2">
      <c r="A30" s="332">
        <v>45992.25</v>
      </c>
      <c r="B30" s="333">
        <v>989.7</v>
      </c>
      <c r="C30" s="333">
        <v>0</v>
      </c>
      <c r="D30" s="333">
        <v>18.3</v>
      </c>
      <c r="E30" s="334">
        <v>83.9</v>
      </c>
      <c r="F30" s="337">
        <v>2.8</v>
      </c>
      <c r="G30" s="337">
        <v>175.9</v>
      </c>
      <c r="H30" s="336">
        <v>235.6</v>
      </c>
    </row>
    <row r="31" spans="1:8" x14ac:dyDescent="0.2">
      <c r="A31" s="332">
        <v>45992.291666666672</v>
      </c>
      <c r="B31" s="333">
        <v>989.2</v>
      </c>
      <c r="C31" s="333">
        <v>0</v>
      </c>
      <c r="D31" s="333">
        <v>19.2</v>
      </c>
      <c r="E31" s="333">
        <v>80.400000000000006</v>
      </c>
      <c r="F31" s="340">
        <v>4.5999999999999996</v>
      </c>
      <c r="G31" s="337">
        <v>175.2</v>
      </c>
      <c r="H31" s="336">
        <v>502.4</v>
      </c>
    </row>
    <row r="32" spans="1:8" x14ac:dyDescent="0.2">
      <c r="A32" s="332">
        <v>45992.333333333328</v>
      </c>
      <c r="B32" s="333">
        <v>989</v>
      </c>
      <c r="C32" s="333">
        <v>0</v>
      </c>
      <c r="D32" s="333">
        <v>19.8</v>
      </c>
      <c r="E32" s="333">
        <v>76.599999999999994</v>
      </c>
      <c r="F32" s="333">
        <v>6.2</v>
      </c>
      <c r="G32" s="341">
        <v>181.1</v>
      </c>
      <c r="H32" s="333">
        <v>717.3</v>
      </c>
    </row>
    <row r="33" spans="1:8" x14ac:dyDescent="0.2">
      <c r="A33" s="332">
        <v>45992.375</v>
      </c>
      <c r="B33" s="333">
        <v>988.4</v>
      </c>
      <c r="C33" s="333">
        <v>0</v>
      </c>
      <c r="D33" s="333">
        <v>20.100000000000001</v>
      </c>
      <c r="E33" s="333">
        <v>75.8</v>
      </c>
      <c r="F33" s="342">
        <v>7</v>
      </c>
      <c r="G33" s="343">
        <v>194.4</v>
      </c>
      <c r="H33" s="336">
        <v>909.5</v>
      </c>
    </row>
    <row r="34" spans="1:8" x14ac:dyDescent="0.2">
      <c r="A34" s="332">
        <v>45992.416666666672</v>
      </c>
      <c r="B34" s="333">
        <v>987.9</v>
      </c>
      <c r="C34" s="333">
        <v>0</v>
      </c>
      <c r="D34" s="333">
        <v>20.2</v>
      </c>
      <c r="E34" s="334">
        <v>76.7</v>
      </c>
      <c r="F34" s="337">
        <v>7.3</v>
      </c>
      <c r="G34" s="337">
        <v>184</v>
      </c>
      <c r="H34" s="336">
        <v>1015.2</v>
      </c>
    </row>
    <row r="35" spans="1:8" x14ac:dyDescent="0.2">
      <c r="A35" s="332">
        <v>45992.458333333328</v>
      </c>
      <c r="B35" s="333">
        <v>987.3</v>
      </c>
      <c r="C35" s="333">
        <v>0</v>
      </c>
      <c r="D35" s="333">
        <v>20.5</v>
      </c>
      <c r="E35" s="333">
        <v>76.2</v>
      </c>
      <c r="F35" s="341">
        <v>7.4</v>
      </c>
      <c r="G35" s="341">
        <v>187.7</v>
      </c>
      <c r="H35" s="333">
        <v>1043.5</v>
      </c>
    </row>
    <row r="36" spans="1:8" x14ac:dyDescent="0.2">
      <c r="A36" s="332">
        <v>45992.5</v>
      </c>
      <c r="B36" s="333">
        <v>987.2</v>
      </c>
      <c r="C36" s="333">
        <v>0</v>
      </c>
      <c r="D36" s="333">
        <v>20.3</v>
      </c>
      <c r="E36" s="333">
        <v>78.3</v>
      </c>
      <c r="F36" s="333">
        <v>7.2</v>
      </c>
      <c r="G36" s="333">
        <v>189.3</v>
      </c>
      <c r="H36" s="333">
        <v>605.20000000000005</v>
      </c>
    </row>
    <row r="37" spans="1:8" x14ac:dyDescent="0.2">
      <c r="A37" s="332">
        <v>45992.541666666672</v>
      </c>
      <c r="B37" s="333">
        <v>986.9</v>
      </c>
      <c r="C37" s="333">
        <v>0</v>
      </c>
      <c r="D37" s="333">
        <v>20.6</v>
      </c>
      <c r="E37" s="333">
        <v>78.099999999999994</v>
      </c>
      <c r="F37" s="333">
        <v>6.3</v>
      </c>
      <c r="G37" s="333">
        <v>182.5</v>
      </c>
      <c r="H37" s="333">
        <v>653.20000000000005</v>
      </c>
    </row>
    <row r="38" spans="1:8" x14ac:dyDescent="0.2">
      <c r="A38" s="332">
        <v>45992.583333333328</v>
      </c>
      <c r="B38" s="333">
        <v>986.5</v>
      </c>
      <c r="C38" s="333">
        <v>0</v>
      </c>
      <c r="D38" s="333">
        <v>20.7</v>
      </c>
      <c r="E38" s="333">
        <v>78.900000000000006</v>
      </c>
      <c r="F38" s="333">
        <v>6.2</v>
      </c>
      <c r="G38" s="333">
        <v>180.3</v>
      </c>
      <c r="H38" s="333">
        <v>729.4</v>
      </c>
    </row>
    <row r="39" spans="1:8" x14ac:dyDescent="0.2">
      <c r="A39" s="332">
        <v>45992.625</v>
      </c>
      <c r="B39" s="333">
        <v>986.2</v>
      </c>
      <c r="C39" s="333">
        <v>0</v>
      </c>
      <c r="D39" s="333">
        <v>20.8</v>
      </c>
      <c r="E39" s="333">
        <v>78.2</v>
      </c>
      <c r="F39" s="333">
        <v>6.1</v>
      </c>
      <c r="G39" s="333">
        <v>181.6</v>
      </c>
      <c r="H39" s="333">
        <v>664.4</v>
      </c>
    </row>
    <row r="40" spans="1:8" x14ac:dyDescent="0.2">
      <c r="A40" s="332">
        <v>45992.666666666672</v>
      </c>
      <c r="B40" s="333">
        <v>986.7</v>
      </c>
      <c r="C40" s="333">
        <v>0</v>
      </c>
      <c r="D40" s="333">
        <v>20.100000000000001</v>
      </c>
      <c r="E40" s="333">
        <v>81</v>
      </c>
      <c r="F40" s="333">
        <v>5.4</v>
      </c>
      <c r="G40" s="333">
        <v>195.9</v>
      </c>
      <c r="H40" s="333">
        <v>367.5</v>
      </c>
    </row>
    <row r="41" spans="1:8" x14ac:dyDescent="0.2">
      <c r="A41" s="332">
        <v>45992.708333333328</v>
      </c>
      <c r="B41" s="333">
        <v>987.6</v>
      </c>
      <c r="C41" s="333">
        <v>0</v>
      </c>
      <c r="D41" s="333">
        <v>19.600000000000001</v>
      </c>
      <c r="E41" s="333">
        <v>82.4</v>
      </c>
      <c r="F41" s="333">
        <v>4.5999999999999996</v>
      </c>
      <c r="G41" s="333">
        <v>172.4</v>
      </c>
      <c r="H41" s="333">
        <v>108.1</v>
      </c>
    </row>
    <row r="42" spans="1:8" x14ac:dyDescent="0.2">
      <c r="A42" s="332">
        <v>45992.75</v>
      </c>
      <c r="B42" s="333">
        <v>988.6</v>
      </c>
      <c r="C42" s="333">
        <v>0</v>
      </c>
      <c r="D42" s="333">
        <v>19.2</v>
      </c>
      <c r="E42" s="333">
        <v>82.8</v>
      </c>
      <c r="F42" s="333">
        <v>3.9</v>
      </c>
      <c r="G42" s="342">
        <v>165.9</v>
      </c>
      <c r="H42" s="333">
        <v>2.1</v>
      </c>
    </row>
    <row r="43" spans="1:8" x14ac:dyDescent="0.2">
      <c r="A43" s="332">
        <v>45992.791666666672</v>
      </c>
      <c r="B43" s="333">
        <v>989.7</v>
      </c>
      <c r="C43" s="333">
        <v>0</v>
      </c>
      <c r="D43" s="333">
        <v>19.2</v>
      </c>
      <c r="E43" s="334">
        <v>82.5</v>
      </c>
      <c r="F43" s="339">
        <v>3.2</v>
      </c>
      <c r="G43" s="337">
        <v>169.2</v>
      </c>
      <c r="H43" s="336">
        <v>0</v>
      </c>
    </row>
    <row r="44" spans="1:8" x14ac:dyDescent="0.2">
      <c r="A44" s="332">
        <v>45992.833333333328</v>
      </c>
      <c r="B44" s="333">
        <v>990.3</v>
      </c>
      <c r="C44" s="333">
        <v>0</v>
      </c>
      <c r="D44" s="333">
        <v>19.3</v>
      </c>
      <c r="E44" s="334">
        <v>82.2</v>
      </c>
      <c r="F44" s="337">
        <v>2.6</v>
      </c>
      <c r="G44" s="337">
        <v>165.8</v>
      </c>
      <c r="H44" s="336">
        <v>0</v>
      </c>
    </row>
    <row r="45" spans="1:8" x14ac:dyDescent="0.2">
      <c r="A45" s="332">
        <v>45992.875</v>
      </c>
      <c r="B45" s="333">
        <v>990.1</v>
      </c>
      <c r="C45" s="333">
        <v>0</v>
      </c>
      <c r="D45" s="333">
        <v>19.3</v>
      </c>
      <c r="E45" s="333">
        <v>82.1</v>
      </c>
      <c r="F45" s="344">
        <v>2.5</v>
      </c>
      <c r="G45" s="337">
        <v>177.3</v>
      </c>
      <c r="H45" s="336">
        <v>0</v>
      </c>
    </row>
    <row r="46" spans="1:8" x14ac:dyDescent="0.2">
      <c r="A46" s="332">
        <v>45992.916666666672</v>
      </c>
      <c r="B46" s="333">
        <v>989.9</v>
      </c>
      <c r="C46" s="333">
        <v>0</v>
      </c>
      <c r="D46" s="333">
        <v>19</v>
      </c>
      <c r="E46" s="334">
        <v>82.7</v>
      </c>
      <c r="F46" s="337">
        <v>2.9</v>
      </c>
      <c r="G46" s="337">
        <v>179.4</v>
      </c>
      <c r="H46" s="336">
        <v>0</v>
      </c>
    </row>
    <row r="47" spans="1:8" x14ac:dyDescent="0.2">
      <c r="A47" s="332">
        <v>45992.958333333328</v>
      </c>
      <c r="B47" s="333">
        <v>989.4</v>
      </c>
      <c r="C47" s="333">
        <v>0</v>
      </c>
      <c r="D47" s="333">
        <v>18.7</v>
      </c>
      <c r="E47" s="333">
        <v>83.3</v>
      </c>
      <c r="F47" s="345">
        <v>2.2999999999999998</v>
      </c>
      <c r="G47" s="345">
        <v>178</v>
      </c>
      <c r="H47" s="333">
        <v>0</v>
      </c>
    </row>
    <row r="48" spans="1:8" x14ac:dyDescent="0.2">
      <c r="A48" s="332">
        <v>45993</v>
      </c>
      <c r="B48" s="333">
        <v>988.7</v>
      </c>
      <c r="C48" s="333">
        <v>0</v>
      </c>
      <c r="D48" s="333">
        <v>18.600000000000001</v>
      </c>
      <c r="E48" s="334">
        <v>83.9</v>
      </c>
      <c r="F48" s="337">
        <v>1.9</v>
      </c>
      <c r="G48" s="337">
        <v>165.7</v>
      </c>
      <c r="H48" s="336">
        <v>0</v>
      </c>
    </row>
    <row r="49" spans="1:8" x14ac:dyDescent="0.2">
      <c r="A49" s="332">
        <v>45993.041666666672</v>
      </c>
      <c r="B49" s="333">
        <v>988</v>
      </c>
      <c r="C49" s="333">
        <v>0</v>
      </c>
      <c r="D49" s="333">
        <v>18.600000000000001</v>
      </c>
      <c r="E49" s="333">
        <v>83.4</v>
      </c>
      <c r="F49" s="341">
        <v>2.2000000000000002</v>
      </c>
      <c r="G49" s="341">
        <v>184.8</v>
      </c>
      <c r="H49" s="333">
        <v>0</v>
      </c>
    </row>
    <row r="50" spans="1:8" x14ac:dyDescent="0.2">
      <c r="A50" s="332">
        <v>45993.083333333328</v>
      </c>
      <c r="B50" s="333">
        <v>987.7</v>
      </c>
      <c r="C50" s="333">
        <v>0</v>
      </c>
      <c r="D50" s="333">
        <v>18.399999999999999</v>
      </c>
      <c r="E50" s="333">
        <v>83.4</v>
      </c>
      <c r="F50" s="333">
        <v>2.7</v>
      </c>
      <c r="G50" s="335">
        <v>174.6</v>
      </c>
      <c r="H50" s="336">
        <v>0</v>
      </c>
    </row>
    <row r="51" spans="1:8" x14ac:dyDescent="0.2">
      <c r="A51" s="332">
        <v>45993.125</v>
      </c>
      <c r="B51" s="333">
        <v>987.5</v>
      </c>
      <c r="C51" s="333">
        <v>0</v>
      </c>
      <c r="D51" s="333">
        <v>18.2</v>
      </c>
      <c r="E51" s="334">
        <v>83.5</v>
      </c>
      <c r="F51" s="346">
        <v>3.6</v>
      </c>
      <c r="G51" s="337">
        <v>167.5</v>
      </c>
      <c r="H51" s="336">
        <v>0</v>
      </c>
    </row>
    <row r="52" spans="1:8" x14ac:dyDescent="0.2">
      <c r="A52" s="332">
        <v>45993.166666666672</v>
      </c>
      <c r="B52" s="333">
        <v>987.4</v>
      </c>
      <c r="C52" s="333">
        <v>0</v>
      </c>
      <c r="D52" s="333">
        <v>17.8</v>
      </c>
      <c r="E52" s="334">
        <v>84.6</v>
      </c>
      <c r="F52" s="337">
        <v>3.6</v>
      </c>
      <c r="G52" s="337">
        <v>173.3</v>
      </c>
      <c r="H52" s="336">
        <v>0</v>
      </c>
    </row>
    <row r="53" spans="1:8" x14ac:dyDescent="0.2">
      <c r="A53" s="332">
        <v>45993.208333333328</v>
      </c>
      <c r="B53" s="333">
        <v>988.1</v>
      </c>
      <c r="C53" s="333">
        <v>0</v>
      </c>
      <c r="D53" s="333">
        <v>17.899999999999999</v>
      </c>
      <c r="E53" s="334">
        <v>84.9</v>
      </c>
      <c r="F53" s="337">
        <v>3.6</v>
      </c>
      <c r="G53" s="337">
        <v>165.3</v>
      </c>
      <c r="H53" s="336">
        <v>62.7</v>
      </c>
    </row>
    <row r="54" spans="1:8" x14ac:dyDescent="0.2">
      <c r="A54" s="332">
        <v>45993.25</v>
      </c>
      <c r="B54" s="333">
        <v>988.7</v>
      </c>
      <c r="C54" s="333">
        <v>0</v>
      </c>
      <c r="D54" s="333">
        <v>18.7</v>
      </c>
      <c r="E54" s="334">
        <v>82.1</v>
      </c>
      <c r="F54" s="337">
        <v>4.3</v>
      </c>
      <c r="G54" s="337">
        <v>158.4</v>
      </c>
      <c r="H54" s="336">
        <v>183</v>
      </c>
    </row>
    <row r="55" spans="1:8" x14ac:dyDescent="0.2">
      <c r="A55" s="332">
        <v>45993.291666666672</v>
      </c>
      <c r="B55" s="333">
        <v>989.3</v>
      </c>
      <c r="C55" s="333">
        <v>0</v>
      </c>
      <c r="D55" s="333">
        <v>18.899999999999999</v>
      </c>
      <c r="E55" s="334">
        <v>80.3</v>
      </c>
      <c r="F55" s="347">
        <v>4</v>
      </c>
      <c r="G55" s="337">
        <v>171.9</v>
      </c>
      <c r="H55" s="336">
        <v>277</v>
      </c>
    </row>
    <row r="56" spans="1:8" x14ac:dyDescent="0.2">
      <c r="A56" s="332">
        <v>45993.333333333328</v>
      </c>
      <c r="B56" s="333">
        <v>989.3</v>
      </c>
      <c r="C56" s="333">
        <v>0</v>
      </c>
      <c r="D56" s="333">
        <v>19.3</v>
      </c>
      <c r="E56" s="333">
        <v>77.8</v>
      </c>
      <c r="F56" s="334">
        <v>3.1</v>
      </c>
      <c r="G56" s="337">
        <v>183</v>
      </c>
      <c r="H56" s="336">
        <v>321.60000000000002</v>
      </c>
    </row>
    <row r="57" spans="1:8" x14ac:dyDescent="0.2">
      <c r="A57" s="332">
        <v>45993.375</v>
      </c>
      <c r="B57" s="333">
        <v>988.7</v>
      </c>
      <c r="C57" s="333">
        <v>0</v>
      </c>
      <c r="D57" s="333">
        <v>19.600000000000001</v>
      </c>
      <c r="E57" s="333">
        <v>77.2</v>
      </c>
      <c r="F57" s="333">
        <v>2.1</v>
      </c>
      <c r="G57" s="341">
        <v>207.7</v>
      </c>
      <c r="H57" s="333">
        <v>336.1</v>
      </c>
    </row>
    <row r="58" spans="1:8" x14ac:dyDescent="0.2">
      <c r="A58" s="332">
        <v>45993.416666666672</v>
      </c>
      <c r="B58" s="333">
        <v>988.8</v>
      </c>
      <c r="C58" s="333">
        <v>0</v>
      </c>
      <c r="D58" s="333">
        <v>20.100000000000001</v>
      </c>
      <c r="E58" s="333">
        <v>76.099999999999994</v>
      </c>
      <c r="F58" s="333">
        <v>1.4</v>
      </c>
      <c r="G58" s="333">
        <v>250.7</v>
      </c>
      <c r="H58" s="333">
        <v>393.3</v>
      </c>
    </row>
    <row r="59" spans="1:8" x14ac:dyDescent="0.2">
      <c r="A59" s="332">
        <v>45993.458333333328</v>
      </c>
      <c r="B59" s="333">
        <v>988</v>
      </c>
      <c r="C59" s="333">
        <v>0</v>
      </c>
      <c r="D59" s="333">
        <v>21</v>
      </c>
      <c r="E59" s="333">
        <v>73.2</v>
      </c>
      <c r="F59" s="333">
        <v>1.8</v>
      </c>
      <c r="G59" s="333">
        <v>248</v>
      </c>
      <c r="H59" s="333">
        <v>665.6</v>
      </c>
    </row>
    <row r="60" spans="1:8" x14ac:dyDescent="0.2">
      <c r="A60" s="332">
        <v>45993.5</v>
      </c>
      <c r="B60" s="333">
        <v>987.3</v>
      </c>
      <c r="C60" s="333">
        <v>0</v>
      </c>
      <c r="D60" s="333">
        <v>21.1</v>
      </c>
      <c r="E60" s="333">
        <v>72.599999999999994</v>
      </c>
      <c r="F60" s="333">
        <v>3.8</v>
      </c>
      <c r="G60" s="333">
        <v>200.1</v>
      </c>
      <c r="H60" s="333">
        <v>680.3</v>
      </c>
    </row>
    <row r="61" spans="1:8" x14ac:dyDescent="0.2">
      <c r="A61" s="332">
        <v>45993.541666666672</v>
      </c>
      <c r="B61" s="333">
        <v>986.7</v>
      </c>
      <c r="C61" s="333">
        <v>0</v>
      </c>
      <c r="D61" s="333">
        <v>21.4</v>
      </c>
      <c r="E61" s="333">
        <v>72.3</v>
      </c>
      <c r="F61" s="333">
        <v>4</v>
      </c>
      <c r="G61" s="333">
        <v>207.2</v>
      </c>
      <c r="H61" s="333">
        <v>695.7</v>
      </c>
    </row>
    <row r="62" spans="1:8" x14ac:dyDescent="0.2">
      <c r="A62" s="332">
        <v>45993.583333333328</v>
      </c>
      <c r="B62" s="333">
        <v>986.6</v>
      </c>
      <c r="C62" s="333">
        <v>0</v>
      </c>
      <c r="D62" s="333">
        <v>21.1</v>
      </c>
      <c r="E62" s="333">
        <v>72.5</v>
      </c>
      <c r="F62" s="333">
        <v>3.9</v>
      </c>
      <c r="G62" s="333">
        <v>206.9</v>
      </c>
      <c r="H62" s="333">
        <v>557.29999999999995</v>
      </c>
    </row>
    <row r="63" spans="1:8" x14ac:dyDescent="0.2">
      <c r="A63" s="332">
        <v>45993.625</v>
      </c>
      <c r="B63" s="333">
        <v>986.9</v>
      </c>
      <c r="C63" s="333">
        <v>0</v>
      </c>
      <c r="D63" s="333">
        <v>20.399999999999999</v>
      </c>
      <c r="E63" s="333">
        <v>74.8</v>
      </c>
      <c r="F63" s="333">
        <v>4</v>
      </c>
      <c r="G63" s="333">
        <v>209</v>
      </c>
      <c r="H63" s="333">
        <v>270.2</v>
      </c>
    </row>
    <row r="64" spans="1:8" x14ac:dyDescent="0.2">
      <c r="A64" s="332">
        <v>45993.666666666672</v>
      </c>
      <c r="B64" s="333">
        <v>987.3</v>
      </c>
      <c r="C64" s="333">
        <v>0</v>
      </c>
      <c r="D64" s="333">
        <v>20.100000000000001</v>
      </c>
      <c r="E64" s="333">
        <v>76.7</v>
      </c>
      <c r="F64" s="333">
        <v>3</v>
      </c>
      <c r="G64" s="333">
        <v>203.7</v>
      </c>
      <c r="H64" s="333">
        <v>127.4</v>
      </c>
    </row>
    <row r="65" spans="1:8" x14ac:dyDescent="0.2">
      <c r="A65" s="332">
        <v>45993.708333333328</v>
      </c>
      <c r="B65" s="333">
        <v>988.1</v>
      </c>
      <c r="C65" s="333">
        <v>0</v>
      </c>
      <c r="D65" s="333">
        <v>19.600000000000001</v>
      </c>
      <c r="E65" s="333">
        <v>78.599999999999994</v>
      </c>
      <c r="F65" s="333">
        <v>2.2000000000000002</v>
      </c>
      <c r="G65" s="333">
        <v>236.2</v>
      </c>
      <c r="H65" s="333">
        <v>20.100000000000001</v>
      </c>
    </row>
    <row r="66" spans="1:8" x14ac:dyDescent="0.2">
      <c r="A66" s="332">
        <v>45993.75</v>
      </c>
      <c r="B66" s="333">
        <v>989.3</v>
      </c>
      <c r="C66" s="333">
        <v>0</v>
      </c>
      <c r="D66" s="333">
        <v>18.600000000000001</v>
      </c>
      <c r="E66" s="333">
        <v>82.4</v>
      </c>
      <c r="F66" s="333">
        <v>1.8</v>
      </c>
      <c r="G66" s="333">
        <v>305.5</v>
      </c>
      <c r="H66" s="333">
        <v>0.2</v>
      </c>
    </row>
    <row r="67" spans="1:8" x14ac:dyDescent="0.2">
      <c r="A67" s="332">
        <v>45993.791666666672</v>
      </c>
      <c r="B67" s="333">
        <v>989.8</v>
      </c>
      <c r="C67" s="333">
        <v>0</v>
      </c>
      <c r="D67" s="333">
        <v>18.3</v>
      </c>
      <c r="E67" s="333">
        <v>85.7</v>
      </c>
      <c r="F67" s="333">
        <v>1.1000000000000001</v>
      </c>
      <c r="G67" s="333">
        <v>322.5</v>
      </c>
      <c r="H67" s="333">
        <v>0</v>
      </c>
    </row>
    <row r="68" spans="1:8" x14ac:dyDescent="0.2">
      <c r="A68" s="332">
        <v>45993.833333333328</v>
      </c>
      <c r="B68" s="333">
        <v>990</v>
      </c>
      <c r="C68" s="333">
        <v>0</v>
      </c>
      <c r="D68" s="333">
        <v>19</v>
      </c>
      <c r="E68" s="334">
        <v>83</v>
      </c>
      <c r="F68" s="348">
        <v>0.6</v>
      </c>
      <c r="G68" s="335">
        <v>263.7</v>
      </c>
      <c r="H68" s="336">
        <v>0</v>
      </c>
    </row>
    <row r="69" spans="1:8" x14ac:dyDescent="0.2">
      <c r="A69" s="332">
        <v>45993.875</v>
      </c>
      <c r="B69" s="333">
        <v>990.4</v>
      </c>
      <c r="C69" s="333">
        <v>0</v>
      </c>
      <c r="D69" s="333">
        <v>19.399999999999999</v>
      </c>
      <c r="E69" s="333">
        <v>82</v>
      </c>
      <c r="F69" s="349">
        <v>1.3</v>
      </c>
      <c r="G69" s="337">
        <v>183.9</v>
      </c>
      <c r="H69" s="336">
        <v>0</v>
      </c>
    </row>
    <row r="70" spans="1:8" x14ac:dyDescent="0.2">
      <c r="A70" s="332">
        <v>45993.916666666672</v>
      </c>
      <c r="B70" s="333">
        <v>990.3</v>
      </c>
      <c r="C70" s="333">
        <v>0</v>
      </c>
      <c r="D70" s="333">
        <v>19.3</v>
      </c>
      <c r="E70" s="334">
        <v>81.8</v>
      </c>
      <c r="F70" s="337">
        <v>2.1</v>
      </c>
      <c r="G70" s="337">
        <v>181.6</v>
      </c>
      <c r="H70" s="336">
        <v>0</v>
      </c>
    </row>
    <row r="71" spans="1:8" x14ac:dyDescent="0.2">
      <c r="A71" s="332">
        <v>45993.958333333328</v>
      </c>
      <c r="B71" s="333">
        <v>989.7</v>
      </c>
      <c r="C71" s="333">
        <v>0</v>
      </c>
      <c r="D71" s="333">
        <v>19.399999999999999</v>
      </c>
      <c r="E71" s="334">
        <v>79.900000000000006</v>
      </c>
      <c r="F71" s="350">
        <v>2.2000000000000002</v>
      </c>
      <c r="G71" s="337">
        <v>182.6</v>
      </c>
      <c r="H71" s="336">
        <v>0</v>
      </c>
    </row>
    <row r="72" spans="1:8" x14ac:dyDescent="0.2">
      <c r="A72" s="332">
        <v>45994</v>
      </c>
      <c r="B72" s="333">
        <v>989</v>
      </c>
      <c r="C72" s="333">
        <v>0</v>
      </c>
      <c r="D72" s="333">
        <v>19.3</v>
      </c>
      <c r="E72" s="334">
        <v>79.3</v>
      </c>
      <c r="F72" s="337">
        <v>2</v>
      </c>
      <c r="G72" s="337">
        <v>178.3</v>
      </c>
      <c r="H72" s="336">
        <v>0</v>
      </c>
    </row>
    <row r="73" spans="1:8" x14ac:dyDescent="0.2">
      <c r="A73" s="332">
        <v>45994.041666666672</v>
      </c>
      <c r="B73" s="333">
        <v>988.6</v>
      </c>
      <c r="C73" s="333">
        <v>0</v>
      </c>
      <c r="D73" s="333">
        <v>19.2</v>
      </c>
      <c r="E73" s="334">
        <v>79</v>
      </c>
      <c r="F73" s="337">
        <v>1.4</v>
      </c>
      <c r="G73" s="337">
        <v>186.5</v>
      </c>
      <c r="H73" s="336">
        <v>0</v>
      </c>
    </row>
    <row r="74" spans="1:8" x14ac:dyDescent="0.2">
      <c r="A74" s="332">
        <v>45994.083333333328</v>
      </c>
      <c r="B74" s="333">
        <v>988.5</v>
      </c>
      <c r="C74" s="333">
        <v>0</v>
      </c>
      <c r="D74" s="333">
        <v>18.899999999999999</v>
      </c>
      <c r="E74" s="334">
        <v>80.7</v>
      </c>
      <c r="F74" s="337">
        <v>0.9</v>
      </c>
      <c r="G74" s="337">
        <v>272.5</v>
      </c>
      <c r="H74" s="336">
        <v>0</v>
      </c>
    </row>
    <row r="75" spans="1:8" x14ac:dyDescent="0.2">
      <c r="A75" s="332">
        <v>45994.125</v>
      </c>
      <c r="B75" s="333">
        <v>988.5</v>
      </c>
      <c r="C75" s="333">
        <v>0</v>
      </c>
      <c r="D75" s="333">
        <v>18.600000000000001</v>
      </c>
      <c r="E75" s="333">
        <v>82.9</v>
      </c>
      <c r="F75" s="340">
        <v>0.4</v>
      </c>
      <c r="G75" s="337">
        <v>351.3</v>
      </c>
      <c r="H75" s="336">
        <v>0</v>
      </c>
    </row>
    <row r="76" spans="1:8" x14ac:dyDescent="0.2">
      <c r="A76" s="332">
        <v>45994.166666666672</v>
      </c>
      <c r="B76" s="333">
        <v>988.8</v>
      </c>
      <c r="C76" s="333">
        <v>0</v>
      </c>
      <c r="D76" s="333">
        <v>18.5</v>
      </c>
      <c r="E76" s="333">
        <v>83.8</v>
      </c>
      <c r="F76" s="333">
        <v>0.7</v>
      </c>
      <c r="G76" s="341">
        <v>219.4</v>
      </c>
      <c r="H76" s="333">
        <v>0</v>
      </c>
    </row>
    <row r="77" spans="1:8" x14ac:dyDescent="0.2">
      <c r="A77" s="332">
        <v>45994.208333333328</v>
      </c>
      <c r="B77" s="333">
        <v>989.6</v>
      </c>
      <c r="C77" s="333">
        <v>0</v>
      </c>
      <c r="D77" s="333">
        <v>18.600000000000001</v>
      </c>
      <c r="E77" s="333">
        <v>85.2</v>
      </c>
      <c r="F77" s="333">
        <v>0.2</v>
      </c>
      <c r="G77" s="333">
        <v>133.4</v>
      </c>
      <c r="H77" s="333">
        <v>13.9</v>
      </c>
    </row>
    <row r="78" spans="1:8" x14ac:dyDescent="0.2">
      <c r="A78" s="332">
        <v>45994.25</v>
      </c>
      <c r="B78" s="333">
        <v>990</v>
      </c>
      <c r="C78" s="333">
        <v>0</v>
      </c>
      <c r="D78" s="333">
        <v>19.3</v>
      </c>
      <c r="E78" s="333">
        <v>81.8</v>
      </c>
      <c r="F78" s="333">
        <v>0.2</v>
      </c>
      <c r="G78" s="333">
        <v>317.3</v>
      </c>
      <c r="H78" s="333">
        <v>100.7</v>
      </c>
    </row>
    <row r="79" spans="1:8" x14ac:dyDescent="0.2">
      <c r="A79" s="332">
        <v>45994.291666666672</v>
      </c>
      <c r="B79" s="333">
        <v>989.8</v>
      </c>
      <c r="C79" s="333">
        <v>0</v>
      </c>
      <c r="D79" s="333">
        <v>19.8</v>
      </c>
      <c r="E79" s="333">
        <v>76</v>
      </c>
      <c r="F79" s="333">
        <v>1.2</v>
      </c>
      <c r="G79" s="333">
        <v>274.8</v>
      </c>
      <c r="H79" s="333">
        <v>230.6</v>
      </c>
    </row>
    <row r="80" spans="1:8" x14ac:dyDescent="0.2">
      <c r="A80" s="332">
        <v>45994.333333333328</v>
      </c>
      <c r="B80" s="333">
        <v>989.8</v>
      </c>
      <c r="C80" s="333">
        <v>0</v>
      </c>
      <c r="D80" s="333">
        <v>19.8</v>
      </c>
      <c r="E80" s="333">
        <v>77.599999999999994</v>
      </c>
      <c r="F80" s="333">
        <v>2</v>
      </c>
      <c r="G80" s="333">
        <v>297.5</v>
      </c>
      <c r="H80" s="333">
        <v>270.7</v>
      </c>
    </row>
    <row r="81" spans="1:8" x14ac:dyDescent="0.2">
      <c r="A81" s="332">
        <v>45994.375</v>
      </c>
      <c r="B81" s="333">
        <v>989.4</v>
      </c>
      <c r="C81" s="333">
        <v>0</v>
      </c>
      <c r="D81" s="333">
        <v>19.899999999999999</v>
      </c>
      <c r="E81" s="333">
        <v>75.2</v>
      </c>
      <c r="F81" s="333">
        <v>1.8</v>
      </c>
      <c r="G81" s="333">
        <v>297.60000000000002</v>
      </c>
      <c r="H81" s="333">
        <v>462.2</v>
      </c>
    </row>
    <row r="82" spans="1:8" x14ac:dyDescent="0.2">
      <c r="A82" s="332">
        <v>45994.416666666672</v>
      </c>
      <c r="B82" s="333">
        <v>988.6</v>
      </c>
      <c r="C82" s="333">
        <v>0</v>
      </c>
      <c r="D82" s="333">
        <v>21.1</v>
      </c>
      <c r="E82" s="333">
        <v>68.900000000000006</v>
      </c>
      <c r="F82" s="333">
        <v>2.2000000000000002</v>
      </c>
      <c r="G82" s="333">
        <v>262.2</v>
      </c>
      <c r="H82" s="333">
        <v>768.9</v>
      </c>
    </row>
    <row r="83" spans="1:8" x14ac:dyDescent="0.2">
      <c r="A83" s="332">
        <v>45994.458333333328</v>
      </c>
      <c r="B83" s="333">
        <v>987.9</v>
      </c>
      <c r="C83" s="333">
        <v>0</v>
      </c>
      <c r="D83" s="333">
        <v>21.2</v>
      </c>
      <c r="E83" s="333">
        <v>67.7</v>
      </c>
      <c r="F83" s="333">
        <v>3</v>
      </c>
      <c r="G83" s="333">
        <v>198.5</v>
      </c>
      <c r="H83" s="333">
        <v>771.9</v>
      </c>
    </row>
    <row r="84" spans="1:8" x14ac:dyDescent="0.2">
      <c r="A84" s="332">
        <v>45994.5</v>
      </c>
      <c r="B84" s="333">
        <v>987.5</v>
      </c>
      <c r="C84" s="333">
        <v>0</v>
      </c>
      <c r="D84" s="333">
        <v>21.5</v>
      </c>
      <c r="E84" s="333">
        <v>66.2</v>
      </c>
      <c r="F84" s="333">
        <v>3.4</v>
      </c>
      <c r="G84" s="333">
        <v>201.3</v>
      </c>
      <c r="H84" s="333">
        <v>631.4</v>
      </c>
    </row>
    <row r="85" spans="1:8" x14ac:dyDescent="0.2">
      <c r="A85" s="332">
        <v>45994.541666666672</v>
      </c>
      <c r="B85" s="333">
        <v>987.5</v>
      </c>
      <c r="C85" s="333">
        <v>0</v>
      </c>
      <c r="D85" s="333">
        <v>21.7</v>
      </c>
      <c r="E85" s="333">
        <v>64.599999999999994</v>
      </c>
      <c r="F85" s="333">
        <v>3.5</v>
      </c>
      <c r="G85" s="333">
        <v>202.1</v>
      </c>
      <c r="H85" s="333">
        <v>589.1</v>
      </c>
    </row>
    <row r="86" spans="1:8" x14ac:dyDescent="0.2">
      <c r="A86" s="332">
        <v>45994.583333333328</v>
      </c>
      <c r="B86" s="333">
        <v>987.2</v>
      </c>
      <c r="C86" s="333">
        <v>0</v>
      </c>
      <c r="D86" s="333">
        <v>21.1</v>
      </c>
      <c r="E86" s="333">
        <v>66.7</v>
      </c>
      <c r="F86" s="333">
        <v>3.3</v>
      </c>
      <c r="G86" s="333">
        <v>213.7</v>
      </c>
      <c r="H86" s="333">
        <v>335.1</v>
      </c>
    </row>
    <row r="87" spans="1:8" x14ac:dyDescent="0.2">
      <c r="A87" s="332">
        <v>45994.625</v>
      </c>
      <c r="B87" s="333">
        <v>987.4</v>
      </c>
      <c r="C87" s="333">
        <v>0</v>
      </c>
      <c r="D87" s="333">
        <v>20.7</v>
      </c>
      <c r="E87" s="333">
        <v>68.3</v>
      </c>
      <c r="F87" s="333">
        <v>2.5</v>
      </c>
      <c r="G87" s="333">
        <v>220.9</v>
      </c>
      <c r="H87" s="333">
        <v>209.8</v>
      </c>
    </row>
    <row r="88" spans="1:8" x14ac:dyDescent="0.2">
      <c r="A88" s="332">
        <v>45994.666666666672</v>
      </c>
      <c r="B88" s="333">
        <v>988</v>
      </c>
      <c r="C88" s="333">
        <v>0</v>
      </c>
      <c r="D88" s="333">
        <v>20.6</v>
      </c>
      <c r="E88" s="333">
        <v>70</v>
      </c>
      <c r="F88" s="333">
        <v>2.4</v>
      </c>
      <c r="G88" s="333">
        <v>198.4</v>
      </c>
      <c r="H88" s="333">
        <v>160.6</v>
      </c>
    </row>
    <row r="89" spans="1:8" x14ac:dyDescent="0.2">
      <c r="A89" s="332">
        <v>45994.708333333328</v>
      </c>
      <c r="B89" s="333">
        <v>988.9</v>
      </c>
      <c r="C89" s="333">
        <v>0</v>
      </c>
      <c r="D89" s="333">
        <v>20.3</v>
      </c>
      <c r="E89" s="333">
        <v>73.099999999999994</v>
      </c>
      <c r="F89" s="333">
        <v>2.2999999999999998</v>
      </c>
      <c r="G89" s="333">
        <v>207.2</v>
      </c>
      <c r="H89" s="333">
        <v>84</v>
      </c>
    </row>
    <row r="90" spans="1:8" x14ac:dyDescent="0.2">
      <c r="A90" s="332">
        <v>45994.75</v>
      </c>
      <c r="B90" s="333">
        <v>989.6</v>
      </c>
      <c r="C90" s="333">
        <v>0</v>
      </c>
      <c r="D90" s="333">
        <v>19.7</v>
      </c>
      <c r="E90" s="333">
        <v>78.099999999999994</v>
      </c>
      <c r="F90" s="333">
        <v>2.5</v>
      </c>
      <c r="G90" s="333">
        <v>191.3</v>
      </c>
      <c r="H90" s="333">
        <v>3.3</v>
      </c>
    </row>
    <row r="91" spans="1:8" x14ac:dyDescent="0.2">
      <c r="A91" s="332">
        <v>45994.791666666672</v>
      </c>
      <c r="B91" s="333">
        <v>990.5</v>
      </c>
      <c r="C91" s="333">
        <v>0</v>
      </c>
      <c r="D91" s="333">
        <v>19.600000000000001</v>
      </c>
      <c r="E91" s="334">
        <v>78.400000000000006</v>
      </c>
      <c r="F91" s="348">
        <v>1.9</v>
      </c>
      <c r="G91" s="348">
        <v>200.8</v>
      </c>
      <c r="H91" s="336">
        <v>0</v>
      </c>
    </row>
    <row r="92" spans="1:8" x14ac:dyDescent="0.2">
      <c r="A92" s="332">
        <v>45994.833333333328</v>
      </c>
      <c r="B92" s="333">
        <v>990.7</v>
      </c>
      <c r="C92" s="333">
        <v>0</v>
      </c>
      <c r="D92" s="333">
        <v>19.399999999999999</v>
      </c>
      <c r="E92" s="334">
        <v>79.099999999999994</v>
      </c>
      <c r="F92" s="348">
        <v>1.7</v>
      </c>
      <c r="G92" s="348">
        <v>191.1</v>
      </c>
      <c r="H92" s="336">
        <v>0</v>
      </c>
    </row>
    <row r="93" spans="1:8" x14ac:dyDescent="0.2">
      <c r="A93" s="332">
        <v>45994.875</v>
      </c>
      <c r="B93" s="333">
        <v>991.1</v>
      </c>
      <c r="C93" s="333">
        <v>0</v>
      </c>
      <c r="D93" s="333">
        <v>19.399999999999999</v>
      </c>
      <c r="E93" s="334">
        <v>78.900000000000006</v>
      </c>
      <c r="F93" s="348">
        <v>1.9</v>
      </c>
      <c r="G93" s="335">
        <v>171.5</v>
      </c>
      <c r="H93" s="336">
        <v>0</v>
      </c>
    </row>
    <row r="94" spans="1:8" x14ac:dyDescent="0.2">
      <c r="A94" s="332">
        <v>45994.916666666672</v>
      </c>
      <c r="B94" s="333">
        <v>991</v>
      </c>
      <c r="C94" s="333">
        <v>0</v>
      </c>
      <c r="D94" s="333">
        <v>19.399999999999999</v>
      </c>
      <c r="E94" s="334">
        <v>79.3</v>
      </c>
      <c r="F94" s="338">
        <v>2</v>
      </c>
      <c r="G94" s="337">
        <v>168.8</v>
      </c>
      <c r="H94" s="336">
        <v>0</v>
      </c>
    </row>
    <row r="95" spans="1:8" x14ac:dyDescent="0.2">
      <c r="A95" s="332">
        <v>45994.958333333328</v>
      </c>
      <c r="B95" s="333">
        <v>990.6</v>
      </c>
      <c r="C95" s="333">
        <v>0</v>
      </c>
      <c r="D95" s="333">
        <v>19.3</v>
      </c>
      <c r="E95" s="334">
        <v>80.7</v>
      </c>
      <c r="F95" s="348">
        <v>2.1</v>
      </c>
      <c r="G95" s="351">
        <v>155.5</v>
      </c>
      <c r="H95" s="336">
        <v>0</v>
      </c>
    </row>
    <row r="96" spans="1:8" x14ac:dyDescent="0.2">
      <c r="A96" s="332">
        <v>45995</v>
      </c>
      <c r="B96" s="333">
        <v>989.9</v>
      </c>
      <c r="C96" s="333">
        <v>0</v>
      </c>
      <c r="D96" s="333">
        <v>19.3</v>
      </c>
      <c r="E96" s="334">
        <v>81.5</v>
      </c>
      <c r="F96" s="348">
        <v>2.5</v>
      </c>
      <c r="G96" s="348">
        <v>149.1</v>
      </c>
      <c r="H96" s="336">
        <v>0</v>
      </c>
    </row>
    <row r="97" spans="1:8" x14ac:dyDescent="0.2">
      <c r="A97" s="332">
        <v>45995.041666666672</v>
      </c>
      <c r="B97" s="333">
        <v>989.7</v>
      </c>
      <c r="C97" s="333">
        <v>0</v>
      </c>
      <c r="D97" s="333">
        <v>19.100000000000001</v>
      </c>
      <c r="E97" s="333">
        <v>83</v>
      </c>
      <c r="F97" s="333">
        <v>2.5</v>
      </c>
      <c r="G97" s="333">
        <v>158.80000000000001</v>
      </c>
      <c r="H97" s="333">
        <v>0</v>
      </c>
    </row>
    <row r="98" spans="1:8" x14ac:dyDescent="0.2">
      <c r="A98" s="332">
        <v>45995.083333333328</v>
      </c>
      <c r="B98" s="333">
        <v>989.3</v>
      </c>
      <c r="C98" s="333">
        <v>0</v>
      </c>
      <c r="D98" s="333">
        <v>18.600000000000001</v>
      </c>
      <c r="E98" s="333">
        <v>84.4</v>
      </c>
      <c r="F98" s="333">
        <v>2.7</v>
      </c>
      <c r="G98" s="333">
        <v>172.7</v>
      </c>
      <c r="H98" s="333">
        <v>0</v>
      </c>
    </row>
    <row r="99" spans="1:8" x14ac:dyDescent="0.2">
      <c r="A99" s="332">
        <v>45995.125</v>
      </c>
      <c r="B99" s="333">
        <v>988.7</v>
      </c>
      <c r="C99" s="333">
        <v>0</v>
      </c>
      <c r="D99" s="333">
        <v>18.899999999999999</v>
      </c>
      <c r="E99" s="334">
        <v>82.3</v>
      </c>
      <c r="F99" s="348">
        <v>2.2999999999999998</v>
      </c>
      <c r="G99" s="335">
        <v>154.5</v>
      </c>
      <c r="H99" s="336">
        <v>0</v>
      </c>
    </row>
    <row r="100" spans="1:8" x14ac:dyDescent="0.2">
      <c r="A100" s="332">
        <v>45995.166666666672</v>
      </c>
      <c r="B100" s="333">
        <v>989</v>
      </c>
      <c r="C100" s="333">
        <v>0</v>
      </c>
      <c r="D100" s="333">
        <v>18.7</v>
      </c>
      <c r="E100" s="334">
        <v>80.8</v>
      </c>
      <c r="F100" s="338">
        <v>1.7</v>
      </c>
      <c r="G100" s="337">
        <v>170.6</v>
      </c>
      <c r="H100" s="336">
        <v>0</v>
      </c>
    </row>
    <row r="101" spans="1:8" x14ac:dyDescent="0.2">
      <c r="A101" s="332">
        <v>45995.208333333328</v>
      </c>
      <c r="B101" s="333">
        <v>989.5</v>
      </c>
      <c r="C101" s="333">
        <v>0</v>
      </c>
      <c r="D101" s="333">
        <v>18.7</v>
      </c>
      <c r="E101" s="334">
        <v>79.400000000000006</v>
      </c>
      <c r="F101" s="338">
        <v>1.3</v>
      </c>
      <c r="G101" s="337">
        <v>205.7</v>
      </c>
      <c r="H101" s="336">
        <v>17.5</v>
      </c>
    </row>
    <row r="102" spans="1:8" x14ac:dyDescent="0.2">
      <c r="A102" s="332">
        <v>45995.25</v>
      </c>
      <c r="B102" s="333">
        <v>989.9</v>
      </c>
      <c r="C102" s="333">
        <v>0</v>
      </c>
      <c r="D102" s="333">
        <v>18.899999999999999</v>
      </c>
      <c r="E102" s="334">
        <v>80.7</v>
      </c>
      <c r="F102" s="352">
        <v>0.7</v>
      </c>
      <c r="G102" s="337">
        <v>309.2</v>
      </c>
      <c r="H102" s="336">
        <v>88.4</v>
      </c>
    </row>
    <row r="103" spans="1:8" x14ac:dyDescent="0.2">
      <c r="A103" s="332">
        <v>45995.291666666672</v>
      </c>
      <c r="B103" s="333">
        <v>990.1</v>
      </c>
      <c r="C103" s="333">
        <v>0</v>
      </c>
      <c r="D103" s="333">
        <v>19.5</v>
      </c>
      <c r="E103" s="334">
        <v>80.3</v>
      </c>
      <c r="F103" s="338">
        <v>1</v>
      </c>
      <c r="G103" s="337">
        <v>321.3</v>
      </c>
      <c r="H103" s="336">
        <v>375.1</v>
      </c>
    </row>
    <row r="104" spans="1:8" x14ac:dyDescent="0.2">
      <c r="A104" s="332">
        <v>45995.333333333328</v>
      </c>
      <c r="B104" s="333">
        <v>989.4</v>
      </c>
      <c r="C104" s="333">
        <v>0</v>
      </c>
      <c r="D104" s="333">
        <v>21.5</v>
      </c>
      <c r="E104" s="333">
        <v>71.900000000000006</v>
      </c>
      <c r="F104" s="334">
        <v>1.2</v>
      </c>
      <c r="G104" s="337">
        <v>291.60000000000002</v>
      </c>
      <c r="H104" s="336">
        <v>635.9</v>
      </c>
    </row>
    <row r="105" spans="1:8" x14ac:dyDescent="0.2">
      <c r="A105" s="332">
        <v>45995.375</v>
      </c>
      <c r="B105" s="333">
        <v>988.9</v>
      </c>
      <c r="C105" s="333">
        <v>0</v>
      </c>
      <c r="D105" s="333">
        <v>21.3</v>
      </c>
      <c r="E105" s="333">
        <v>72</v>
      </c>
      <c r="F105" s="333">
        <v>2</v>
      </c>
      <c r="G105" s="341">
        <v>298.2</v>
      </c>
      <c r="H105" s="333">
        <v>730.3</v>
      </c>
    </row>
    <row r="106" spans="1:8" x14ac:dyDescent="0.2">
      <c r="A106" s="332">
        <v>45995.416666666672</v>
      </c>
      <c r="B106" s="333">
        <v>988.6</v>
      </c>
      <c r="C106" s="333">
        <v>0</v>
      </c>
      <c r="D106" s="333">
        <v>21.7</v>
      </c>
      <c r="E106" s="333">
        <v>68.8</v>
      </c>
      <c r="F106" s="333">
        <v>3.1</v>
      </c>
      <c r="G106" s="333">
        <v>196.9</v>
      </c>
      <c r="H106" s="333">
        <v>644</v>
      </c>
    </row>
    <row r="107" spans="1:8" x14ac:dyDescent="0.2">
      <c r="A107" s="332">
        <v>45995.458333333328</v>
      </c>
      <c r="B107" s="333">
        <v>988.4</v>
      </c>
      <c r="C107" s="333">
        <v>0</v>
      </c>
      <c r="D107" s="333">
        <v>20.8</v>
      </c>
      <c r="E107" s="333">
        <v>71.599999999999994</v>
      </c>
      <c r="F107" s="333">
        <v>4.2</v>
      </c>
      <c r="G107" s="333">
        <v>193.7</v>
      </c>
      <c r="H107" s="333">
        <v>375.3</v>
      </c>
    </row>
    <row r="108" spans="1:8" x14ac:dyDescent="0.2">
      <c r="A108" s="332">
        <v>45995.5</v>
      </c>
      <c r="B108" s="333">
        <v>988.3</v>
      </c>
      <c r="C108" s="333">
        <v>0</v>
      </c>
      <c r="D108" s="333">
        <v>20.9</v>
      </c>
      <c r="E108" s="333">
        <v>70.5</v>
      </c>
      <c r="F108" s="333">
        <v>4.2</v>
      </c>
      <c r="G108" s="333">
        <v>182</v>
      </c>
      <c r="H108" s="333">
        <v>507.2</v>
      </c>
    </row>
    <row r="109" spans="1:8" x14ac:dyDescent="0.2">
      <c r="A109" s="332">
        <v>45995.541666666672</v>
      </c>
      <c r="B109" s="333">
        <v>988</v>
      </c>
      <c r="C109" s="333">
        <v>0</v>
      </c>
      <c r="D109" s="333">
        <v>21.7</v>
      </c>
      <c r="E109" s="333">
        <v>68</v>
      </c>
      <c r="F109" s="333">
        <v>4.7</v>
      </c>
      <c r="G109" s="333">
        <v>187.5</v>
      </c>
      <c r="H109" s="333">
        <v>586</v>
      </c>
    </row>
    <row r="110" spans="1:8" x14ac:dyDescent="0.2">
      <c r="A110" s="332">
        <v>45995.583333333328</v>
      </c>
      <c r="B110" s="333">
        <v>987.9</v>
      </c>
      <c r="C110" s="333">
        <v>0</v>
      </c>
      <c r="D110" s="333">
        <v>21.4</v>
      </c>
      <c r="E110" s="333">
        <v>68.3</v>
      </c>
      <c r="F110" s="333">
        <v>4.5999999999999996</v>
      </c>
      <c r="G110" s="333">
        <v>189.6</v>
      </c>
      <c r="H110" s="333">
        <v>481.1</v>
      </c>
    </row>
    <row r="111" spans="1:8" x14ac:dyDescent="0.2">
      <c r="A111" s="332">
        <v>45995.625</v>
      </c>
      <c r="B111" s="333">
        <v>987.7</v>
      </c>
      <c r="C111" s="333">
        <v>0</v>
      </c>
      <c r="D111" s="333">
        <v>21</v>
      </c>
      <c r="E111" s="333">
        <v>69.099999999999994</v>
      </c>
      <c r="F111" s="333">
        <v>5.0999999999999996</v>
      </c>
      <c r="G111" s="333">
        <v>180.5</v>
      </c>
      <c r="H111" s="333">
        <v>326.10000000000002</v>
      </c>
    </row>
    <row r="112" spans="1:8" x14ac:dyDescent="0.2">
      <c r="A112" s="332">
        <v>45995.666666666672</v>
      </c>
      <c r="B112" s="333">
        <v>988</v>
      </c>
      <c r="C112" s="333">
        <v>0</v>
      </c>
      <c r="D112" s="333">
        <v>20.6</v>
      </c>
      <c r="E112" s="333">
        <v>73</v>
      </c>
      <c r="F112" s="333">
        <v>5</v>
      </c>
      <c r="G112" s="333">
        <v>178.5</v>
      </c>
      <c r="H112" s="333">
        <v>203.4</v>
      </c>
    </row>
    <row r="113" spans="1:8" x14ac:dyDescent="0.2">
      <c r="A113" s="332">
        <v>45995.708333333328</v>
      </c>
      <c r="B113" s="333">
        <v>988.6</v>
      </c>
      <c r="C113" s="333">
        <v>0</v>
      </c>
      <c r="D113" s="333">
        <v>20.100000000000001</v>
      </c>
      <c r="E113" s="333">
        <v>78.7</v>
      </c>
      <c r="F113" s="333">
        <v>4.3</v>
      </c>
      <c r="G113" s="333">
        <v>181.3</v>
      </c>
      <c r="H113" s="333">
        <v>56.5</v>
      </c>
    </row>
    <row r="114" spans="1:8" x14ac:dyDescent="0.2">
      <c r="A114" s="332">
        <v>45995.75</v>
      </c>
      <c r="B114" s="333">
        <v>989.4</v>
      </c>
      <c r="C114" s="333">
        <v>0</v>
      </c>
      <c r="D114" s="333">
        <v>19.7</v>
      </c>
      <c r="E114" s="333">
        <v>82.6</v>
      </c>
      <c r="F114" s="333">
        <v>3.9</v>
      </c>
      <c r="G114" s="333">
        <v>174.8</v>
      </c>
      <c r="H114" s="333">
        <v>2.2000000000000002</v>
      </c>
    </row>
    <row r="115" spans="1:8" x14ac:dyDescent="0.2">
      <c r="A115" s="332">
        <v>45995.791666666672</v>
      </c>
      <c r="B115" s="333">
        <v>990.3</v>
      </c>
      <c r="C115" s="333">
        <v>0</v>
      </c>
      <c r="D115" s="333">
        <v>19.600000000000001</v>
      </c>
      <c r="E115" s="333">
        <v>83.4</v>
      </c>
      <c r="F115" s="333">
        <v>3</v>
      </c>
      <c r="G115" s="333">
        <v>188.1</v>
      </c>
      <c r="H115" s="333">
        <v>0</v>
      </c>
    </row>
    <row r="116" spans="1:8" x14ac:dyDescent="0.2">
      <c r="A116" s="332">
        <v>45995.833333333328</v>
      </c>
      <c r="B116" s="333">
        <v>990.8</v>
      </c>
      <c r="C116" s="333">
        <v>0</v>
      </c>
      <c r="D116" s="333">
        <v>19.399999999999999</v>
      </c>
      <c r="E116" s="333">
        <v>83</v>
      </c>
      <c r="F116" s="333">
        <v>2.8</v>
      </c>
      <c r="G116" s="333">
        <v>188.6</v>
      </c>
      <c r="H116" s="333">
        <v>0</v>
      </c>
    </row>
    <row r="117" spans="1:8" x14ac:dyDescent="0.2">
      <c r="A117" s="332">
        <v>45995.875</v>
      </c>
      <c r="B117" s="333">
        <v>990.6</v>
      </c>
      <c r="C117" s="333">
        <v>0</v>
      </c>
      <c r="D117" s="333">
        <v>19.399999999999999</v>
      </c>
      <c r="E117" s="333">
        <v>80</v>
      </c>
      <c r="F117" s="333">
        <v>2</v>
      </c>
      <c r="G117" s="333">
        <v>194.1</v>
      </c>
      <c r="H117" s="333">
        <v>0</v>
      </c>
    </row>
    <row r="118" spans="1:8" x14ac:dyDescent="0.2">
      <c r="A118" s="332">
        <v>45995.916666666672</v>
      </c>
      <c r="B118" s="333">
        <v>990.7</v>
      </c>
      <c r="C118" s="333">
        <v>0</v>
      </c>
      <c r="D118" s="333">
        <v>19.2</v>
      </c>
      <c r="E118" s="333">
        <v>80.7</v>
      </c>
      <c r="F118" s="333">
        <v>1.9</v>
      </c>
      <c r="G118" s="342">
        <v>193.5</v>
      </c>
      <c r="H118" s="333">
        <v>0</v>
      </c>
    </row>
    <row r="119" spans="1:8" x14ac:dyDescent="0.2">
      <c r="A119" s="332">
        <v>45995.958333333328</v>
      </c>
      <c r="B119" s="333">
        <v>990.4</v>
      </c>
      <c r="C119" s="333">
        <v>0</v>
      </c>
      <c r="D119" s="333">
        <v>18.7</v>
      </c>
      <c r="E119" s="333">
        <v>82.6</v>
      </c>
      <c r="F119" s="334">
        <v>1.4</v>
      </c>
      <c r="G119" s="337">
        <v>203.3</v>
      </c>
      <c r="H119" s="336">
        <v>0</v>
      </c>
    </row>
    <row r="120" spans="1:8" x14ac:dyDescent="0.2">
      <c r="A120" s="332">
        <v>45996</v>
      </c>
      <c r="B120" s="333">
        <v>989.8</v>
      </c>
      <c r="C120" s="333">
        <v>0</v>
      </c>
      <c r="D120" s="333">
        <v>18.2</v>
      </c>
      <c r="E120" s="333">
        <v>85.7</v>
      </c>
      <c r="F120" s="334">
        <v>0.6</v>
      </c>
      <c r="G120" s="337">
        <v>322</v>
      </c>
      <c r="H120" s="336">
        <v>0</v>
      </c>
    </row>
    <row r="121" spans="1:8" x14ac:dyDescent="0.2">
      <c r="A121" s="332">
        <v>45996.041666666672</v>
      </c>
      <c r="B121" s="333">
        <v>989.6</v>
      </c>
      <c r="C121" s="333">
        <v>0</v>
      </c>
      <c r="D121" s="333">
        <v>18</v>
      </c>
      <c r="E121" s="333">
        <v>85.8</v>
      </c>
      <c r="F121" s="334">
        <v>0.8</v>
      </c>
      <c r="G121" s="337">
        <v>139</v>
      </c>
      <c r="H121" s="336">
        <v>0</v>
      </c>
    </row>
    <row r="122" spans="1:8" x14ac:dyDescent="0.2">
      <c r="A122" s="332">
        <v>45996.083333333328</v>
      </c>
      <c r="B122" s="333">
        <v>989</v>
      </c>
      <c r="C122" s="333">
        <v>0</v>
      </c>
      <c r="D122" s="333">
        <v>18</v>
      </c>
      <c r="E122" s="333">
        <v>83.7</v>
      </c>
      <c r="F122" s="349">
        <v>0.6</v>
      </c>
      <c r="G122" s="337">
        <v>134.4</v>
      </c>
      <c r="H122" s="336">
        <v>0</v>
      </c>
    </row>
    <row r="123" spans="1:8" x14ac:dyDescent="0.2">
      <c r="A123" s="332">
        <v>45996.125</v>
      </c>
      <c r="B123" s="333">
        <v>988.7</v>
      </c>
      <c r="C123" s="333">
        <v>0</v>
      </c>
      <c r="D123" s="333">
        <v>18</v>
      </c>
      <c r="E123" s="334">
        <v>82.6</v>
      </c>
      <c r="F123" s="337">
        <v>0.8</v>
      </c>
      <c r="G123" s="337">
        <v>69.900000000000006</v>
      </c>
      <c r="H123" s="336">
        <v>0</v>
      </c>
    </row>
    <row r="124" spans="1:8" x14ac:dyDescent="0.2">
      <c r="A124" s="332">
        <v>45996.166666666672</v>
      </c>
      <c r="B124" s="333">
        <v>988.7</v>
      </c>
      <c r="C124" s="333">
        <v>0</v>
      </c>
      <c r="D124" s="333">
        <v>17.899999999999999</v>
      </c>
      <c r="E124" s="334">
        <v>82.6</v>
      </c>
      <c r="F124" s="347">
        <v>0.6</v>
      </c>
      <c r="G124" s="337">
        <v>97.2</v>
      </c>
      <c r="H124" s="336">
        <v>0</v>
      </c>
    </row>
    <row r="125" spans="1:8" x14ac:dyDescent="0.2">
      <c r="A125" s="332">
        <v>45996.208333333328</v>
      </c>
      <c r="B125" s="333">
        <v>989.6</v>
      </c>
      <c r="C125" s="333">
        <v>0</v>
      </c>
      <c r="D125" s="333">
        <v>17.8</v>
      </c>
      <c r="E125" s="334">
        <v>82.6</v>
      </c>
      <c r="F125" s="338">
        <v>0.1</v>
      </c>
      <c r="G125" s="337">
        <v>165.3</v>
      </c>
      <c r="H125" s="336">
        <v>37</v>
      </c>
    </row>
    <row r="126" spans="1:8" x14ac:dyDescent="0.2">
      <c r="A126" s="332">
        <v>45996.25</v>
      </c>
      <c r="B126" s="333">
        <v>989.7</v>
      </c>
      <c r="C126" s="333">
        <v>0</v>
      </c>
      <c r="D126" s="333">
        <v>19.3</v>
      </c>
      <c r="E126" s="334">
        <v>78.400000000000006</v>
      </c>
      <c r="F126" s="339">
        <v>0.9</v>
      </c>
      <c r="G126" s="337">
        <v>63.1</v>
      </c>
      <c r="H126" s="336">
        <v>176.8</v>
      </c>
    </row>
    <row r="127" spans="1:8" x14ac:dyDescent="0.2">
      <c r="A127" s="332">
        <v>45996.291666666672</v>
      </c>
      <c r="B127" s="333">
        <v>989.8</v>
      </c>
      <c r="C127" s="333">
        <v>0</v>
      </c>
      <c r="D127" s="333">
        <v>20.399999999999999</v>
      </c>
      <c r="E127" s="334">
        <v>75.5</v>
      </c>
      <c r="F127" s="337">
        <v>1.5</v>
      </c>
      <c r="G127" s="337">
        <v>193.9</v>
      </c>
      <c r="H127" s="336">
        <v>515.5</v>
      </c>
    </row>
    <row r="128" spans="1:8" x14ac:dyDescent="0.2">
      <c r="A128" s="332">
        <v>45996.333333333328</v>
      </c>
      <c r="B128" s="333">
        <v>989.3</v>
      </c>
      <c r="C128" s="333">
        <v>0</v>
      </c>
      <c r="D128" s="333">
        <v>21</v>
      </c>
      <c r="E128" s="333">
        <v>74.7</v>
      </c>
      <c r="F128" s="341">
        <v>2.1</v>
      </c>
      <c r="G128" s="341">
        <v>220</v>
      </c>
      <c r="H128" s="333">
        <v>644.1</v>
      </c>
    </row>
    <row r="129" spans="1:8" x14ac:dyDescent="0.2">
      <c r="A129" s="332">
        <v>45996.375</v>
      </c>
      <c r="B129" s="333">
        <v>988.6</v>
      </c>
      <c r="C129" s="333">
        <v>0</v>
      </c>
      <c r="D129" s="333">
        <v>21.3</v>
      </c>
      <c r="E129" s="333">
        <v>73.2</v>
      </c>
      <c r="F129" s="333">
        <v>3.9</v>
      </c>
      <c r="G129" s="333">
        <v>192.8</v>
      </c>
      <c r="H129" s="333">
        <v>904.1</v>
      </c>
    </row>
    <row r="130" spans="1:8" x14ac:dyDescent="0.2">
      <c r="A130" s="332">
        <v>45996.416666666672</v>
      </c>
      <c r="B130" s="333">
        <v>988.2</v>
      </c>
      <c r="C130" s="333">
        <v>0</v>
      </c>
      <c r="D130" s="333">
        <v>21.6</v>
      </c>
      <c r="E130" s="333">
        <v>72</v>
      </c>
      <c r="F130" s="333">
        <v>4.0999999999999996</v>
      </c>
      <c r="G130" s="333">
        <v>189</v>
      </c>
      <c r="H130" s="333">
        <v>1017.2</v>
      </c>
    </row>
    <row r="131" spans="1:8" x14ac:dyDescent="0.2">
      <c r="A131" s="332">
        <v>45996.458333333328</v>
      </c>
      <c r="B131" s="333">
        <v>987.6</v>
      </c>
      <c r="C131" s="333">
        <v>0</v>
      </c>
      <c r="D131" s="333">
        <v>22.1</v>
      </c>
      <c r="E131" s="333">
        <v>70.3</v>
      </c>
      <c r="F131" s="333">
        <v>3.8</v>
      </c>
      <c r="G131" s="333">
        <v>200.3</v>
      </c>
      <c r="H131" s="333">
        <v>1071.7</v>
      </c>
    </row>
    <row r="132" spans="1:8" x14ac:dyDescent="0.2">
      <c r="A132" s="332">
        <v>45996.5</v>
      </c>
      <c r="B132" s="333">
        <v>987.1</v>
      </c>
      <c r="C132" s="333">
        <v>0</v>
      </c>
      <c r="D132" s="333">
        <v>22</v>
      </c>
      <c r="E132" s="333">
        <v>70.8</v>
      </c>
      <c r="F132" s="333">
        <v>4.5</v>
      </c>
      <c r="G132" s="333">
        <v>206.8</v>
      </c>
      <c r="H132" s="333">
        <v>535.70000000000005</v>
      </c>
    </row>
    <row r="133" spans="1:8" x14ac:dyDescent="0.2">
      <c r="A133" s="332">
        <v>45996.541666666672</v>
      </c>
      <c r="B133" s="333">
        <v>987</v>
      </c>
      <c r="C133" s="333">
        <v>0</v>
      </c>
      <c r="D133" s="333">
        <v>22.2</v>
      </c>
      <c r="E133" s="333">
        <v>70.3</v>
      </c>
      <c r="F133" s="333">
        <v>4.5999999999999996</v>
      </c>
      <c r="G133" s="333">
        <v>188.7</v>
      </c>
      <c r="H133" s="333">
        <v>653.79999999999995</v>
      </c>
    </row>
    <row r="134" spans="1:8" x14ac:dyDescent="0.2">
      <c r="A134" s="332">
        <v>45996.583333333328</v>
      </c>
      <c r="B134" s="333">
        <v>986.5</v>
      </c>
      <c r="C134" s="333">
        <v>0</v>
      </c>
      <c r="D134" s="333">
        <v>21.5</v>
      </c>
      <c r="E134" s="333">
        <v>73.900000000000006</v>
      </c>
      <c r="F134" s="333">
        <v>5.3</v>
      </c>
      <c r="G134" s="333">
        <v>192.9</v>
      </c>
      <c r="H134" s="333">
        <v>823.2</v>
      </c>
    </row>
    <row r="135" spans="1:8" x14ac:dyDescent="0.2">
      <c r="A135" s="332">
        <v>45996.625</v>
      </c>
      <c r="B135" s="333">
        <v>986.5</v>
      </c>
      <c r="C135" s="333">
        <v>0</v>
      </c>
      <c r="D135" s="333">
        <v>21.4</v>
      </c>
      <c r="E135" s="333">
        <v>74.599999999999994</v>
      </c>
      <c r="F135" s="333">
        <v>5</v>
      </c>
      <c r="G135" s="333">
        <v>191.4</v>
      </c>
      <c r="H135" s="333">
        <v>627.79999999999995</v>
      </c>
    </row>
    <row r="136" spans="1:8" x14ac:dyDescent="0.2">
      <c r="A136" s="332">
        <v>45996.666666666672</v>
      </c>
      <c r="B136" s="333">
        <v>986.5</v>
      </c>
      <c r="C136" s="333">
        <v>0</v>
      </c>
      <c r="D136" s="333">
        <v>20.8</v>
      </c>
      <c r="E136" s="333">
        <v>76.8</v>
      </c>
      <c r="F136" s="333">
        <v>5.0999999999999996</v>
      </c>
      <c r="G136" s="333">
        <v>190.2</v>
      </c>
      <c r="H136" s="333">
        <v>388.6</v>
      </c>
    </row>
    <row r="137" spans="1:8" x14ac:dyDescent="0.2">
      <c r="A137" s="332">
        <v>45996.708333333328</v>
      </c>
      <c r="B137" s="333">
        <v>987.6</v>
      </c>
      <c r="C137" s="333">
        <v>0</v>
      </c>
      <c r="D137" s="333">
        <v>20.399999999999999</v>
      </c>
      <c r="E137" s="333">
        <v>78.900000000000006</v>
      </c>
      <c r="F137" s="333">
        <v>4</v>
      </c>
      <c r="G137" s="333">
        <v>192.5</v>
      </c>
      <c r="H137" s="333">
        <v>80.8</v>
      </c>
    </row>
    <row r="138" spans="1:8" x14ac:dyDescent="0.2">
      <c r="A138" s="332">
        <v>45996.75</v>
      </c>
      <c r="B138" s="333">
        <v>988.8</v>
      </c>
      <c r="C138" s="333">
        <v>0</v>
      </c>
      <c r="D138" s="333">
        <v>19.899999999999999</v>
      </c>
      <c r="E138" s="333">
        <v>83.5</v>
      </c>
      <c r="F138" s="333">
        <v>3.4</v>
      </c>
      <c r="G138" s="333">
        <v>186</v>
      </c>
      <c r="H138" s="333">
        <v>1.1000000000000001</v>
      </c>
    </row>
    <row r="139" spans="1:8" x14ac:dyDescent="0.2">
      <c r="A139" s="332">
        <v>45996.791666666672</v>
      </c>
      <c r="B139" s="333">
        <v>989.8</v>
      </c>
      <c r="C139" s="333">
        <v>0</v>
      </c>
      <c r="D139" s="333">
        <v>19.899999999999999</v>
      </c>
      <c r="E139" s="333">
        <v>84.3</v>
      </c>
      <c r="F139" s="333">
        <v>3</v>
      </c>
      <c r="G139" s="333">
        <v>183.5</v>
      </c>
      <c r="H139" s="333">
        <v>0</v>
      </c>
    </row>
    <row r="140" spans="1:8" x14ac:dyDescent="0.2">
      <c r="A140" s="332">
        <v>45996.833333333328</v>
      </c>
      <c r="B140" s="333">
        <v>990.4</v>
      </c>
      <c r="C140" s="333">
        <v>0</v>
      </c>
      <c r="D140" s="333">
        <v>20.2</v>
      </c>
      <c r="E140" s="333">
        <v>82</v>
      </c>
      <c r="F140" s="333">
        <v>2.5</v>
      </c>
      <c r="G140" s="333">
        <v>183.3</v>
      </c>
      <c r="H140" s="333">
        <v>0</v>
      </c>
    </row>
    <row r="141" spans="1:8" x14ac:dyDescent="0.2">
      <c r="A141" s="332">
        <v>45996.875</v>
      </c>
      <c r="B141" s="333">
        <v>990.8</v>
      </c>
      <c r="C141" s="333">
        <v>0</v>
      </c>
      <c r="D141" s="333">
        <v>20.2</v>
      </c>
      <c r="E141" s="333">
        <v>82.2</v>
      </c>
      <c r="F141" s="333">
        <v>2.8</v>
      </c>
      <c r="G141" s="333">
        <v>195.9</v>
      </c>
      <c r="H141" s="333">
        <v>0</v>
      </c>
    </row>
    <row r="142" spans="1:8" x14ac:dyDescent="0.2">
      <c r="A142" s="332">
        <v>45996.916666666672</v>
      </c>
      <c r="B142" s="333">
        <v>990.9</v>
      </c>
      <c r="C142" s="333">
        <v>0</v>
      </c>
      <c r="D142" s="333">
        <v>20</v>
      </c>
      <c r="E142" s="333">
        <v>84.1</v>
      </c>
      <c r="F142" s="333">
        <v>1.6</v>
      </c>
      <c r="G142" s="342">
        <v>196.3</v>
      </c>
      <c r="H142" s="333">
        <v>0</v>
      </c>
    </row>
    <row r="143" spans="1:8" x14ac:dyDescent="0.2">
      <c r="A143" s="332">
        <v>45996.958333333328</v>
      </c>
      <c r="B143" s="333">
        <v>990.4</v>
      </c>
      <c r="C143" s="333">
        <v>0</v>
      </c>
      <c r="D143" s="333">
        <v>19.600000000000001</v>
      </c>
      <c r="E143" s="333">
        <v>85.3</v>
      </c>
      <c r="F143" s="334">
        <v>2.1</v>
      </c>
      <c r="G143" s="337">
        <v>189.4</v>
      </c>
      <c r="H143" s="336">
        <v>0</v>
      </c>
    </row>
    <row r="144" spans="1:8" x14ac:dyDescent="0.2">
      <c r="A144" s="332">
        <v>45997</v>
      </c>
      <c r="B144" s="333">
        <v>989.3</v>
      </c>
      <c r="C144" s="333">
        <v>0</v>
      </c>
      <c r="D144" s="333">
        <v>19.600000000000001</v>
      </c>
      <c r="E144" s="334">
        <v>83.8</v>
      </c>
      <c r="F144" s="338">
        <v>2.6</v>
      </c>
      <c r="G144" s="337">
        <v>193.1</v>
      </c>
      <c r="H144" s="336">
        <v>0</v>
      </c>
    </row>
    <row r="145" spans="1:8" x14ac:dyDescent="0.2">
      <c r="A145" s="332">
        <v>45997.041666666672</v>
      </c>
      <c r="B145" s="333">
        <v>988.8</v>
      </c>
      <c r="C145" s="333">
        <v>0</v>
      </c>
      <c r="D145" s="333">
        <v>19.600000000000001</v>
      </c>
      <c r="E145" s="333">
        <v>82.4</v>
      </c>
      <c r="F145" s="334">
        <v>2.2000000000000002</v>
      </c>
      <c r="G145" s="337">
        <v>192.9</v>
      </c>
      <c r="H145" s="336">
        <v>0</v>
      </c>
    </row>
    <row r="146" spans="1:8" x14ac:dyDescent="0.2">
      <c r="A146" s="332">
        <v>45997.083333333328</v>
      </c>
      <c r="B146" s="333">
        <v>988.7</v>
      </c>
      <c r="C146" s="333">
        <v>0</v>
      </c>
      <c r="D146" s="333">
        <v>19.399999999999999</v>
      </c>
      <c r="E146" s="333">
        <v>83.1</v>
      </c>
      <c r="F146" s="333">
        <v>1.3</v>
      </c>
      <c r="G146" s="341">
        <v>192.6</v>
      </c>
      <c r="H146" s="333">
        <v>0</v>
      </c>
    </row>
    <row r="147" spans="1:8" x14ac:dyDescent="0.2">
      <c r="A147" s="332">
        <v>45997.125</v>
      </c>
      <c r="B147" s="333">
        <v>988.8</v>
      </c>
      <c r="C147" s="333">
        <v>0</v>
      </c>
      <c r="D147" s="333">
        <v>19</v>
      </c>
      <c r="E147" s="333">
        <v>84.5</v>
      </c>
      <c r="F147" s="333">
        <v>0.7</v>
      </c>
      <c r="G147" s="342">
        <v>153.19999999999999</v>
      </c>
      <c r="H147" s="333">
        <v>0</v>
      </c>
    </row>
    <row r="148" spans="1:8" x14ac:dyDescent="0.2">
      <c r="A148" s="332">
        <v>45997.166666666672</v>
      </c>
      <c r="B148" s="333">
        <v>989</v>
      </c>
      <c r="C148" s="333">
        <v>0</v>
      </c>
      <c r="D148" s="333">
        <v>19.100000000000001</v>
      </c>
      <c r="E148" s="334">
        <v>83.2</v>
      </c>
      <c r="F148" s="338">
        <v>0.7</v>
      </c>
      <c r="G148" s="337">
        <v>59.6</v>
      </c>
      <c r="H148" s="336">
        <v>0</v>
      </c>
    </row>
    <row r="149" spans="1:8" x14ac:dyDescent="0.2">
      <c r="A149" s="332">
        <v>45997.208333333328</v>
      </c>
      <c r="B149" s="333">
        <v>989.7</v>
      </c>
      <c r="C149" s="333">
        <v>0</v>
      </c>
      <c r="D149" s="333">
        <v>19.100000000000001</v>
      </c>
      <c r="E149" s="333">
        <v>82.5</v>
      </c>
      <c r="F149" s="334">
        <v>0.9</v>
      </c>
      <c r="G149" s="337">
        <v>89.4</v>
      </c>
      <c r="H149" s="336">
        <v>38.5</v>
      </c>
    </row>
    <row r="150" spans="1:8" x14ac:dyDescent="0.2">
      <c r="A150" s="332">
        <v>45997.25</v>
      </c>
      <c r="B150" s="333">
        <v>990</v>
      </c>
      <c r="C150" s="333">
        <v>0</v>
      </c>
      <c r="D150" s="333">
        <v>20.6</v>
      </c>
      <c r="E150" s="334">
        <v>75.8</v>
      </c>
      <c r="F150" s="339">
        <v>0.8</v>
      </c>
      <c r="G150" s="337">
        <v>84.2</v>
      </c>
      <c r="H150" s="336">
        <v>236.2</v>
      </c>
    </row>
    <row r="151" spans="1:8" x14ac:dyDescent="0.2">
      <c r="A151" s="332">
        <v>45997.291666666672</v>
      </c>
      <c r="B151" s="333">
        <v>989.7</v>
      </c>
      <c r="C151" s="333">
        <v>0</v>
      </c>
      <c r="D151" s="333">
        <v>21.5</v>
      </c>
      <c r="E151" s="334">
        <v>71.599999999999994</v>
      </c>
      <c r="F151" s="337">
        <v>1.7</v>
      </c>
      <c r="G151" s="337">
        <v>190.3</v>
      </c>
      <c r="H151" s="336">
        <v>498.7</v>
      </c>
    </row>
    <row r="152" spans="1:8" x14ac:dyDescent="0.2">
      <c r="A152" s="332">
        <v>45997.333333333328</v>
      </c>
      <c r="B152" s="333">
        <v>989.2</v>
      </c>
      <c r="C152" s="333">
        <v>0</v>
      </c>
      <c r="D152" s="333">
        <v>21.3</v>
      </c>
      <c r="E152" s="333">
        <v>73.7</v>
      </c>
      <c r="F152" s="341">
        <v>3.7</v>
      </c>
      <c r="G152" s="341">
        <v>202.8</v>
      </c>
      <c r="H152" s="333">
        <v>724.3</v>
      </c>
    </row>
    <row r="153" spans="1:8" x14ac:dyDescent="0.2">
      <c r="A153" s="332">
        <v>45997.375</v>
      </c>
      <c r="B153" s="333">
        <v>989</v>
      </c>
      <c r="C153" s="333">
        <v>0</v>
      </c>
      <c r="D153" s="333">
        <v>20.9</v>
      </c>
      <c r="E153" s="333">
        <v>76.599999999999994</v>
      </c>
      <c r="F153" s="333">
        <v>4.7</v>
      </c>
      <c r="G153" s="333">
        <v>188.4</v>
      </c>
      <c r="H153" s="333">
        <v>909.4</v>
      </c>
    </row>
    <row r="154" spans="1:8" x14ac:dyDescent="0.2">
      <c r="A154" s="332">
        <v>45997.416666666672</v>
      </c>
      <c r="B154" s="333">
        <v>988.9</v>
      </c>
      <c r="C154" s="333">
        <v>0</v>
      </c>
      <c r="D154" s="333">
        <v>21.6</v>
      </c>
      <c r="E154" s="333">
        <v>71.7</v>
      </c>
      <c r="F154" s="333">
        <v>4.9000000000000004</v>
      </c>
      <c r="G154" s="333">
        <v>180</v>
      </c>
      <c r="H154" s="333">
        <v>1029.9000000000001</v>
      </c>
    </row>
    <row r="155" spans="1:8" x14ac:dyDescent="0.2">
      <c r="A155" s="332">
        <v>45997.458333333328</v>
      </c>
      <c r="B155" s="333">
        <v>988.6</v>
      </c>
      <c r="C155" s="333">
        <v>0</v>
      </c>
      <c r="D155" s="333">
        <v>22</v>
      </c>
      <c r="E155" s="333">
        <v>69.400000000000006</v>
      </c>
      <c r="F155" s="333">
        <v>5.0999999999999996</v>
      </c>
      <c r="G155" s="333">
        <v>189.9</v>
      </c>
      <c r="H155" s="333">
        <v>1082.4000000000001</v>
      </c>
    </row>
    <row r="156" spans="1:8" x14ac:dyDescent="0.2">
      <c r="A156" s="332">
        <v>45997.5</v>
      </c>
      <c r="B156" s="333">
        <v>987.9</v>
      </c>
      <c r="C156" s="333">
        <v>0</v>
      </c>
      <c r="D156" s="333">
        <v>22.2</v>
      </c>
      <c r="E156" s="333">
        <v>67.2</v>
      </c>
      <c r="F156" s="333">
        <v>5</v>
      </c>
      <c r="G156" s="333">
        <v>189.8</v>
      </c>
      <c r="H156" s="333">
        <v>534.4</v>
      </c>
    </row>
    <row r="157" spans="1:8" x14ac:dyDescent="0.2">
      <c r="A157" s="332">
        <v>45997.541666666672</v>
      </c>
      <c r="B157" s="333">
        <v>987.6</v>
      </c>
      <c r="C157" s="333">
        <v>0</v>
      </c>
      <c r="D157" s="333">
        <v>22.2</v>
      </c>
      <c r="E157" s="333">
        <v>67.900000000000006</v>
      </c>
      <c r="F157" s="333">
        <v>5.5</v>
      </c>
      <c r="G157" s="333">
        <v>177</v>
      </c>
      <c r="H157" s="333">
        <v>673.8</v>
      </c>
    </row>
    <row r="158" spans="1:8" x14ac:dyDescent="0.2">
      <c r="A158" s="332">
        <v>45997.583333333328</v>
      </c>
      <c r="B158" s="333">
        <v>987.4</v>
      </c>
      <c r="C158" s="333">
        <v>0</v>
      </c>
      <c r="D158" s="333">
        <v>21.8</v>
      </c>
      <c r="E158" s="333">
        <v>69.2</v>
      </c>
      <c r="F158" s="333">
        <v>5.5</v>
      </c>
      <c r="G158" s="333">
        <v>186.6</v>
      </c>
      <c r="H158" s="333">
        <v>835.7</v>
      </c>
    </row>
    <row r="159" spans="1:8" x14ac:dyDescent="0.2">
      <c r="A159" s="332">
        <v>45997.625</v>
      </c>
      <c r="B159" s="333">
        <v>987.4</v>
      </c>
      <c r="C159" s="333">
        <v>0</v>
      </c>
      <c r="D159" s="333">
        <v>21.5</v>
      </c>
      <c r="E159" s="333">
        <v>72.400000000000006</v>
      </c>
      <c r="F159" s="333">
        <v>5.2</v>
      </c>
      <c r="G159" s="333">
        <v>191.6</v>
      </c>
      <c r="H159" s="333">
        <v>630.20000000000005</v>
      </c>
    </row>
    <row r="160" spans="1:8" x14ac:dyDescent="0.2">
      <c r="A160" s="332">
        <v>45997.666666666672</v>
      </c>
      <c r="B160" s="333">
        <v>987.9</v>
      </c>
      <c r="C160" s="333">
        <v>0</v>
      </c>
      <c r="D160" s="333">
        <v>21.3</v>
      </c>
      <c r="E160" s="333">
        <v>73.599999999999994</v>
      </c>
      <c r="F160" s="333">
        <v>4.5</v>
      </c>
      <c r="G160" s="333">
        <v>181.6</v>
      </c>
      <c r="H160" s="333">
        <v>380.1</v>
      </c>
    </row>
    <row r="161" spans="1:8" x14ac:dyDescent="0.2">
      <c r="A161" s="332">
        <v>45997.708333333328</v>
      </c>
      <c r="B161" s="333">
        <v>988.6</v>
      </c>
      <c r="C161" s="333">
        <v>0</v>
      </c>
      <c r="D161" s="333">
        <v>20.6</v>
      </c>
      <c r="E161" s="333">
        <v>78.599999999999994</v>
      </c>
      <c r="F161" s="333">
        <v>4.5</v>
      </c>
      <c r="G161" s="333">
        <v>184.3</v>
      </c>
      <c r="H161" s="333">
        <v>105</v>
      </c>
    </row>
    <row r="162" spans="1:8" x14ac:dyDescent="0.2">
      <c r="A162" s="332">
        <v>45997.75</v>
      </c>
      <c r="B162" s="333">
        <v>989.6</v>
      </c>
      <c r="C162" s="333">
        <v>0</v>
      </c>
      <c r="D162" s="333">
        <v>20.100000000000001</v>
      </c>
      <c r="E162" s="333">
        <v>82</v>
      </c>
      <c r="F162" s="333">
        <v>4.0999999999999996</v>
      </c>
      <c r="G162" s="333">
        <v>173.4</v>
      </c>
      <c r="H162" s="333">
        <v>3.2</v>
      </c>
    </row>
    <row r="163" spans="1:8" x14ac:dyDescent="0.2">
      <c r="A163" s="332">
        <v>45997.791666666672</v>
      </c>
      <c r="B163" s="333">
        <v>990.3</v>
      </c>
      <c r="C163" s="333">
        <v>0</v>
      </c>
      <c r="D163" s="333">
        <v>20.100000000000001</v>
      </c>
      <c r="E163" s="333">
        <v>81.900000000000006</v>
      </c>
      <c r="F163" s="333">
        <v>3.8</v>
      </c>
      <c r="G163" s="333">
        <v>180.4</v>
      </c>
      <c r="H163" s="333">
        <v>0</v>
      </c>
    </row>
    <row r="164" spans="1:8" x14ac:dyDescent="0.2">
      <c r="A164" s="332">
        <v>45997.833333333328</v>
      </c>
      <c r="B164" s="333">
        <v>991.1</v>
      </c>
      <c r="C164" s="333">
        <v>0</v>
      </c>
      <c r="D164" s="333">
        <v>20.3</v>
      </c>
      <c r="E164" s="333">
        <v>80.3</v>
      </c>
      <c r="F164" s="333">
        <v>3.5</v>
      </c>
      <c r="G164" s="333">
        <v>182.8</v>
      </c>
      <c r="H164" s="333">
        <v>0</v>
      </c>
    </row>
    <row r="165" spans="1:8" x14ac:dyDescent="0.2">
      <c r="A165" s="332">
        <v>45997.875</v>
      </c>
      <c r="B165" s="333">
        <v>991.5</v>
      </c>
      <c r="C165" s="333">
        <v>0</v>
      </c>
      <c r="D165" s="333">
        <v>20.3</v>
      </c>
      <c r="E165" s="333">
        <v>78.599999999999994</v>
      </c>
      <c r="F165" s="333">
        <v>3.9</v>
      </c>
      <c r="G165" s="333">
        <v>163.30000000000001</v>
      </c>
      <c r="H165" s="333">
        <v>0</v>
      </c>
    </row>
    <row r="166" spans="1:8" x14ac:dyDescent="0.2">
      <c r="A166" s="332">
        <v>45997.916666666672</v>
      </c>
      <c r="B166" s="333">
        <v>991.6</v>
      </c>
      <c r="C166" s="333">
        <v>0</v>
      </c>
      <c r="D166" s="333">
        <v>20.2</v>
      </c>
      <c r="E166" s="333">
        <v>79.3</v>
      </c>
      <c r="F166" s="333">
        <v>3.4</v>
      </c>
      <c r="G166" s="333">
        <v>159.1</v>
      </c>
      <c r="H166" s="333">
        <v>0</v>
      </c>
    </row>
    <row r="167" spans="1:8" x14ac:dyDescent="0.2">
      <c r="A167" s="332">
        <v>45997.958333333328</v>
      </c>
      <c r="B167" s="333">
        <v>991.3</v>
      </c>
      <c r="C167" s="333">
        <v>0</v>
      </c>
      <c r="D167" s="333">
        <v>20.100000000000001</v>
      </c>
      <c r="E167" s="334">
        <v>78.2</v>
      </c>
      <c r="F167" s="335">
        <v>3.4</v>
      </c>
      <c r="G167" s="335">
        <v>164.6</v>
      </c>
      <c r="H167" s="336">
        <v>0</v>
      </c>
    </row>
    <row r="168" spans="1:8" x14ac:dyDescent="0.2">
      <c r="A168" s="332">
        <v>45998</v>
      </c>
      <c r="B168" s="333">
        <v>990.9</v>
      </c>
      <c r="C168" s="333">
        <v>0</v>
      </c>
      <c r="D168" s="333">
        <v>20.100000000000001</v>
      </c>
      <c r="E168" s="334">
        <v>77</v>
      </c>
      <c r="F168" s="337">
        <v>3.1</v>
      </c>
      <c r="G168" s="337">
        <v>171.4</v>
      </c>
      <c r="H168" s="336">
        <v>0</v>
      </c>
    </row>
    <row r="169" spans="1:8" x14ac:dyDescent="0.2">
      <c r="A169" s="332">
        <v>45998.041666666672</v>
      </c>
      <c r="B169" s="333">
        <v>990.5</v>
      </c>
      <c r="C169" s="333">
        <v>0</v>
      </c>
      <c r="D169" s="333">
        <v>20</v>
      </c>
      <c r="E169" s="334">
        <v>76.599999999999994</v>
      </c>
      <c r="F169" s="337">
        <v>3.3</v>
      </c>
      <c r="G169" s="337">
        <v>170.2</v>
      </c>
      <c r="H169" s="336">
        <v>0</v>
      </c>
    </row>
    <row r="170" spans="1:8" x14ac:dyDescent="0.2">
      <c r="A170" s="332">
        <v>45998.083333333328</v>
      </c>
      <c r="B170" s="333">
        <v>990</v>
      </c>
      <c r="C170" s="333">
        <v>0</v>
      </c>
      <c r="D170" s="333">
        <v>20</v>
      </c>
      <c r="E170" s="334">
        <v>75.8</v>
      </c>
      <c r="F170" s="347">
        <v>3.2</v>
      </c>
      <c r="G170" s="337">
        <v>170.9</v>
      </c>
      <c r="H170" s="336">
        <v>0</v>
      </c>
    </row>
    <row r="171" spans="1:8" x14ac:dyDescent="0.2">
      <c r="A171" s="332">
        <v>45998.125</v>
      </c>
      <c r="B171" s="333">
        <v>990</v>
      </c>
      <c r="C171" s="333">
        <v>0</v>
      </c>
      <c r="D171" s="333">
        <v>19.8</v>
      </c>
      <c r="E171" s="334">
        <v>76.400000000000006</v>
      </c>
      <c r="F171" s="353">
        <v>3.2</v>
      </c>
      <c r="G171" s="351">
        <v>168.3</v>
      </c>
      <c r="H171" s="336">
        <v>0</v>
      </c>
    </row>
    <row r="172" spans="1:8" x14ac:dyDescent="0.2">
      <c r="A172" s="332">
        <v>45998.166666666672</v>
      </c>
      <c r="B172" s="333">
        <v>990</v>
      </c>
      <c r="C172" s="333">
        <v>0</v>
      </c>
      <c r="D172" s="333">
        <v>19.600000000000001</v>
      </c>
      <c r="E172" s="334">
        <v>77</v>
      </c>
      <c r="F172" s="348">
        <v>3.3</v>
      </c>
      <c r="G172" s="348">
        <v>166.6</v>
      </c>
      <c r="H172" s="336">
        <v>0</v>
      </c>
    </row>
    <row r="173" spans="1:8" x14ac:dyDescent="0.2">
      <c r="A173" s="332">
        <v>45998.208333333328</v>
      </c>
      <c r="B173" s="333">
        <v>990.1</v>
      </c>
      <c r="C173" s="333">
        <v>0</v>
      </c>
      <c r="D173" s="333">
        <v>19.5</v>
      </c>
      <c r="E173" s="334">
        <v>77.8</v>
      </c>
      <c r="F173" s="348">
        <v>3.1</v>
      </c>
      <c r="G173" s="348">
        <v>165.7</v>
      </c>
      <c r="H173" s="336">
        <v>21.4</v>
      </c>
    </row>
    <row r="174" spans="1:8" x14ac:dyDescent="0.2">
      <c r="A174" s="332">
        <v>45998.25</v>
      </c>
      <c r="B174" s="333">
        <v>990.7</v>
      </c>
      <c r="C174" s="333">
        <v>0</v>
      </c>
      <c r="D174" s="333">
        <v>19.8</v>
      </c>
      <c r="E174" s="334">
        <v>77.7</v>
      </c>
      <c r="F174" s="348">
        <v>3.4</v>
      </c>
      <c r="G174" s="348">
        <v>173.4</v>
      </c>
      <c r="H174" s="336">
        <v>127</v>
      </c>
    </row>
    <row r="175" spans="1:8" x14ac:dyDescent="0.2">
      <c r="A175" s="332">
        <v>45998.291666666672</v>
      </c>
      <c r="B175" s="333">
        <v>990.8</v>
      </c>
      <c r="C175" s="333">
        <v>0</v>
      </c>
      <c r="D175" s="333">
        <v>20.399999999999999</v>
      </c>
      <c r="E175" s="334">
        <v>75</v>
      </c>
      <c r="F175" s="353">
        <v>3.6</v>
      </c>
      <c r="G175" s="353">
        <v>175.7</v>
      </c>
      <c r="H175" s="336">
        <v>285.10000000000002</v>
      </c>
    </row>
    <row r="176" spans="1:8" x14ac:dyDescent="0.2">
      <c r="A176" s="332">
        <v>45998.333333333328</v>
      </c>
      <c r="B176" s="333">
        <v>990.3</v>
      </c>
      <c r="C176" s="333">
        <v>0</v>
      </c>
      <c r="D176" s="333">
        <v>20.8</v>
      </c>
      <c r="E176" s="333">
        <v>73.5</v>
      </c>
      <c r="F176" s="333">
        <v>4.5</v>
      </c>
      <c r="G176" s="333">
        <v>181.7</v>
      </c>
      <c r="H176" s="333">
        <v>520.4</v>
      </c>
    </row>
    <row r="177" spans="1:8" x14ac:dyDescent="0.2">
      <c r="A177" s="332">
        <v>45998.375</v>
      </c>
      <c r="B177" s="333">
        <v>990.1</v>
      </c>
      <c r="C177" s="333">
        <v>0</v>
      </c>
      <c r="D177" s="333">
        <v>21.3</v>
      </c>
      <c r="E177" s="333">
        <v>71.599999999999994</v>
      </c>
      <c r="F177" s="333">
        <v>5.4</v>
      </c>
      <c r="G177" s="333">
        <v>180.4</v>
      </c>
      <c r="H177" s="333">
        <v>896.4</v>
      </c>
    </row>
    <row r="178" spans="1:8" x14ac:dyDescent="0.2">
      <c r="A178" s="332">
        <v>45998.416666666672</v>
      </c>
      <c r="B178" s="333">
        <v>989.5</v>
      </c>
      <c r="C178" s="333">
        <v>0</v>
      </c>
      <c r="D178" s="333">
        <v>21.5</v>
      </c>
      <c r="E178" s="333">
        <v>70.8</v>
      </c>
      <c r="F178" s="333">
        <v>5.6</v>
      </c>
      <c r="G178" s="333">
        <v>187.8</v>
      </c>
      <c r="H178" s="333">
        <v>1037.5</v>
      </c>
    </row>
    <row r="179" spans="1:8" x14ac:dyDescent="0.2">
      <c r="A179" s="332">
        <v>45998.458333333328</v>
      </c>
      <c r="B179" s="333">
        <v>989</v>
      </c>
      <c r="C179" s="333">
        <v>0</v>
      </c>
      <c r="D179" s="333">
        <v>21.8</v>
      </c>
      <c r="E179" s="333">
        <v>69.3</v>
      </c>
      <c r="F179" s="333">
        <v>5.0999999999999996</v>
      </c>
      <c r="G179" s="333">
        <v>195</v>
      </c>
      <c r="H179" s="333">
        <v>1082.8</v>
      </c>
    </row>
    <row r="180" spans="1:8" x14ac:dyDescent="0.2">
      <c r="A180" s="332">
        <v>45998.5</v>
      </c>
      <c r="B180" s="333">
        <v>988.8</v>
      </c>
      <c r="C180" s="333">
        <v>0</v>
      </c>
      <c r="D180" s="333">
        <v>22</v>
      </c>
      <c r="E180" s="333">
        <v>67.7</v>
      </c>
      <c r="F180" s="333">
        <v>4.3</v>
      </c>
      <c r="G180" s="333">
        <v>194.9</v>
      </c>
      <c r="H180" s="333">
        <v>546.29999999999995</v>
      </c>
    </row>
    <row r="181" spans="1:8" x14ac:dyDescent="0.2">
      <c r="A181" s="332">
        <v>45998.541666666672</v>
      </c>
      <c r="B181" s="333">
        <v>988</v>
      </c>
      <c r="C181" s="333">
        <v>0</v>
      </c>
      <c r="D181" s="333">
        <v>22.1</v>
      </c>
      <c r="E181" s="333">
        <v>66.5</v>
      </c>
      <c r="F181" s="333">
        <v>4.3</v>
      </c>
      <c r="G181" s="333">
        <v>192.4</v>
      </c>
      <c r="H181" s="333">
        <v>692.9</v>
      </c>
    </row>
    <row r="182" spans="1:8" x14ac:dyDescent="0.2">
      <c r="A182" s="332">
        <v>45998.583333333328</v>
      </c>
      <c r="B182" s="333">
        <v>987.8</v>
      </c>
      <c r="C182" s="333">
        <v>0</v>
      </c>
      <c r="D182" s="333">
        <v>22.1</v>
      </c>
      <c r="E182" s="333">
        <v>66.2</v>
      </c>
      <c r="F182" s="333">
        <v>4.9000000000000004</v>
      </c>
      <c r="G182" s="333">
        <v>182.3</v>
      </c>
      <c r="H182" s="333">
        <v>855.7</v>
      </c>
    </row>
    <row r="183" spans="1:8" x14ac:dyDescent="0.2">
      <c r="A183" s="332">
        <v>45998.625</v>
      </c>
      <c r="B183" s="333">
        <v>987.6</v>
      </c>
      <c r="C183" s="333">
        <v>0</v>
      </c>
      <c r="D183" s="333">
        <v>21.8</v>
      </c>
      <c r="E183" s="333">
        <v>68.5</v>
      </c>
      <c r="F183" s="333">
        <v>5.4</v>
      </c>
      <c r="G183" s="333">
        <v>181.6</v>
      </c>
      <c r="H183" s="333">
        <v>648.29999999999995</v>
      </c>
    </row>
    <row r="184" spans="1:8" x14ac:dyDescent="0.2">
      <c r="A184" s="332">
        <v>45998.666666666672</v>
      </c>
      <c r="B184" s="333">
        <v>987.6</v>
      </c>
      <c r="C184" s="333">
        <v>0</v>
      </c>
      <c r="D184" s="333">
        <v>21.4</v>
      </c>
      <c r="E184" s="333">
        <v>69.8</v>
      </c>
      <c r="F184" s="333">
        <v>5.5</v>
      </c>
      <c r="G184" s="333">
        <v>175.2</v>
      </c>
      <c r="H184" s="333">
        <v>407.3</v>
      </c>
    </row>
    <row r="185" spans="1:8" x14ac:dyDescent="0.2">
      <c r="A185" s="332">
        <v>45998.708333333328</v>
      </c>
      <c r="B185" s="333">
        <v>988.5</v>
      </c>
      <c r="C185" s="333">
        <v>0</v>
      </c>
      <c r="D185" s="333">
        <v>20.9</v>
      </c>
      <c r="E185" s="333">
        <v>71.2</v>
      </c>
      <c r="F185" s="333">
        <v>5.6</v>
      </c>
      <c r="G185" s="333">
        <v>163.1</v>
      </c>
      <c r="H185" s="333">
        <v>155.69999999999999</v>
      </c>
    </row>
    <row r="186" spans="1:8" x14ac:dyDescent="0.2">
      <c r="A186" s="332">
        <v>45998.75</v>
      </c>
      <c r="B186" s="333">
        <v>989.1</v>
      </c>
      <c r="C186" s="333">
        <v>0</v>
      </c>
      <c r="D186" s="333">
        <v>20</v>
      </c>
      <c r="E186" s="333">
        <v>74.599999999999994</v>
      </c>
      <c r="F186" s="333">
        <v>5.6</v>
      </c>
      <c r="G186" s="333">
        <v>161.69999999999999</v>
      </c>
      <c r="H186" s="333">
        <v>8.6999999999999993</v>
      </c>
    </row>
    <row r="187" spans="1:8" x14ac:dyDescent="0.2">
      <c r="A187" s="332">
        <v>45998.791666666672</v>
      </c>
      <c r="B187" s="333">
        <v>989.7</v>
      </c>
      <c r="C187" s="333">
        <v>0</v>
      </c>
      <c r="D187" s="333">
        <v>19.5</v>
      </c>
      <c r="E187" s="333">
        <v>80.599999999999994</v>
      </c>
      <c r="F187" s="333">
        <v>5.6</v>
      </c>
      <c r="G187" s="333">
        <v>155.6</v>
      </c>
      <c r="H187" s="333">
        <v>0</v>
      </c>
    </row>
    <row r="188" spans="1:8" x14ac:dyDescent="0.2">
      <c r="A188" s="332">
        <v>45998.833333333328</v>
      </c>
      <c r="B188" s="333">
        <v>990.2</v>
      </c>
      <c r="C188" s="333">
        <v>0</v>
      </c>
      <c r="D188" s="333">
        <v>19.5</v>
      </c>
      <c r="E188" s="333">
        <v>80.900000000000006</v>
      </c>
      <c r="F188" s="333">
        <v>4.9000000000000004</v>
      </c>
      <c r="G188" s="333">
        <v>166.5</v>
      </c>
      <c r="H188" s="333">
        <v>0</v>
      </c>
    </row>
    <row r="189" spans="1:8" x14ac:dyDescent="0.2">
      <c r="A189" s="332">
        <v>45998.875</v>
      </c>
      <c r="B189" s="333">
        <v>990.4</v>
      </c>
      <c r="C189" s="333">
        <v>0</v>
      </c>
      <c r="D189" s="333">
        <v>19.399999999999999</v>
      </c>
      <c r="E189" s="333">
        <v>78.7</v>
      </c>
      <c r="F189" s="333">
        <v>4.0999999999999996</v>
      </c>
      <c r="G189" s="333">
        <v>157.9</v>
      </c>
      <c r="H189" s="333">
        <v>0</v>
      </c>
    </row>
    <row r="190" spans="1:8" x14ac:dyDescent="0.2">
      <c r="A190" s="332">
        <v>45998.916666666672</v>
      </c>
      <c r="B190" s="333">
        <v>990.6</v>
      </c>
      <c r="C190" s="333">
        <v>0</v>
      </c>
      <c r="D190" s="333">
        <v>19.399999999999999</v>
      </c>
      <c r="E190" s="333">
        <v>78.599999999999994</v>
      </c>
      <c r="F190" s="333">
        <v>3.6</v>
      </c>
      <c r="G190" s="333">
        <v>143.69999999999999</v>
      </c>
      <c r="H190" s="333">
        <v>0</v>
      </c>
    </row>
    <row r="191" spans="1:8" x14ac:dyDescent="0.2">
      <c r="A191" s="332">
        <v>45998.958333333328</v>
      </c>
      <c r="B191" s="333">
        <v>989.8</v>
      </c>
      <c r="C191" s="333">
        <v>0</v>
      </c>
      <c r="D191" s="333">
        <v>19</v>
      </c>
      <c r="E191" s="333">
        <v>79.599999999999994</v>
      </c>
      <c r="F191" s="333">
        <v>3.1</v>
      </c>
      <c r="G191" s="333">
        <v>145.9</v>
      </c>
      <c r="H191" s="333">
        <v>0</v>
      </c>
    </row>
    <row r="192" spans="1:8" x14ac:dyDescent="0.2">
      <c r="A192" s="332">
        <v>45999</v>
      </c>
      <c r="B192" s="333">
        <v>989.5</v>
      </c>
      <c r="C192" s="333">
        <v>0</v>
      </c>
      <c r="D192" s="333">
        <v>18.899999999999999</v>
      </c>
      <c r="E192" s="333">
        <v>78.8</v>
      </c>
      <c r="F192" s="333">
        <v>1.9</v>
      </c>
      <c r="G192" s="342">
        <v>146.69999999999999</v>
      </c>
      <c r="H192" s="333">
        <v>0</v>
      </c>
    </row>
    <row r="193" spans="1:8" x14ac:dyDescent="0.2">
      <c r="A193" s="332">
        <v>45999.041666666672</v>
      </c>
      <c r="B193" s="333">
        <v>989.2</v>
      </c>
      <c r="C193" s="333">
        <v>0</v>
      </c>
      <c r="D193" s="333">
        <v>18.5</v>
      </c>
      <c r="E193" s="333">
        <v>79.400000000000006</v>
      </c>
      <c r="F193" s="334">
        <v>0.2</v>
      </c>
      <c r="G193" s="337">
        <v>131.1</v>
      </c>
      <c r="H193" s="336">
        <v>0</v>
      </c>
    </row>
    <row r="194" spans="1:8" x14ac:dyDescent="0.2">
      <c r="A194" s="332">
        <v>45999.083333333328</v>
      </c>
      <c r="B194" s="333">
        <v>988.9</v>
      </c>
      <c r="C194" s="333">
        <v>0</v>
      </c>
      <c r="D194" s="333">
        <v>18.3</v>
      </c>
      <c r="E194" s="333">
        <v>81.900000000000006</v>
      </c>
      <c r="F194" s="349">
        <v>1.4</v>
      </c>
      <c r="G194" s="337">
        <v>298.2</v>
      </c>
      <c r="H194" s="336">
        <v>0</v>
      </c>
    </row>
    <row r="195" spans="1:8" x14ac:dyDescent="0.2">
      <c r="A195" s="332">
        <v>45999.125</v>
      </c>
      <c r="B195" s="333">
        <v>989</v>
      </c>
      <c r="C195" s="333">
        <v>0</v>
      </c>
      <c r="D195" s="333">
        <v>18.399999999999999</v>
      </c>
      <c r="E195" s="334">
        <v>82</v>
      </c>
      <c r="F195" s="337">
        <v>0.8</v>
      </c>
      <c r="G195" s="337">
        <v>298.39999999999998</v>
      </c>
      <c r="H195" s="336">
        <v>0</v>
      </c>
    </row>
    <row r="196" spans="1:8" x14ac:dyDescent="0.2">
      <c r="A196" s="332">
        <v>45999.166666666672</v>
      </c>
      <c r="B196" s="333">
        <v>989.1</v>
      </c>
      <c r="C196" s="333">
        <v>0</v>
      </c>
      <c r="D196" s="333">
        <v>18.399999999999999</v>
      </c>
      <c r="E196" s="334">
        <v>80.7</v>
      </c>
      <c r="F196" s="337">
        <v>0.6</v>
      </c>
      <c r="G196" s="337">
        <v>351.5</v>
      </c>
      <c r="H196" s="336">
        <v>0</v>
      </c>
    </row>
    <row r="197" spans="1:8" x14ac:dyDescent="0.2">
      <c r="A197" s="332">
        <v>45999.208333333328</v>
      </c>
      <c r="B197" s="333">
        <v>989.5</v>
      </c>
      <c r="C197" s="333">
        <v>0</v>
      </c>
      <c r="D197" s="333">
        <v>18.399999999999999</v>
      </c>
      <c r="E197" s="334">
        <v>80.3</v>
      </c>
      <c r="F197" s="354">
        <v>1.7</v>
      </c>
      <c r="G197" s="337">
        <v>72.3</v>
      </c>
      <c r="H197" s="336">
        <v>26.7</v>
      </c>
    </row>
    <row r="198" spans="1:8" x14ac:dyDescent="0.2">
      <c r="A198" s="332">
        <v>45999.25</v>
      </c>
      <c r="B198" s="333">
        <v>989.5</v>
      </c>
      <c r="C198" s="333">
        <v>0</v>
      </c>
      <c r="D198" s="333">
        <v>19</v>
      </c>
      <c r="E198" s="334">
        <v>77.7</v>
      </c>
      <c r="F198" s="339">
        <v>3</v>
      </c>
      <c r="G198" s="337">
        <v>63.7</v>
      </c>
      <c r="H198" s="336">
        <v>135.4</v>
      </c>
    </row>
    <row r="199" spans="1:8" x14ac:dyDescent="0.2">
      <c r="A199" s="332">
        <v>45999.291666666672</v>
      </c>
      <c r="B199" s="333">
        <v>989.1</v>
      </c>
      <c r="C199" s="333">
        <v>0</v>
      </c>
      <c r="D199" s="333">
        <v>20.399999999999999</v>
      </c>
      <c r="E199" s="334">
        <v>73.2</v>
      </c>
      <c r="F199" s="337">
        <v>3.1</v>
      </c>
      <c r="G199" s="337">
        <v>116</v>
      </c>
      <c r="H199" s="336">
        <v>437.8</v>
      </c>
    </row>
    <row r="200" spans="1:8" x14ac:dyDescent="0.2">
      <c r="A200" s="332">
        <v>45999.333333333328</v>
      </c>
      <c r="B200" s="333">
        <v>988.6</v>
      </c>
      <c r="C200" s="333">
        <v>0</v>
      </c>
      <c r="D200" s="333">
        <v>20.9</v>
      </c>
      <c r="E200" s="333">
        <v>71</v>
      </c>
      <c r="F200" s="341">
        <v>4.0999999999999996</v>
      </c>
      <c r="G200" s="341">
        <v>182.9</v>
      </c>
      <c r="H200" s="333">
        <v>620</v>
      </c>
    </row>
    <row r="201" spans="1:8" x14ac:dyDescent="0.2">
      <c r="A201" s="332">
        <v>45999.375</v>
      </c>
      <c r="B201" s="333">
        <v>988</v>
      </c>
      <c r="C201" s="333">
        <v>0</v>
      </c>
      <c r="D201" s="333">
        <v>21.3</v>
      </c>
      <c r="E201" s="333">
        <v>69.8</v>
      </c>
      <c r="F201" s="333">
        <v>4.7</v>
      </c>
      <c r="G201" s="333">
        <v>186.1</v>
      </c>
      <c r="H201" s="333">
        <v>871.8</v>
      </c>
    </row>
    <row r="202" spans="1:8" x14ac:dyDescent="0.2">
      <c r="A202" s="332">
        <v>45999.416666666672</v>
      </c>
      <c r="B202" s="333">
        <v>987.4</v>
      </c>
      <c r="C202" s="333">
        <v>0</v>
      </c>
      <c r="D202" s="333">
        <v>21.6</v>
      </c>
      <c r="E202" s="333">
        <v>68.599999999999994</v>
      </c>
      <c r="F202" s="333">
        <v>5.5</v>
      </c>
      <c r="G202" s="333">
        <v>192.8</v>
      </c>
      <c r="H202" s="333">
        <v>1037.4000000000001</v>
      </c>
    </row>
    <row r="203" spans="1:8" x14ac:dyDescent="0.2">
      <c r="A203" s="332">
        <v>45999.458333333328</v>
      </c>
      <c r="B203" s="333">
        <v>987.2</v>
      </c>
      <c r="C203" s="333">
        <v>0</v>
      </c>
      <c r="D203" s="333">
        <v>21.8</v>
      </c>
      <c r="E203" s="333">
        <v>68.599999999999994</v>
      </c>
      <c r="F203" s="333">
        <v>5.3</v>
      </c>
      <c r="G203" s="333">
        <v>193.6</v>
      </c>
      <c r="H203" s="333">
        <v>1077.8</v>
      </c>
    </row>
    <row r="204" spans="1:8" x14ac:dyDescent="0.2">
      <c r="A204" s="332">
        <v>45999.5</v>
      </c>
      <c r="B204" s="333">
        <v>986.9</v>
      </c>
      <c r="C204" s="333">
        <v>0</v>
      </c>
      <c r="D204" s="333">
        <v>21.9</v>
      </c>
      <c r="E204" s="333">
        <v>69.3</v>
      </c>
      <c r="F204" s="333">
        <v>5.4</v>
      </c>
      <c r="G204" s="333">
        <v>186.5</v>
      </c>
      <c r="H204" s="333">
        <v>561.1</v>
      </c>
    </row>
    <row r="205" spans="1:8" x14ac:dyDescent="0.2">
      <c r="A205" s="332">
        <v>45999.541666666672</v>
      </c>
      <c r="B205" s="333">
        <v>986.7</v>
      </c>
      <c r="C205" s="333">
        <v>0</v>
      </c>
      <c r="D205" s="333">
        <v>21.6</v>
      </c>
      <c r="E205" s="333">
        <v>71.7</v>
      </c>
      <c r="F205" s="333">
        <v>5.9</v>
      </c>
      <c r="G205" s="333">
        <v>180.8</v>
      </c>
      <c r="H205" s="333">
        <v>729.5</v>
      </c>
    </row>
    <row r="206" spans="1:8" x14ac:dyDescent="0.2">
      <c r="A206" s="332">
        <v>45999.583333333328</v>
      </c>
      <c r="B206" s="333">
        <v>986.4</v>
      </c>
      <c r="C206" s="333">
        <v>0</v>
      </c>
      <c r="D206" s="333">
        <v>21.6</v>
      </c>
      <c r="E206" s="333">
        <v>70.7</v>
      </c>
      <c r="F206" s="333">
        <v>5.6</v>
      </c>
      <c r="G206" s="333">
        <v>181</v>
      </c>
      <c r="H206" s="333">
        <v>861.1</v>
      </c>
    </row>
    <row r="207" spans="1:8" x14ac:dyDescent="0.2">
      <c r="A207" s="332">
        <v>45999.625</v>
      </c>
      <c r="B207" s="333">
        <v>986.1</v>
      </c>
      <c r="C207" s="333">
        <v>0</v>
      </c>
      <c r="D207" s="333">
        <v>21.3</v>
      </c>
      <c r="E207" s="333">
        <v>70.900000000000006</v>
      </c>
      <c r="F207" s="333">
        <v>5.9</v>
      </c>
      <c r="G207" s="333">
        <v>180.3</v>
      </c>
      <c r="H207" s="333">
        <v>657.2</v>
      </c>
    </row>
    <row r="208" spans="1:8" x14ac:dyDescent="0.2">
      <c r="A208" s="332">
        <v>45999.666666666672</v>
      </c>
      <c r="B208" s="333">
        <v>986.8</v>
      </c>
      <c r="C208" s="333">
        <v>0</v>
      </c>
      <c r="D208" s="333">
        <v>21</v>
      </c>
      <c r="E208" s="333">
        <v>72.599999999999994</v>
      </c>
      <c r="F208" s="333">
        <v>5.4</v>
      </c>
      <c r="G208" s="333">
        <v>186.8</v>
      </c>
      <c r="H208" s="333">
        <v>403.4</v>
      </c>
    </row>
    <row r="209" spans="1:8" x14ac:dyDescent="0.2">
      <c r="A209" s="332">
        <v>45999.708333333328</v>
      </c>
      <c r="B209" s="333">
        <v>987.8</v>
      </c>
      <c r="C209" s="333">
        <v>0</v>
      </c>
      <c r="D209" s="333">
        <v>20.399999999999999</v>
      </c>
      <c r="E209" s="333">
        <v>74.7</v>
      </c>
      <c r="F209" s="333">
        <v>4.7</v>
      </c>
      <c r="G209" s="333">
        <v>179.6</v>
      </c>
      <c r="H209" s="333">
        <v>125</v>
      </c>
    </row>
    <row r="210" spans="1:8" x14ac:dyDescent="0.2">
      <c r="A210" s="332">
        <v>45999.75</v>
      </c>
      <c r="B210" s="333">
        <v>988.7</v>
      </c>
      <c r="C210" s="333">
        <v>0</v>
      </c>
      <c r="D210" s="333">
        <v>20</v>
      </c>
      <c r="E210" s="333">
        <v>77.400000000000006</v>
      </c>
      <c r="F210" s="333">
        <v>4.2</v>
      </c>
      <c r="G210" s="333">
        <v>174.7</v>
      </c>
      <c r="H210" s="333">
        <v>2.6</v>
      </c>
    </row>
    <row r="211" spans="1:8" x14ac:dyDescent="0.2">
      <c r="A211" s="332">
        <v>45999.791666666672</v>
      </c>
      <c r="B211" s="333">
        <v>989.2</v>
      </c>
      <c r="C211" s="333">
        <v>0</v>
      </c>
      <c r="D211" s="333">
        <v>20</v>
      </c>
      <c r="E211" s="333">
        <v>76.900000000000006</v>
      </c>
      <c r="F211" s="333">
        <v>4</v>
      </c>
      <c r="G211" s="333">
        <v>167.2</v>
      </c>
      <c r="H211" s="333">
        <v>0</v>
      </c>
    </row>
    <row r="212" spans="1:8" x14ac:dyDescent="0.2">
      <c r="A212" s="332">
        <v>45999.833333333328</v>
      </c>
      <c r="B212" s="333">
        <v>990</v>
      </c>
      <c r="C212" s="333">
        <v>0</v>
      </c>
      <c r="D212" s="333">
        <v>20</v>
      </c>
      <c r="E212" s="333">
        <v>76.8</v>
      </c>
      <c r="F212" s="333">
        <v>4</v>
      </c>
      <c r="G212" s="333">
        <v>162.19999999999999</v>
      </c>
      <c r="H212" s="333">
        <v>0</v>
      </c>
    </row>
    <row r="213" spans="1:8" x14ac:dyDescent="0.2">
      <c r="A213" s="332">
        <v>45999.875</v>
      </c>
      <c r="B213" s="333">
        <v>989.9</v>
      </c>
      <c r="C213" s="333">
        <v>0</v>
      </c>
      <c r="D213" s="333">
        <v>19.899999999999999</v>
      </c>
      <c r="E213" s="333">
        <v>79</v>
      </c>
      <c r="F213" s="342">
        <v>4.2</v>
      </c>
      <c r="G213" s="342">
        <v>159.1</v>
      </c>
      <c r="H213" s="333">
        <v>0</v>
      </c>
    </row>
    <row r="214" spans="1:8" x14ac:dyDescent="0.2">
      <c r="A214" s="332">
        <v>45999.916666666672</v>
      </c>
      <c r="B214" s="333">
        <v>990</v>
      </c>
      <c r="C214" s="333">
        <v>0</v>
      </c>
      <c r="D214" s="333">
        <v>19.600000000000001</v>
      </c>
      <c r="E214" s="334">
        <v>79.2</v>
      </c>
      <c r="F214" s="337">
        <v>4.2</v>
      </c>
      <c r="G214" s="337">
        <v>164.7</v>
      </c>
      <c r="H214" s="336">
        <v>0</v>
      </c>
    </row>
    <row r="215" spans="1:8" x14ac:dyDescent="0.2">
      <c r="A215" s="332">
        <v>45999.958333333328</v>
      </c>
      <c r="B215" s="333">
        <v>989.3</v>
      </c>
      <c r="C215" s="333">
        <v>0</v>
      </c>
      <c r="D215" s="333">
        <v>19.399999999999999</v>
      </c>
      <c r="E215" s="333">
        <v>78.8</v>
      </c>
      <c r="F215" s="340">
        <v>4</v>
      </c>
      <c r="G215" s="337">
        <v>165.5</v>
      </c>
      <c r="H215" s="336">
        <v>0</v>
      </c>
    </row>
    <row r="216" spans="1:8" x14ac:dyDescent="0.2">
      <c r="A216" s="332">
        <v>46000</v>
      </c>
      <c r="B216" s="333">
        <v>988.7</v>
      </c>
      <c r="C216" s="333">
        <v>0</v>
      </c>
      <c r="D216" s="333">
        <v>19.2</v>
      </c>
      <c r="E216" s="334">
        <v>78.599999999999994</v>
      </c>
      <c r="F216" s="338">
        <v>4.0999999999999996</v>
      </c>
      <c r="G216" s="337">
        <v>168.9</v>
      </c>
      <c r="H216" s="336">
        <v>0</v>
      </c>
    </row>
    <row r="217" spans="1:8" x14ac:dyDescent="0.2">
      <c r="A217" s="332">
        <v>46000.041666666672</v>
      </c>
      <c r="B217" s="333">
        <v>988.4</v>
      </c>
      <c r="C217" s="333">
        <v>0</v>
      </c>
      <c r="D217" s="333">
        <v>19.100000000000001</v>
      </c>
      <c r="E217" s="333">
        <v>78.3</v>
      </c>
      <c r="F217" s="334">
        <v>4.3</v>
      </c>
      <c r="G217" s="337">
        <v>163.69999999999999</v>
      </c>
      <c r="H217" s="336">
        <v>0</v>
      </c>
    </row>
    <row r="218" spans="1:8" x14ac:dyDescent="0.2">
      <c r="A218" s="332">
        <v>46000.083333333328</v>
      </c>
      <c r="B218" s="333">
        <v>988.7</v>
      </c>
      <c r="C218" s="333">
        <v>0</v>
      </c>
      <c r="D218" s="333">
        <v>18.899999999999999</v>
      </c>
      <c r="E218" s="333">
        <v>79.099999999999994</v>
      </c>
      <c r="F218" s="333">
        <v>3.9</v>
      </c>
      <c r="G218" s="345">
        <v>159.4</v>
      </c>
      <c r="H218" s="333">
        <v>0</v>
      </c>
    </row>
    <row r="219" spans="1:8" x14ac:dyDescent="0.2">
      <c r="A219" s="332">
        <v>46000.125</v>
      </c>
      <c r="B219" s="333">
        <v>988.2</v>
      </c>
      <c r="C219" s="333">
        <v>0</v>
      </c>
      <c r="D219" s="333">
        <v>18.8</v>
      </c>
      <c r="E219" s="333">
        <v>79.099999999999994</v>
      </c>
      <c r="F219" s="349">
        <v>3.5</v>
      </c>
      <c r="G219" s="337">
        <v>168.8</v>
      </c>
      <c r="H219" s="336">
        <v>0</v>
      </c>
    </row>
    <row r="220" spans="1:8" x14ac:dyDescent="0.2">
      <c r="A220" s="332">
        <v>46000.166666666672</v>
      </c>
      <c r="B220" s="333">
        <v>988</v>
      </c>
      <c r="C220" s="333">
        <v>0</v>
      </c>
      <c r="D220" s="333">
        <v>18.7</v>
      </c>
      <c r="E220" s="334">
        <v>80.7</v>
      </c>
      <c r="F220" s="337">
        <v>3.7</v>
      </c>
      <c r="G220" s="337">
        <v>191</v>
      </c>
      <c r="H220" s="336">
        <v>0</v>
      </c>
    </row>
    <row r="221" spans="1:8" x14ac:dyDescent="0.2">
      <c r="A221" s="332">
        <v>46000.208333333328</v>
      </c>
      <c r="B221" s="333">
        <v>988.3</v>
      </c>
      <c r="C221" s="333">
        <v>0</v>
      </c>
      <c r="D221" s="333">
        <v>18.600000000000001</v>
      </c>
      <c r="E221" s="334">
        <v>81.900000000000006</v>
      </c>
      <c r="F221" s="347">
        <v>3.8</v>
      </c>
      <c r="G221" s="337">
        <v>185.6</v>
      </c>
      <c r="H221" s="336">
        <v>17.600000000000001</v>
      </c>
    </row>
    <row r="222" spans="1:8" x14ac:dyDescent="0.2">
      <c r="A222" s="332">
        <v>46000.25</v>
      </c>
      <c r="B222" s="333">
        <v>988.7</v>
      </c>
      <c r="C222" s="333">
        <v>0</v>
      </c>
      <c r="D222" s="333">
        <v>19</v>
      </c>
      <c r="E222" s="334">
        <v>79.7</v>
      </c>
      <c r="F222" s="352">
        <v>3.7</v>
      </c>
      <c r="G222" s="337">
        <v>193.1</v>
      </c>
      <c r="H222" s="336">
        <v>115.5</v>
      </c>
    </row>
    <row r="223" spans="1:8" x14ac:dyDescent="0.2">
      <c r="A223" s="332">
        <v>46000.291666666672</v>
      </c>
      <c r="B223" s="333">
        <v>988.6</v>
      </c>
      <c r="C223" s="333">
        <v>0</v>
      </c>
      <c r="D223" s="333">
        <v>19.399999999999999</v>
      </c>
      <c r="E223" s="333">
        <v>78.900000000000006</v>
      </c>
      <c r="F223" s="333">
        <v>3.6</v>
      </c>
      <c r="G223" s="341">
        <v>182.6</v>
      </c>
      <c r="H223" s="333">
        <v>293.8</v>
      </c>
    </row>
    <row r="224" spans="1:8" x14ac:dyDescent="0.2">
      <c r="A224" s="332">
        <v>46000.333333333328</v>
      </c>
      <c r="B224" s="333">
        <v>988</v>
      </c>
      <c r="C224" s="333">
        <v>0</v>
      </c>
      <c r="D224" s="333">
        <v>20.3</v>
      </c>
      <c r="E224" s="333">
        <v>75.5</v>
      </c>
      <c r="F224" s="333">
        <v>3.6</v>
      </c>
      <c r="G224" s="333">
        <v>194</v>
      </c>
      <c r="H224" s="333">
        <v>767.7</v>
      </c>
    </row>
    <row r="225" spans="1:8" x14ac:dyDescent="0.2">
      <c r="A225" s="332">
        <v>46000.375</v>
      </c>
      <c r="B225" s="333">
        <v>987.8</v>
      </c>
      <c r="C225" s="333">
        <v>0</v>
      </c>
      <c r="D225" s="333">
        <v>20.7</v>
      </c>
      <c r="E225" s="333">
        <v>73.599999999999994</v>
      </c>
      <c r="F225" s="333">
        <v>3.8</v>
      </c>
      <c r="G225" s="333">
        <v>192.3</v>
      </c>
      <c r="H225" s="333">
        <v>793</v>
      </c>
    </row>
    <row r="226" spans="1:8" x14ac:dyDescent="0.2">
      <c r="A226" s="332">
        <v>46000.416666666672</v>
      </c>
      <c r="B226" s="333">
        <v>987</v>
      </c>
      <c r="C226" s="333">
        <v>0</v>
      </c>
      <c r="D226" s="333">
        <v>21</v>
      </c>
      <c r="E226" s="333">
        <v>71.2</v>
      </c>
      <c r="F226" s="333">
        <v>4.2</v>
      </c>
      <c r="G226" s="333">
        <v>193.4</v>
      </c>
      <c r="H226" s="333">
        <v>974.6</v>
      </c>
    </row>
    <row r="227" spans="1:8" x14ac:dyDescent="0.2">
      <c r="A227" s="332">
        <v>46000.458333333328</v>
      </c>
      <c r="B227" s="333">
        <v>986.5</v>
      </c>
      <c r="C227" s="333">
        <v>0</v>
      </c>
      <c r="D227" s="333">
        <v>21</v>
      </c>
      <c r="E227" s="333">
        <v>70.8</v>
      </c>
      <c r="F227" s="333">
        <v>4.7</v>
      </c>
      <c r="G227" s="333">
        <v>189.4</v>
      </c>
      <c r="H227" s="333">
        <v>1080.8</v>
      </c>
    </row>
    <row r="228" spans="1:8" x14ac:dyDescent="0.2">
      <c r="A228" s="332">
        <v>46000.5</v>
      </c>
      <c r="B228" s="333">
        <v>986.1</v>
      </c>
      <c r="C228" s="333">
        <v>0</v>
      </c>
      <c r="D228" s="333">
        <v>21.3</v>
      </c>
      <c r="E228" s="333">
        <v>69</v>
      </c>
      <c r="F228" s="333">
        <v>4.7</v>
      </c>
      <c r="G228" s="333">
        <v>196</v>
      </c>
      <c r="H228" s="333">
        <v>589.5</v>
      </c>
    </row>
    <row r="229" spans="1:8" x14ac:dyDescent="0.2">
      <c r="A229" s="332">
        <v>46000.541666666672</v>
      </c>
      <c r="B229" s="333">
        <v>986</v>
      </c>
      <c r="C229" s="333">
        <v>0</v>
      </c>
      <c r="D229" s="333">
        <v>21.4</v>
      </c>
      <c r="E229" s="333">
        <v>67.5</v>
      </c>
      <c r="F229" s="333">
        <v>4.2</v>
      </c>
      <c r="G229" s="333">
        <v>213.1</v>
      </c>
      <c r="H229" s="333">
        <v>761</v>
      </c>
    </row>
    <row r="230" spans="1:8" x14ac:dyDescent="0.2">
      <c r="A230" s="332">
        <v>46000.583333333328</v>
      </c>
      <c r="B230" s="333">
        <v>985.7</v>
      </c>
      <c r="C230" s="333">
        <v>0</v>
      </c>
      <c r="D230" s="333">
        <v>21.5</v>
      </c>
      <c r="E230" s="333">
        <v>67</v>
      </c>
      <c r="F230" s="333">
        <v>4.4000000000000004</v>
      </c>
      <c r="G230" s="333">
        <v>195.7</v>
      </c>
      <c r="H230" s="333">
        <v>673.5</v>
      </c>
    </row>
    <row r="231" spans="1:8" x14ac:dyDescent="0.2">
      <c r="A231" s="332">
        <v>46000.625</v>
      </c>
      <c r="B231" s="333">
        <v>985.4</v>
      </c>
      <c r="C231" s="333">
        <v>0</v>
      </c>
      <c r="D231" s="333">
        <v>21.1</v>
      </c>
      <c r="E231" s="333">
        <v>69.5</v>
      </c>
      <c r="F231" s="333">
        <v>4.7</v>
      </c>
      <c r="G231" s="333">
        <v>187.4</v>
      </c>
      <c r="H231" s="333">
        <v>686</v>
      </c>
    </row>
    <row r="232" spans="1:8" x14ac:dyDescent="0.2">
      <c r="A232" s="332">
        <v>46000.666666666672</v>
      </c>
      <c r="B232" s="333">
        <v>986</v>
      </c>
      <c r="C232" s="333">
        <v>0</v>
      </c>
      <c r="D232" s="333">
        <v>20.7</v>
      </c>
      <c r="E232" s="333">
        <v>71.900000000000006</v>
      </c>
      <c r="F232" s="333">
        <v>4.7</v>
      </c>
      <c r="G232" s="333">
        <v>182.9</v>
      </c>
      <c r="H232" s="333">
        <v>340.7</v>
      </c>
    </row>
    <row r="233" spans="1:8" x14ac:dyDescent="0.2">
      <c r="A233" s="332">
        <v>46000.708333333328</v>
      </c>
      <c r="B233" s="333">
        <v>986.9</v>
      </c>
      <c r="C233" s="333">
        <v>0</v>
      </c>
      <c r="D233" s="333">
        <v>20</v>
      </c>
      <c r="E233" s="333">
        <v>74.400000000000006</v>
      </c>
      <c r="F233" s="333">
        <v>4.3</v>
      </c>
      <c r="G233" s="333">
        <v>173.7</v>
      </c>
      <c r="H233" s="333">
        <v>73.599999999999994</v>
      </c>
    </row>
    <row r="234" spans="1:8" x14ac:dyDescent="0.2">
      <c r="A234" s="332">
        <v>46000.75</v>
      </c>
      <c r="B234" s="342">
        <v>987.9</v>
      </c>
      <c r="C234" s="342">
        <v>0</v>
      </c>
      <c r="D234" s="342">
        <v>19.899999999999999</v>
      </c>
      <c r="E234" s="342">
        <v>73.599999999999994</v>
      </c>
      <c r="F234" s="342">
        <v>3.9</v>
      </c>
      <c r="G234" s="342">
        <v>173.6</v>
      </c>
      <c r="H234" s="342">
        <v>4.7</v>
      </c>
    </row>
    <row r="235" spans="1:8" x14ac:dyDescent="0.2">
      <c r="A235" s="332">
        <v>46000.791666666672</v>
      </c>
      <c r="B235" s="337">
        <v>988.5</v>
      </c>
      <c r="C235" s="337">
        <v>0</v>
      </c>
      <c r="D235" s="337">
        <v>19.899999999999999</v>
      </c>
      <c r="E235" s="337">
        <v>74.599999999999994</v>
      </c>
      <c r="F235" s="337">
        <v>3.5</v>
      </c>
      <c r="G235" s="337">
        <v>166.4</v>
      </c>
      <c r="H235" s="337">
        <v>0</v>
      </c>
    </row>
    <row r="236" spans="1:8" x14ac:dyDescent="0.2">
      <c r="A236" s="332">
        <v>46000.833333333328</v>
      </c>
      <c r="B236" s="341">
        <v>989.1</v>
      </c>
      <c r="C236" s="341">
        <v>0</v>
      </c>
      <c r="D236" s="341">
        <v>19.7</v>
      </c>
      <c r="E236" s="341">
        <v>75.599999999999994</v>
      </c>
      <c r="F236" s="341">
        <v>3.4</v>
      </c>
      <c r="G236" s="341">
        <v>163.80000000000001</v>
      </c>
      <c r="H236" s="341">
        <v>0</v>
      </c>
    </row>
    <row r="237" spans="1:8" x14ac:dyDescent="0.2">
      <c r="A237" s="332">
        <v>46000.875</v>
      </c>
      <c r="B237" s="333">
        <v>989</v>
      </c>
      <c r="C237" s="333">
        <v>0</v>
      </c>
      <c r="D237" s="333">
        <v>19.7</v>
      </c>
      <c r="E237" s="333">
        <v>75.5</v>
      </c>
      <c r="F237" s="333">
        <v>3.5</v>
      </c>
      <c r="G237" s="342">
        <v>156.69999999999999</v>
      </c>
      <c r="H237" s="333">
        <v>0</v>
      </c>
    </row>
    <row r="238" spans="1:8" x14ac:dyDescent="0.2">
      <c r="A238" s="332">
        <v>46000.916666666672</v>
      </c>
      <c r="B238" s="333">
        <v>989.3</v>
      </c>
      <c r="C238" s="333">
        <v>0</v>
      </c>
      <c r="D238" s="333">
        <v>19.600000000000001</v>
      </c>
      <c r="E238" s="333">
        <v>74.2</v>
      </c>
      <c r="F238" s="349">
        <v>3.2</v>
      </c>
      <c r="G238" s="337">
        <v>167.2</v>
      </c>
      <c r="H238" s="336">
        <v>0</v>
      </c>
    </row>
    <row r="239" spans="1:8" x14ac:dyDescent="0.2">
      <c r="A239" s="332">
        <v>46000.958333333328</v>
      </c>
      <c r="B239" s="333">
        <v>989.3</v>
      </c>
      <c r="C239" s="333">
        <v>0</v>
      </c>
      <c r="D239" s="333">
        <v>19.399999999999999</v>
      </c>
      <c r="E239" s="334">
        <v>75.599999999999994</v>
      </c>
      <c r="F239" s="337">
        <v>3.2</v>
      </c>
      <c r="G239" s="337">
        <v>167.8</v>
      </c>
      <c r="H239" s="336">
        <v>0</v>
      </c>
    </row>
    <row r="240" spans="1:8" x14ac:dyDescent="0.2">
      <c r="A240" s="332">
        <v>46001</v>
      </c>
      <c r="B240" s="333">
        <v>988.8</v>
      </c>
      <c r="C240" s="333">
        <v>0</v>
      </c>
      <c r="D240" s="333">
        <v>19.399999999999999</v>
      </c>
      <c r="E240" s="334">
        <v>73.7</v>
      </c>
      <c r="F240" s="350">
        <v>2.9</v>
      </c>
      <c r="G240" s="337">
        <v>179.5</v>
      </c>
      <c r="H240" s="336">
        <v>0</v>
      </c>
    </row>
    <row r="241" spans="1:8" x14ac:dyDescent="0.2">
      <c r="A241" s="332">
        <v>46001.041666666672</v>
      </c>
      <c r="B241" s="333">
        <v>988</v>
      </c>
      <c r="C241" s="333">
        <v>0</v>
      </c>
      <c r="D241" s="333">
        <v>19.600000000000001</v>
      </c>
      <c r="E241" s="334">
        <v>70.8</v>
      </c>
      <c r="F241" s="337">
        <v>3.6</v>
      </c>
      <c r="G241" s="337">
        <v>174.6</v>
      </c>
      <c r="H241" s="336">
        <v>0</v>
      </c>
    </row>
    <row r="242" spans="1:8" x14ac:dyDescent="0.2">
      <c r="A242" s="332">
        <v>46001.083333333328</v>
      </c>
      <c r="B242" s="333">
        <v>987.6</v>
      </c>
      <c r="C242" s="333">
        <v>0</v>
      </c>
      <c r="D242" s="333">
        <v>19.5</v>
      </c>
      <c r="E242" s="333">
        <v>70.400000000000006</v>
      </c>
      <c r="F242" s="341">
        <v>3.7</v>
      </c>
      <c r="G242" s="341">
        <v>161.9</v>
      </c>
      <c r="H242" s="333">
        <v>0</v>
      </c>
    </row>
    <row r="243" spans="1:8" x14ac:dyDescent="0.2">
      <c r="A243" s="332">
        <v>46001.125</v>
      </c>
      <c r="B243" s="333">
        <v>987.6</v>
      </c>
      <c r="C243" s="333">
        <v>0</v>
      </c>
      <c r="D243" s="333">
        <v>19.3</v>
      </c>
      <c r="E243" s="333">
        <v>71.2</v>
      </c>
      <c r="F243" s="333">
        <v>3.8</v>
      </c>
      <c r="G243" s="333">
        <v>152.6</v>
      </c>
      <c r="H243" s="333">
        <v>0</v>
      </c>
    </row>
    <row r="244" spans="1:8" x14ac:dyDescent="0.2">
      <c r="A244" s="332">
        <v>46001.166666666672</v>
      </c>
      <c r="B244" s="333">
        <v>988</v>
      </c>
      <c r="C244" s="333">
        <v>0</v>
      </c>
      <c r="D244" s="333">
        <v>19.100000000000001</v>
      </c>
      <c r="E244" s="333">
        <v>72</v>
      </c>
      <c r="F244" s="333">
        <v>3</v>
      </c>
      <c r="G244" s="342">
        <v>163.5</v>
      </c>
      <c r="H244" s="333">
        <v>0</v>
      </c>
    </row>
    <row r="245" spans="1:8" x14ac:dyDescent="0.2">
      <c r="A245" s="332">
        <v>46001.208333333328</v>
      </c>
      <c r="B245" s="333">
        <v>988.3</v>
      </c>
      <c r="C245" s="333">
        <v>0</v>
      </c>
      <c r="D245" s="333">
        <v>19.100000000000001</v>
      </c>
      <c r="E245" s="334">
        <v>72.7</v>
      </c>
      <c r="F245" s="339">
        <v>3</v>
      </c>
      <c r="G245" s="337">
        <v>161.30000000000001</v>
      </c>
      <c r="H245" s="336">
        <v>37.4</v>
      </c>
    </row>
    <row r="246" spans="1:8" x14ac:dyDescent="0.2">
      <c r="A246" s="332">
        <v>46001.25</v>
      </c>
      <c r="B246" s="333">
        <v>988.4</v>
      </c>
      <c r="C246" s="333">
        <v>0</v>
      </c>
      <c r="D246" s="333">
        <v>19.8</v>
      </c>
      <c r="E246" s="334">
        <v>71.2</v>
      </c>
      <c r="F246" s="337">
        <v>2.8</v>
      </c>
      <c r="G246" s="337">
        <v>173.2</v>
      </c>
      <c r="H246" s="336">
        <v>248.9</v>
      </c>
    </row>
    <row r="247" spans="1:8" x14ac:dyDescent="0.2">
      <c r="A247" s="332">
        <v>46001.291666666672</v>
      </c>
      <c r="B247" s="333">
        <v>988.1</v>
      </c>
      <c r="C247" s="333">
        <v>0</v>
      </c>
      <c r="D247" s="333">
        <v>20.399999999999999</v>
      </c>
      <c r="E247" s="334">
        <v>69</v>
      </c>
      <c r="F247" s="337">
        <v>4.4000000000000004</v>
      </c>
      <c r="G247" s="337">
        <v>166.1</v>
      </c>
      <c r="H247" s="336">
        <v>517.79999999999995</v>
      </c>
    </row>
    <row r="248" spans="1:8" x14ac:dyDescent="0.2">
      <c r="A248" s="332">
        <v>46001.333333333328</v>
      </c>
      <c r="B248" s="333">
        <v>987.8</v>
      </c>
      <c r="C248" s="333">
        <v>0</v>
      </c>
      <c r="D248" s="333">
        <v>20.5</v>
      </c>
      <c r="E248" s="334">
        <v>68.8</v>
      </c>
      <c r="F248" s="337">
        <v>5.4</v>
      </c>
      <c r="G248" s="337">
        <v>179.8</v>
      </c>
      <c r="H248" s="336">
        <v>746.9</v>
      </c>
    </row>
    <row r="249" spans="1:8" x14ac:dyDescent="0.2">
      <c r="A249" s="332">
        <v>46001.375</v>
      </c>
      <c r="B249" s="333">
        <v>987</v>
      </c>
      <c r="C249" s="333">
        <v>0</v>
      </c>
      <c r="D249" s="333">
        <v>20.7</v>
      </c>
      <c r="E249" s="334">
        <v>68</v>
      </c>
      <c r="F249" s="337">
        <v>6</v>
      </c>
      <c r="G249" s="337">
        <v>186.3</v>
      </c>
      <c r="H249" s="336">
        <v>927</v>
      </c>
    </row>
    <row r="250" spans="1:8" x14ac:dyDescent="0.2">
      <c r="A250" s="332">
        <v>46001.416666666672</v>
      </c>
      <c r="B250" s="333">
        <v>986.4</v>
      </c>
      <c r="C250" s="333">
        <v>0</v>
      </c>
      <c r="D250" s="333">
        <v>21.2</v>
      </c>
      <c r="E250" s="333">
        <v>66.2</v>
      </c>
      <c r="F250" s="341">
        <v>5.6</v>
      </c>
      <c r="G250" s="341">
        <v>185.1</v>
      </c>
      <c r="H250" s="333">
        <v>1046.4000000000001</v>
      </c>
    </row>
    <row r="251" spans="1:8" x14ac:dyDescent="0.2">
      <c r="A251" s="332">
        <v>46001.458333333328</v>
      </c>
      <c r="B251" s="333">
        <v>986.2</v>
      </c>
      <c r="C251" s="333">
        <v>0</v>
      </c>
      <c r="D251" s="333">
        <v>21.8</v>
      </c>
      <c r="E251" s="333">
        <v>62.7</v>
      </c>
      <c r="F251" s="333">
        <v>5.5</v>
      </c>
      <c r="G251" s="333">
        <v>180.9</v>
      </c>
      <c r="H251" s="333">
        <v>1103.3</v>
      </c>
    </row>
    <row r="252" spans="1:8" x14ac:dyDescent="0.2">
      <c r="A252" s="332">
        <v>46001.5</v>
      </c>
      <c r="B252" s="333">
        <v>985.4</v>
      </c>
      <c r="C252" s="333">
        <v>0</v>
      </c>
      <c r="D252" s="333">
        <v>22</v>
      </c>
      <c r="E252" s="333">
        <v>63.3</v>
      </c>
      <c r="F252" s="333">
        <v>6</v>
      </c>
      <c r="G252" s="333">
        <v>180.8</v>
      </c>
      <c r="H252" s="333">
        <v>571.79999999999995</v>
      </c>
    </row>
    <row r="253" spans="1:8" x14ac:dyDescent="0.2">
      <c r="A253" s="332">
        <v>46001.541666666672</v>
      </c>
      <c r="B253" s="333">
        <v>985.2</v>
      </c>
      <c r="C253" s="333">
        <v>0</v>
      </c>
      <c r="D253" s="333">
        <v>21.6</v>
      </c>
      <c r="E253" s="333">
        <v>65.7</v>
      </c>
      <c r="F253" s="333">
        <v>6.5</v>
      </c>
      <c r="G253" s="333">
        <v>181</v>
      </c>
      <c r="H253" s="333">
        <v>792.5</v>
      </c>
    </row>
    <row r="254" spans="1:8" x14ac:dyDescent="0.2">
      <c r="A254" s="332">
        <v>46001.583333333328</v>
      </c>
      <c r="B254" s="333">
        <v>984.7</v>
      </c>
      <c r="C254" s="333">
        <v>0</v>
      </c>
      <c r="D254" s="333">
        <v>21.4</v>
      </c>
      <c r="E254" s="333">
        <v>66.2</v>
      </c>
      <c r="F254" s="333">
        <v>6.2</v>
      </c>
      <c r="G254" s="333">
        <v>191.1</v>
      </c>
      <c r="H254" s="333">
        <v>863.9</v>
      </c>
    </row>
    <row r="255" spans="1:8" x14ac:dyDescent="0.2">
      <c r="A255" s="332">
        <v>46001.625</v>
      </c>
      <c r="B255" s="333">
        <v>985</v>
      </c>
      <c r="C255" s="333">
        <v>0</v>
      </c>
      <c r="D255" s="333">
        <v>21.3</v>
      </c>
      <c r="E255" s="333">
        <v>66.2</v>
      </c>
      <c r="F255" s="333">
        <v>5.9</v>
      </c>
      <c r="G255" s="333">
        <v>183.4</v>
      </c>
      <c r="H255" s="333">
        <v>663.8</v>
      </c>
    </row>
    <row r="256" spans="1:8" x14ac:dyDescent="0.2">
      <c r="A256" s="332">
        <v>46001.666666666672</v>
      </c>
      <c r="B256" s="333">
        <v>985.1</v>
      </c>
      <c r="C256" s="333">
        <v>0</v>
      </c>
      <c r="D256" s="333">
        <v>21</v>
      </c>
      <c r="E256" s="333">
        <v>68.099999999999994</v>
      </c>
      <c r="F256" s="333">
        <v>5.7</v>
      </c>
      <c r="G256" s="333">
        <v>178.1</v>
      </c>
      <c r="H256" s="333">
        <v>356.6</v>
      </c>
    </row>
    <row r="257" spans="1:8" x14ac:dyDescent="0.2">
      <c r="A257" s="332">
        <v>46001.708333333328</v>
      </c>
      <c r="B257" s="333">
        <v>986.5</v>
      </c>
      <c r="C257" s="333">
        <v>0</v>
      </c>
      <c r="D257" s="333">
        <v>20.100000000000001</v>
      </c>
      <c r="E257" s="333">
        <v>72.5</v>
      </c>
      <c r="F257" s="333">
        <v>5</v>
      </c>
      <c r="G257" s="333">
        <v>175.7</v>
      </c>
      <c r="H257" s="333">
        <v>121.1</v>
      </c>
    </row>
    <row r="258" spans="1:8" x14ac:dyDescent="0.2">
      <c r="A258" s="332">
        <v>46001.75</v>
      </c>
      <c r="B258" s="333">
        <v>987.7</v>
      </c>
      <c r="C258" s="333">
        <v>0</v>
      </c>
      <c r="D258" s="333">
        <v>19.600000000000001</v>
      </c>
      <c r="E258" s="333">
        <v>76.2</v>
      </c>
      <c r="F258" s="333">
        <v>4.2</v>
      </c>
      <c r="G258" s="333">
        <v>158.80000000000001</v>
      </c>
      <c r="H258" s="333">
        <v>3.4</v>
      </c>
    </row>
    <row r="259" spans="1:8" x14ac:dyDescent="0.2">
      <c r="A259" s="332">
        <v>46001.791666666672</v>
      </c>
      <c r="B259" s="333">
        <v>988.6</v>
      </c>
      <c r="C259" s="333">
        <v>0</v>
      </c>
      <c r="D259" s="333">
        <v>19.399999999999999</v>
      </c>
      <c r="E259" s="333">
        <v>77.599999999999994</v>
      </c>
      <c r="F259" s="333">
        <v>3.6</v>
      </c>
      <c r="G259" s="333">
        <v>162</v>
      </c>
      <c r="H259" s="333">
        <v>0</v>
      </c>
    </row>
    <row r="260" spans="1:8" x14ac:dyDescent="0.2">
      <c r="A260" s="332">
        <v>46001.833333333328</v>
      </c>
      <c r="B260" s="333">
        <v>988.6</v>
      </c>
      <c r="C260" s="333">
        <v>0</v>
      </c>
      <c r="D260" s="333">
        <v>19.3</v>
      </c>
      <c r="E260" s="333">
        <v>77.7</v>
      </c>
      <c r="F260" s="333">
        <v>3.4</v>
      </c>
      <c r="G260" s="342">
        <v>155.1</v>
      </c>
      <c r="H260" s="333">
        <v>0</v>
      </c>
    </row>
    <row r="261" spans="1:8" x14ac:dyDescent="0.2">
      <c r="A261" s="332">
        <v>46001.875</v>
      </c>
      <c r="B261" s="333">
        <v>988.7</v>
      </c>
      <c r="C261" s="333">
        <v>0</v>
      </c>
      <c r="D261" s="333">
        <v>19.100000000000001</v>
      </c>
      <c r="E261" s="333">
        <v>77.599999999999994</v>
      </c>
      <c r="F261" s="334">
        <v>2.8</v>
      </c>
      <c r="G261" s="337">
        <v>158.69999999999999</v>
      </c>
      <c r="H261" s="333">
        <v>0</v>
      </c>
    </row>
    <row r="262" spans="1:8" x14ac:dyDescent="0.2">
      <c r="A262" s="332">
        <v>46001.916666666672</v>
      </c>
      <c r="B262" s="333">
        <v>989</v>
      </c>
      <c r="C262" s="333">
        <v>0</v>
      </c>
      <c r="D262" s="333">
        <v>19</v>
      </c>
      <c r="E262" s="333">
        <v>77</v>
      </c>
      <c r="F262" s="334">
        <v>2.5</v>
      </c>
      <c r="G262" s="337">
        <v>167.3</v>
      </c>
      <c r="H262" s="333">
        <v>0</v>
      </c>
    </row>
    <row r="263" spans="1:8" x14ac:dyDescent="0.2">
      <c r="A263" s="332">
        <v>46001.958333333328</v>
      </c>
      <c r="B263" s="333">
        <v>989.2</v>
      </c>
      <c r="C263" s="333">
        <v>0</v>
      </c>
      <c r="D263" s="333">
        <v>18.8</v>
      </c>
      <c r="E263" s="333">
        <v>77.099999999999994</v>
      </c>
      <c r="F263" s="349">
        <v>1.1000000000000001</v>
      </c>
      <c r="G263" s="337">
        <v>173.7</v>
      </c>
      <c r="H263" s="333">
        <v>0</v>
      </c>
    </row>
    <row r="264" spans="1:8" x14ac:dyDescent="0.2">
      <c r="A264" s="332">
        <v>46002</v>
      </c>
      <c r="B264" s="333">
        <v>988.4</v>
      </c>
      <c r="C264" s="333">
        <v>0</v>
      </c>
      <c r="D264" s="333">
        <v>18.399999999999999</v>
      </c>
      <c r="E264" s="333">
        <v>78.2</v>
      </c>
      <c r="F264" s="337">
        <v>1.1000000000000001</v>
      </c>
      <c r="G264" s="337">
        <v>77.7</v>
      </c>
      <c r="H264" s="333">
        <v>0</v>
      </c>
    </row>
    <row r="265" spans="1:8" x14ac:dyDescent="0.2">
      <c r="A265" s="332">
        <v>46002.041666666672</v>
      </c>
      <c r="B265" s="333">
        <v>988.1</v>
      </c>
      <c r="C265" s="333">
        <v>0</v>
      </c>
      <c r="D265" s="333">
        <v>18.399999999999999</v>
      </c>
      <c r="E265" s="333">
        <v>78.099999999999994</v>
      </c>
      <c r="F265" s="337">
        <v>1</v>
      </c>
      <c r="G265" s="337">
        <v>148.69999999999999</v>
      </c>
      <c r="H265" s="333">
        <v>0</v>
      </c>
    </row>
    <row r="266" spans="1:8" x14ac:dyDescent="0.2">
      <c r="A266" s="332">
        <v>46002.083333333328</v>
      </c>
      <c r="B266" s="333">
        <v>988.2</v>
      </c>
      <c r="C266" s="333">
        <v>0</v>
      </c>
      <c r="D266" s="333">
        <v>18.399999999999999</v>
      </c>
      <c r="E266" s="333">
        <v>77.099999999999994</v>
      </c>
      <c r="F266" s="355">
        <v>1.3</v>
      </c>
      <c r="G266" s="355">
        <v>184.8</v>
      </c>
      <c r="H266" s="333">
        <v>0</v>
      </c>
    </row>
    <row r="267" spans="1:8" x14ac:dyDescent="0.2">
      <c r="A267" s="332">
        <v>46002.125</v>
      </c>
      <c r="B267" s="333">
        <v>988.1</v>
      </c>
      <c r="C267" s="333">
        <v>0</v>
      </c>
      <c r="D267" s="333">
        <v>18.100000000000001</v>
      </c>
      <c r="E267" s="333">
        <v>77.400000000000006</v>
      </c>
      <c r="F267" s="333">
        <v>2.2000000000000002</v>
      </c>
      <c r="G267" s="333">
        <v>169.9</v>
      </c>
      <c r="H267" s="333">
        <v>0</v>
      </c>
    </row>
    <row r="268" spans="1:8" x14ac:dyDescent="0.2">
      <c r="A268" s="332">
        <v>46002.166666666672</v>
      </c>
      <c r="B268" s="333">
        <v>988.3</v>
      </c>
      <c r="C268" s="333">
        <v>0</v>
      </c>
      <c r="D268" s="333">
        <v>18</v>
      </c>
      <c r="E268" s="333">
        <v>77.900000000000006</v>
      </c>
      <c r="F268" s="333">
        <v>2</v>
      </c>
      <c r="G268" s="342">
        <v>156.19999999999999</v>
      </c>
      <c r="H268" s="333">
        <v>0</v>
      </c>
    </row>
    <row r="269" spans="1:8" x14ac:dyDescent="0.2">
      <c r="A269" s="332">
        <v>46002.208333333328</v>
      </c>
      <c r="B269" s="333">
        <v>989.1</v>
      </c>
      <c r="C269" s="333">
        <v>0</v>
      </c>
      <c r="D269" s="333">
        <v>18.3</v>
      </c>
      <c r="E269" s="333">
        <v>76.599999999999994</v>
      </c>
      <c r="F269" s="334">
        <v>1.4</v>
      </c>
      <c r="G269" s="337">
        <v>129.4</v>
      </c>
      <c r="H269" s="333">
        <v>53.2</v>
      </c>
    </row>
    <row r="270" spans="1:8" x14ac:dyDescent="0.2">
      <c r="A270" s="332">
        <v>46002.25</v>
      </c>
      <c r="B270" s="333">
        <v>989</v>
      </c>
      <c r="C270" s="333">
        <v>0</v>
      </c>
      <c r="D270" s="333">
        <v>19.399999999999999</v>
      </c>
      <c r="E270" s="333">
        <v>73.8</v>
      </c>
      <c r="F270" s="333">
        <v>3.2</v>
      </c>
      <c r="G270" s="345">
        <v>170.3</v>
      </c>
      <c r="H270" s="333">
        <v>277</v>
      </c>
    </row>
    <row r="271" spans="1:8" x14ac:dyDescent="0.2">
      <c r="A271" s="332">
        <v>46002.291666666672</v>
      </c>
      <c r="B271" s="333">
        <v>988.8</v>
      </c>
      <c r="C271" s="333">
        <v>0</v>
      </c>
      <c r="D271" s="333">
        <v>20.6</v>
      </c>
      <c r="E271" s="333">
        <v>69.3</v>
      </c>
      <c r="F271" s="334">
        <v>3.6</v>
      </c>
      <c r="G271" s="337">
        <v>175.8</v>
      </c>
      <c r="H271" s="333">
        <v>488.6</v>
      </c>
    </row>
    <row r="272" spans="1:8" x14ac:dyDescent="0.2">
      <c r="A272" s="332">
        <v>46002.333333333328</v>
      </c>
      <c r="B272" s="333">
        <v>988.7</v>
      </c>
      <c r="C272" s="333">
        <v>0</v>
      </c>
      <c r="D272" s="333">
        <v>21.4</v>
      </c>
      <c r="E272" s="333">
        <v>66.3</v>
      </c>
      <c r="F272" s="333">
        <v>4</v>
      </c>
      <c r="G272" s="345">
        <v>186.8</v>
      </c>
      <c r="H272" s="333">
        <v>743</v>
      </c>
    </row>
    <row r="273" spans="1:8" x14ac:dyDescent="0.2">
      <c r="A273" s="332">
        <v>46002.375</v>
      </c>
      <c r="B273" s="333">
        <v>988.1</v>
      </c>
      <c r="C273" s="333">
        <v>0</v>
      </c>
      <c r="D273" s="333">
        <v>21.9</v>
      </c>
      <c r="E273" s="333">
        <v>63.5</v>
      </c>
      <c r="F273" s="334">
        <v>4.5999999999999996</v>
      </c>
      <c r="G273" s="337">
        <v>191.6</v>
      </c>
      <c r="H273" s="333">
        <v>927.6</v>
      </c>
    </row>
    <row r="274" spans="1:8" x14ac:dyDescent="0.2">
      <c r="A274" s="332">
        <v>46002.416666666672</v>
      </c>
      <c r="B274" s="333">
        <v>987.4</v>
      </c>
      <c r="C274" s="333">
        <v>0</v>
      </c>
      <c r="D274" s="333">
        <v>22.5</v>
      </c>
      <c r="E274" s="333">
        <v>61.5</v>
      </c>
      <c r="F274" s="333">
        <v>4.3</v>
      </c>
      <c r="G274" s="341">
        <v>177</v>
      </c>
      <c r="H274" s="333">
        <v>1044.0999999999999</v>
      </c>
    </row>
    <row r="275" spans="1:8" x14ac:dyDescent="0.2">
      <c r="A275" s="332">
        <v>46002.458333333328</v>
      </c>
      <c r="B275" s="333">
        <v>986.7</v>
      </c>
      <c r="C275" s="333">
        <v>0</v>
      </c>
      <c r="D275" s="333">
        <v>22.6</v>
      </c>
      <c r="E275" s="333">
        <v>60.5</v>
      </c>
      <c r="F275" s="333">
        <v>4.9000000000000004</v>
      </c>
      <c r="G275" s="333">
        <v>191.2</v>
      </c>
      <c r="H275" s="333">
        <v>1100</v>
      </c>
    </row>
    <row r="276" spans="1:8" x14ac:dyDescent="0.2">
      <c r="A276" s="332">
        <v>46002.5</v>
      </c>
      <c r="B276" s="333">
        <v>986.6</v>
      </c>
      <c r="C276" s="333">
        <v>0</v>
      </c>
      <c r="D276" s="333">
        <v>22.4</v>
      </c>
      <c r="E276" s="333">
        <v>60.8</v>
      </c>
      <c r="F276" s="333">
        <v>5.8</v>
      </c>
      <c r="G276" s="333">
        <v>190.8</v>
      </c>
      <c r="H276" s="333">
        <v>547.70000000000005</v>
      </c>
    </row>
    <row r="277" spans="1:8" x14ac:dyDescent="0.2">
      <c r="A277" s="332">
        <v>46002.541666666672</v>
      </c>
      <c r="B277" s="333">
        <v>986.4</v>
      </c>
      <c r="C277" s="333">
        <v>0</v>
      </c>
      <c r="D277" s="333">
        <v>22.4</v>
      </c>
      <c r="E277" s="333">
        <v>61.6</v>
      </c>
      <c r="F277" s="333">
        <v>5.5</v>
      </c>
      <c r="G277" s="333">
        <v>181.6</v>
      </c>
      <c r="H277" s="333">
        <v>794.8</v>
      </c>
    </row>
    <row r="278" spans="1:8" x14ac:dyDescent="0.2">
      <c r="A278" s="332">
        <v>46002.583333333328</v>
      </c>
      <c r="B278" s="333">
        <v>986.1</v>
      </c>
      <c r="C278" s="333">
        <v>0</v>
      </c>
      <c r="D278" s="333">
        <v>22</v>
      </c>
      <c r="E278" s="333">
        <v>64.5</v>
      </c>
      <c r="F278" s="333">
        <v>5.7</v>
      </c>
      <c r="G278" s="333">
        <v>181.3</v>
      </c>
      <c r="H278" s="333">
        <v>858.5</v>
      </c>
    </row>
    <row r="279" spans="1:8" x14ac:dyDescent="0.2">
      <c r="A279" s="332">
        <v>46002.625</v>
      </c>
      <c r="B279" s="333">
        <v>986.3</v>
      </c>
      <c r="C279" s="333">
        <v>0</v>
      </c>
      <c r="D279" s="333">
        <v>21.6</v>
      </c>
      <c r="E279" s="333">
        <v>68.400000000000006</v>
      </c>
      <c r="F279" s="333">
        <v>5.4</v>
      </c>
      <c r="G279" s="333">
        <v>170.7</v>
      </c>
      <c r="H279" s="333">
        <v>658.1</v>
      </c>
    </row>
    <row r="280" spans="1:8" x14ac:dyDescent="0.2">
      <c r="A280" s="332">
        <v>46002.666666666672</v>
      </c>
      <c r="B280" s="333">
        <v>986.7</v>
      </c>
      <c r="C280" s="333">
        <v>0</v>
      </c>
      <c r="D280" s="333">
        <v>21.1</v>
      </c>
      <c r="E280" s="333">
        <v>69.7</v>
      </c>
      <c r="F280" s="333">
        <v>5.0999999999999996</v>
      </c>
      <c r="G280" s="333">
        <v>184.8</v>
      </c>
      <c r="H280" s="333">
        <v>283.89999999999998</v>
      </c>
    </row>
    <row r="281" spans="1:8" x14ac:dyDescent="0.2">
      <c r="A281" s="332">
        <v>46002.708333333328</v>
      </c>
      <c r="B281" s="333">
        <v>987.4</v>
      </c>
      <c r="C281" s="333">
        <v>0</v>
      </c>
      <c r="D281" s="333">
        <v>20.2</v>
      </c>
      <c r="E281" s="333">
        <v>75</v>
      </c>
      <c r="F281" s="333">
        <v>4.7</v>
      </c>
      <c r="G281" s="333">
        <v>181.9</v>
      </c>
      <c r="H281" s="333">
        <v>78.8</v>
      </c>
    </row>
    <row r="282" spans="1:8" x14ac:dyDescent="0.2">
      <c r="A282" s="332">
        <v>46002.75</v>
      </c>
      <c r="B282" s="333">
        <v>987.7</v>
      </c>
      <c r="C282" s="333">
        <v>0</v>
      </c>
      <c r="D282" s="333">
        <v>19.899999999999999</v>
      </c>
      <c r="E282" s="333">
        <v>77.2</v>
      </c>
      <c r="F282" s="333">
        <v>4.3</v>
      </c>
      <c r="G282" s="333">
        <v>189.7</v>
      </c>
      <c r="H282" s="333">
        <v>6.1</v>
      </c>
    </row>
    <row r="283" spans="1:8" x14ac:dyDescent="0.2">
      <c r="A283" s="332">
        <v>46002.791666666672</v>
      </c>
      <c r="B283" s="333">
        <v>988.5</v>
      </c>
      <c r="C283" s="333">
        <v>0</v>
      </c>
      <c r="D283" s="333">
        <v>19.7</v>
      </c>
      <c r="E283" s="333">
        <v>77.400000000000006</v>
      </c>
      <c r="F283" s="333">
        <v>4</v>
      </c>
      <c r="G283" s="333">
        <v>184.9</v>
      </c>
      <c r="H283" s="333">
        <v>0</v>
      </c>
    </row>
    <row r="284" spans="1:8" x14ac:dyDescent="0.2">
      <c r="A284" s="332">
        <v>46002.833333333328</v>
      </c>
      <c r="B284" s="333">
        <v>989</v>
      </c>
      <c r="C284" s="333">
        <v>0</v>
      </c>
      <c r="D284" s="333">
        <v>19.5</v>
      </c>
      <c r="E284" s="333">
        <v>76</v>
      </c>
      <c r="F284" s="333">
        <v>3.7</v>
      </c>
      <c r="G284" s="333">
        <v>176.6</v>
      </c>
      <c r="H284" s="333">
        <v>0</v>
      </c>
    </row>
    <row r="285" spans="1:8" x14ac:dyDescent="0.2">
      <c r="A285" s="332">
        <v>46002.875</v>
      </c>
      <c r="B285" s="333">
        <v>989.2</v>
      </c>
      <c r="C285" s="333">
        <v>0</v>
      </c>
      <c r="D285" s="333">
        <v>19.3</v>
      </c>
      <c r="E285" s="333">
        <v>74.900000000000006</v>
      </c>
      <c r="F285" s="333">
        <v>3.6</v>
      </c>
      <c r="G285" s="333">
        <v>161.80000000000001</v>
      </c>
      <c r="H285" s="333">
        <v>0</v>
      </c>
    </row>
    <row r="286" spans="1:8" x14ac:dyDescent="0.2">
      <c r="A286" s="332">
        <v>46002.916666666672</v>
      </c>
      <c r="B286" s="333">
        <v>989.2</v>
      </c>
      <c r="C286" s="333">
        <v>0</v>
      </c>
      <c r="D286" s="333">
        <v>18.899999999999999</v>
      </c>
      <c r="E286" s="333">
        <v>76.599999999999994</v>
      </c>
      <c r="F286" s="333">
        <v>3.1</v>
      </c>
      <c r="G286" s="333">
        <v>142.69999999999999</v>
      </c>
      <c r="H286" s="333">
        <v>0</v>
      </c>
    </row>
    <row r="287" spans="1:8" x14ac:dyDescent="0.2">
      <c r="A287" s="332">
        <v>46002.958333333328</v>
      </c>
      <c r="B287" s="333">
        <v>988.7</v>
      </c>
      <c r="C287" s="333">
        <v>0</v>
      </c>
      <c r="D287" s="333">
        <v>18.7</v>
      </c>
      <c r="E287" s="333">
        <v>77.8</v>
      </c>
      <c r="F287" s="333">
        <v>3.4</v>
      </c>
      <c r="G287" s="333">
        <v>136.9</v>
      </c>
      <c r="H287" s="333">
        <v>0</v>
      </c>
    </row>
    <row r="288" spans="1:8" x14ac:dyDescent="0.2">
      <c r="A288" s="332">
        <v>46003</v>
      </c>
      <c r="B288" s="333">
        <v>988.2</v>
      </c>
      <c r="C288" s="333">
        <v>0</v>
      </c>
      <c r="D288" s="333">
        <v>18.5</v>
      </c>
      <c r="E288" s="334">
        <v>78.099999999999994</v>
      </c>
      <c r="F288" s="335">
        <v>3.4</v>
      </c>
      <c r="G288" s="335">
        <v>142.5</v>
      </c>
      <c r="H288" s="336">
        <v>0</v>
      </c>
    </row>
    <row r="289" spans="1:8" x14ac:dyDescent="0.2">
      <c r="A289" s="332">
        <v>46003.041666666672</v>
      </c>
      <c r="B289" s="333">
        <v>987.7</v>
      </c>
      <c r="C289" s="333">
        <v>0</v>
      </c>
      <c r="D289" s="333">
        <v>18.399999999999999</v>
      </c>
      <c r="E289" s="334">
        <v>76.5</v>
      </c>
      <c r="F289" s="337">
        <v>3.4</v>
      </c>
      <c r="G289" s="337">
        <v>140</v>
      </c>
      <c r="H289" s="336">
        <v>0</v>
      </c>
    </row>
    <row r="290" spans="1:8" x14ac:dyDescent="0.2">
      <c r="A290" s="332">
        <v>46003.083333333328</v>
      </c>
      <c r="B290" s="333">
        <v>987.5</v>
      </c>
      <c r="C290" s="333">
        <v>0</v>
      </c>
      <c r="D290" s="333">
        <v>18.2</v>
      </c>
      <c r="E290" s="334">
        <v>75.900000000000006</v>
      </c>
      <c r="F290" s="347">
        <v>1.9</v>
      </c>
      <c r="G290" s="337">
        <v>150.80000000000001</v>
      </c>
      <c r="H290" s="336">
        <v>0</v>
      </c>
    </row>
    <row r="291" spans="1:8" x14ac:dyDescent="0.2">
      <c r="A291" s="332">
        <v>46003.125</v>
      </c>
      <c r="B291" s="333">
        <v>986.9</v>
      </c>
      <c r="C291" s="333">
        <v>0</v>
      </c>
      <c r="D291" s="333">
        <v>18</v>
      </c>
      <c r="E291" s="334">
        <v>75.400000000000006</v>
      </c>
      <c r="F291" s="348">
        <v>1.7</v>
      </c>
      <c r="G291" s="351">
        <v>129.5</v>
      </c>
      <c r="H291" s="336">
        <v>0</v>
      </c>
    </row>
    <row r="292" spans="1:8" x14ac:dyDescent="0.2">
      <c r="A292" s="332">
        <v>46003.166666666672</v>
      </c>
      <c r="B292" s="333">
        <v>987.2</v>
      </c>
      <c r="C292" s="333">
        <v>0</v>
      </c>
      <c r="D292" s="333">
        <v>17.3</v>
      </c>
      <c r="E292" s="334">
        <v>78.3</v>
      </c>
      <c r="F292" s="348">
        <v>1</v>
      </c>
      <c r="G292" s="348">
        <v>85</v>
      </c>
      <c r="H292" s="336">
        <v>0</v>
      </c>
    </row>
    <row r="293" spans="1:8" x14ac:dyDescent="0.2">
      <c r="A293" s="332">
        <v>46003.208333333328</v>
      </c>
      <c r="B293" s="333">
        <v>987.6</v>
      </c>
      <c r="C293" s="333">
        <v>0</v>
      </c>
      <c r="D293" s="333">
        <v>17.100000000000001</v>
      </c>
      <c r="E293" s="334">
        <v>82.5</v>
      </c>
      <c r="F293" s="348">
        <v>0.8</v>
      </c>
      <c r="G293" s="348">
        <v>97.8</v>
      </c>
      <c r="H293" s="336">
        <v>33.799999999999997</v>
      </c>
    </row>
    <row r="294" spans="1:8" x14ac:dyDescent="0.2">
      <c r="A294" s="332">
        <v>46003.25</v>
      </c>
      <c r="B294" s="333">
        <v>988.1</v>
      </c>
      <c r="C294" s="333">
        <v>0</v>
      </c>
      <c r="D294" s="333">
        <v>18.8</v>
      </c>
      <c r="E294" s="334">
        <v>74.3</v>
      </c>
      <c r="F294" s="348">
        <v>1.1000000000000001</v>
      </c>
      <c r="G294" s="348">
        <v>103.9</v>
      </c>
      <c r="H294" s="336">
        <v>236.2</v>
      </c>
    </row>
    <row r="295" spans="1:8" x14ac:dyDescent="0.2">
      <c r="A295" s="332">
        <v>46003.291666666672</v>
      </c>
      <c r="B295" s="333">
        <v>987.3</v>
      </c>
      <c r="C295" s="333">
        <v>0</v>
      </c>
      <c r="D295" s="333">
        <v>19.7</v>
      </c>
      <c r="E295" s="334">
        <v>70.2</v>
      </c>
      <c r="F295" s="348">
        <v>3.7</v>
      </c>
      <c r="G295" s="348">
        <v>173</v>
      </c>
      <c r="H295" s="336">
        <v>505.9</v>
      </c>
    </row>
    <row r="296" spans="1:8" x14ac:dyDescent="0.2">
      <c r="A296" s="332">
        <v>46003.333333333328</v>
      </c>
      <c r="B296" s="333">
        <v>987.2</v>
      </c>
      <c r="C296" s="333">
        <v>0</v>
      </c>
      <c r="D296" s="333">
        <v>20.2</v>
      </c>
      <c r="E296" s="333">
        <v>69.7</v>
      </c>
      <c r="F296" s="333">
        <v>4.8</v>
      </c>
      <c r="G296" s="333">
        <v>181.4</v>
      </c>
      <c r="H296" s="333">
        <v>733.1</v>
      </c>
    </row>
    <row r="297" spans="1:8" x14ac:dyDescent="0.2">
      <c r="A297" s="332">
        <v>46003.375</v>
      </c>
      <c r="B297" s="333">
        <v>986.6</v>
      </c>
      <c r="C297" s="333">
        <v>0</v>
      </c>
      <c r="D297" s="333">
        <v>21</v>
      </c>
      <c r="E297" s="333">
        <v>64.900000000000006</v>
      </c>
      <c r="F297" s="333">
        <v>5.0999999999999996</v>
      </c>
      <c r="G297" s="333">
        <v>189.4</v>
      </c>
      <c r="H297" s="333">
        <v>909.2</v>
      </c>
    </row>
    <row r="298" spans="1:8" x14ac:dyDescent="0.2">
      <c r="A298" s="332">
        <v>46003.416666666672</v>
      </c>
      <c r="B298" s="333">
        <v>986.3</v>
      </c>
      <c r="C298" s="333">
        <v>0</v>
      </c>
      <c r="D298" s="333">
        <v>21.3</v>
      </c>
      <c r="E298" s="333">
        <v>63.2</v>
      </c>
      <c r="F298" s="333">
        <v>4.9000000000000004</v>
      </c>
      <c r="G298" s="333">
        <v>179.4</v>
      </c>
      <c r="H298" s="333">
        <v>1029.0999999999999</v>
      </c>
    </row>
    <row r="299" spans="1:8" x14ac:dyDescent="0.2">
      <c r="A299" s="332">
        <v>46003.458333333328</v>
      </c>
      <c r="B299" s="333">
        <v>986.2</v>
      </c>
      <c r="C299" s="333">
        <v>0</v>
      </c>
      <c r="D299" s="333">
        <v>21.6</v>
      </c>
      <c r="E299" s="333">
        <v>63.5</v>
      </c>
      <c r="F299" s="333">
        <v>4.5999999999999996</v>
      </c>
      <c r="G299" s="333">
        <v>185.1</v>
      </c>
      <c r="H299" s="333">
        <v>1089.2</v>
      </c>
    </row>
    <row r="300" spans="1:8" x14ac:dyDescent="0.2">
      <c r="A300" s="332">
        <v>46003.5</v>
      </c>
      <c r="B300" s="333">
        <v>985.7</v>
      </c>
      <c r="C300" s="333">
        <v>0</v>
      </c>
      <c r="D300" s="333">
        <v>21.7</v>
      </c>
      <c r="E300" s="333">
        <v>65</v>
      </c>
      <c r="F300" s="333">
        <v>5.4</v>
      </c>
      <c r="G300" s="333">
        <v>191.8</v>
      </c>
      <c r="H300" s="333">
        <v>557.5</v>
      </c>
    </row>
    <row r="301" spans="1:8" x14ac:dyDescent="0.2">
      <c r="A301" s="332">
        <v>46003.541666666672</v>
      </c>
      <c r="B301" s="333">
        <v>985.5</v>
      </c>
      <c r="C301" s="333">
        <v>0</v>
      </c>
      <c r="D301" s="333">
        <v>21.9</v>
      </c>
      <c r="E301" s="333">
        <v>65.3</v>
      </c>
      <c r="F301" s="333">
        <v>4.5</v>
      </c>
      <c r="G301" s="333">
        <v>183.6</v>
      </c>
      <c r="H301" s="333">
        <v>787.6</v>
      </c>
    </row>
    <row r="302" spans="1:8" x14ac:dyDescent="0.2">
      <c r="A302" s="332">
        <v>46003.583333333328</v>
      </c>
      <c r="B302" s="333">
        <v>984.7</v>
      </c>
      <c r="C302" s="333">
        <v>0</v>
      </c>
      <c r="D302" s="333">
        <v>22.1</v>
      </c>
      <c r="E302" s="333">
        <v>63.1</v>
      </c>
      <c r="F302" s="333">
        <v>5</v>
      </c>
      <c r="G302" s="333">
        <v>193.6</v>
      </c>
      <c r="H302" s="333">
        <v>854.4</v>
      </c>
    </row>
    <row r="303" spans="1:8" x14ac:dyDescent="0.2">
      <c r="A303" s="332">
        <v>46003.625</v>
      </c>
      <c r="B303" s="333">
        <v>984.4</v>
      </c>
      <c r="C303" s="333">
        <v>0</v>
      </c>
      <c r="D303" s="333">
        <v>22</v>
      </c>
      <c r="E303" s="333">
        <v>63.7</v>
      </c>
      <c r="F303" s="333">
        <v>5.6</v>
      </c>
      <c r="G303" s="333">
        <v>180.9</v>
      </c>
      <c r="H303" s="333">
        <v>657.5</v>
      </c>
    </row>
    <row r="304" spans="1:8" x14ac:dyDescent="0.2">
      <c r="A304" s="332">
        <v>46003.666666666672</v>
      </c>
      <c r="B304" s="333">
        <v>984.7</v>
      </c>
      <c r="C304" s="333">
        <v>0</v>
      </c>
      <c r="D304" s="333">
        <v>21.3</v>
      </c>
      <c r="E304" s="333">
        <v>69.7</v>
      </c>
      <c r="F304" s="333">
        <v>5.6</v>
      </c>
      <c r="G304" s="333">
        <v>180.9</v>
      </c>
      <c r="H304" s="333">
        <v>414.2</v>
      </c>
    </row>
    <row r="305" spans="1:8" x14ac:dyDescent="0.2">
      <c r="A305" s="332">
        <v>46003.708333333328</v>
      </c>
      <c r="B305" s="333">
        <v>985.4</v>
      </c>
      <c r="C305" s="333">
        <v>0</v>
      </c>
      <c r="D305" s="333">
        <v>20.6</v>
      </c>
      <c r="E305" s="333">
        <v>74.599999999999994</v>
      </c>
      <c r="F305" s="333">
        <v>5</v>
      </c>
      <c r="G305" s="333">
        <v>177.8</v>
      </c>
      <c r="H305" s="333">
        <v>151.80000000000001</v>
      </c>
    </row>
    <row r="306" spans="1:8" x14ac:dyDescent="0.2">
      <c r="A306" s="332">
        <v>46003.75</v>
      </c>
      <c r="B306" s="333">
        <v>986.5</v>
      </c>
      <c r="C306" s="333">
        <v>0</v>
      </c>
      <c r="D306" s="333">
        <v>19.899999999999999</v>
      </c>
      <c r="E306" s="333">
        <v>77.099999999999994</v>
      </c>
      <c r="F306" s="333">
        <v>4.5999999999999996</v>
      </c>
      <c r="G306" s="333">
        <v>174.5</v>
      </c>
      <c r="H306" s="333">
        <v>8</v>
      </c>
    </row>
    <row r="307" spans="1:8" x14ac:dyDescent="0.2">
      <c r="A307" s="332">
        <v>46003.791666666672</v>
      </c>
      <c r="B307" s="333">
        <v>987</v>
      </c>
      <c r="C307" s="333">
        <v>0</v>
      </c>
      <c r="D307" s="333">
        <v>19.5</v>
      </c>
      <c r="E307" s="333">
        <v>78.2</v>
      </c>
      <c r="F307" s="333">
        <v>4.7</v>
      </c>
      <c r="G307" s="333">
        <v>172.9</v>
      </c>
      <c r="H307" s="333">
        <v>0</v>
      </c>
    </row>
    <row r="308" spans="1:8" x14ac:dyDescent="0.2">
      <c r="A308" s="332">
        <v>46003.833333333328</v>
      </c>
      <c r="B308" s="333">
        <v>987.5</v>
      </c>
      <c r="C308" s="333">
        <v>0</v>
      </c>
      <c r="D308" s="333">
        <v>19.399999999999999</v>
      </c>
      <c r="E308" s="333">
        <v>77.400000000000006</v>
      </c>
      <c r="F308" s="333">
        <v>3.9</v>
      </c>
      <c r="G308" s="333">
        <v>161.80000000000001</v>
      </c>
      <c r="H308" s="333">
        <v>0</v>
      </c>
    </row>
    <row r="309" spans="1:8" x14ac:dyDescent="0.2">
      <c r="A309" s="332">
        <v>46003.875</v>
      </c>
      <c r="B309" s="333">
        <v>987.8</v>
      </c>
      <c r="C309" s="333">
        <v>0</v>
      </c>
      <c r="D309" s="333">
        <v>19.2</v>
      </c>
      <c r="E309" s="333">
        <v>77.2</v>
      </c>
      <c r="F309" s="342">
        <v>3.8</v>
      </c>
      <c r="G309" s="342">
        <v>151.1</v>
      </c>
      <c r="H309" s="333">
        <v>0</v>
      </c>
    </row>
    <row r="310" spans="1:8" x14ac:dyDescent="0.2">
      <c r="A310" s="332">
        <v>46003.916666666672</v>
      </c>
      <c r="B310" s="333">
        <v>988.3</v>
      </c>
      <c r="C310" s="333">
        <v>0</v>
      </c>
      <c r="D310" s="333">
        <v>19</v>
      </c>
      <c r="E310" s="334">
        <v>79</v>
      </c>
      <c r="F310" s="337">
        <v>3.2</v>
      </c>
      <c r="G310" s="337">
        <v>154.80000000000001</v>
      </c>
      <c r="H310" s="336">
        <v>0</v>
      </c>
    </row>
    <row r="311" spans="1:8" x14ac:dyDescent="0.2">
      <c r="A311" s="332">
        <v>46003.958333333328</v>
      </c>
      <c r="B311" s="333">
        <v>987.7</v>
      </c>
      <c r="C311" s="333">
        <v>0</v>
      </c>
      <c r="D311" s="333">
        <v>18.8</v>
      </c>
      <c r="E311" s="334">
        <v>78.7</v>
      </c>
      <c r="F311" s="355">
        <v>2.8</v>
      </c>
      <c r="G311" s="356">
        <v>150</v>
      </c>
      <c r="H311" s="336">
        <v>0</v>
      </c>
    </row>
    <row r="312" spans="1:8" x14ac:dyDescent="0.2">
      <c r="A312" s="332">
        <v>46004</v>
      </c>
      <c r="B312" s="333">
        <v>987.6</v>
      </c>
      <c r="C312" s="333">
        <v>0</v>
      </c>
      <c r="D312" s="333">
        <v>18.600000000000001</v>
      </c>
      <c r="E312" s="333">
        <v>79</v>
      </c>
      <c r="F312" s="334">
        <v>1.7</v>
      </c>
      <c r="G312" s="337">
        <v>125</v>
      </c>
      <c r="H312" s="336">
        <v>0</v>
      </c>
    </row>
    <row r="313" spans="1:8" x14ac:dyDescent="0.2">
      <c r="A313" s="332">
        <v>46004.041666666672</v>
      </c>
      <c r="B313" s="333">
        <v>986.9</v>
      </c>
      <c r="C313" s="333">
        <v>0</v>
      </c>
      <c r="D313" s="333">
        <v>18.2</v>
      </c>
      <c r="E313" s="334">
        <v>78.5</v>
      </c>
      <c r="F313" s="346">
        <v>1.1000000000000001</v>
      </c>
      <c r="G313" s="337">
        <v>123.9</v>
      </c>
      <c r="H313" s="336">
        <v>0</v>
      </c>
    </row>
    <row r="314" spans="1:8" x14ac:dyDescent="0.2">
      <c r="A314" s="332">
        <v>46004.083333333328</v>
      </c>
      <c r="B314" s="333">
        <v>986.5</v>
      </c>
      <c r="C314" s="333">
        <v>0</v>
      </c>
      <c r="D314" s="333">
        <v>17.899999999999999</v>
      </c>
      <c r="E314" s="334">
        <v>78.5</v>
      </c>
      <c r="F314" s="337">
        <v>1.4</v>
      </c>
      <c r="G314" s="337">
        <v>123</v>
      </c>
      <c r="H314" s="336">
        <v>0</v>
      </c>
    </row>
    <row r="315" spans="1:8" x14ac:dyDescent="0.2">
      <c r="A315" s="332">
        <v>46004.125</v>
      </c>
      <c r="B315" s="333">
        <v>986.7</v>
      </c>
      <c r="C315" s="333">
        <v>0</v>
      </c>
      <c r="D315" s="333">
        <v>17.399999999999999</v>
      </c>
      <c r="E315" s="334">
        <v>80</v>
      </c>
      <c r="F315" s="337">
        <v>1</v>
      </c>
      <c r="G315" s="337">
        <v>104.7</v>
      </c>
      <c r="H315" s="336">
        <v>0</v>
      </c>
    </row>
    <row r="316" spans="1:8" x14ac:dyDescent="0.2">
      <c r="A316" s="332">
        <v>46004.166666666672</v>
      </c>
      <c r="B316" s="333">
        <v>987.3</v>
      </c>
      <c r="C316" s="333">
        <v>0</v>
      </c>
      <c r="D316" s="333">
        <v>17.3</v>
      </c>
      <c r="E316" s="333">
        <v>78.2</v>
      </c>
      <c r="F316" s="340">
        <v>1</v>
      </c>
      <c r="G316" s="337">
        <v>86.9</v>
      </c>
      <c r="H316" s="336">
        <v>0</v>
      </c>
    </row>
    <row r="317" spans="1:8" x14ac:dyDescent="0.2">
      <c r="A317" s="332">
        <v>46004.208333333328</v>
      </c>
      <c r="B317" s="333">
        <v>987.5</v>
      </c>
      <c r="C317" s="333">
        <v>0</v>
      </c>
      <c r="D317" s="333">
        <v>17.399999999999999</v>
      </c>
      <c r="E317" s="334">
        <v>77.5</v>
      </c>
      <c r="F317" s="339">
        <v>1.9</v>
      </c>
      <c r="G317" s="337">
        <v>68.400000000000006</v>
      </c>
      <c r="H317" s="336">
        <v>33.200000000000003</v>
      </c>
    </row>
    <row r="318" spans="1:8" x14ac:dyDescent="0.2">
      <c r="A318" s="332">
        <v>46004.25</v>
      </c>
      <c r="B318" s="333">
        <v>987.9</v>
      </c>
      <c r="C318" s="333">
        <v>0</v>
      </c>
      <c r="D318" s="333">
        <v>19</v>
      </c>
      <c r="E318" s="334">
        <v>73.3</v>
      </c>
      <c r="F318" s="337">
        <v>1.4</v>
      </c>
      <c r="G318" s="337">
        <v>73.599999999999994</v>
      </c>
      <c r="H318" s="336">
        <v>228.9</v>
      </c>
    </row>
    <row r="319" spans="1:8" x14ac:dyDescent="0.2">
      <c r="A319" s="332">
        <v>46004.291666666672</v>
      </c>
      <c r="B319" s="333">
        <v>987.7</v>
      </c>
      <c r="C319" s="333">
        <v>0</v>
      </c>
      <c r="D319" s="333">
        <v>20.399999999999999</v>
      </c>
      <c r="E319" s="333">
        <v>67.8</v>
      </c>
      <c r="F319" s="341">
        <v>2.2999999999999998</v>
      </c>
      <c r="G319" s="341">
        <v>171.9</v>
      </c>
      <c r="H319" s="333">
        <v>448.4</v>
      </c>
    </row>
    <row r="320" spans="1:8" x14ac:dyDescent="0.2">
      <c r="A320" s="332">
        <v>46004.333333333328</v>
      </c>
      <c r="B320" s="333">
        <v>987.4</v>
      </c>
      <c r="C320" s="333">
        <v>0</v>
      </c>
      <c r="D320" s="333">
        <v>20.9</v>
      </c>
      <c r="E320" s="333">
        <v>65.2</v>
      </c>
      <c r="F320" s="333">
        <v>3.7</v>
      </c>
      <c r="G320" s="333">
        <v>186.6</v>
      </c>
      <c r="H320" s="333">
        <v>700.2</v>
      </c>
    </row>
    <row r="321" spans="1:8" x14ac:dyDescent="0.2">
      <c r="A321" s="332">
        <v>46004.375</v>
      </c>
      <c r="B321" s="333" t="s">
        <v>401</v>
      </c>
      <c r="C321" s="333" t="s">
        <v>401</v>
      </c>
      <c r="D321" s="333" t="s">
        <v>401</v>
      </c>
      <c r="E321" s="333" t="s">
        <v>401</v>
      </c>
      <c r="F321" s="333" t="s">
        <v>401</v>
      </c>
      <c r="G321" s="333" t="s">
        <v>401</v>
      </c>
      <c r="H321" s="333" t="s">
        <v>401</v>
      </c>
    </row>
    <row r="322" spans="1:8" x14ac:dyDescent="0.2">
      <c r="A322" s="332">
        <v>46004.416666666672</v>
      </c>
      <c r="B322" s="333" t="s">
        <v>401</v>
      </c>
      <c r="C322" s="333" t="s">
        <v>401</v>
      </c>
      <c r="D322" s="333" t="s">
        <v>401</v>
      </c>
      <c r="E322" s="333" t="s">
        <v>401</v>
      </c>
      <c r="F322" s="333" t="s">
        <v>401</v>
      </c>
      <c r="G322" s="333" t="s">
        <v>401</v>
      </c>
      <c r="H322" s="333" t="s">
        <v>401</v>
      </c>
    </row>
    <row r="323" spans="1:8" x14ac:dyDescent="0.2">
      <c r="A323" s="332">
        <v>46004.458333333328</v>
      </c>
      <c r="B323" s="333" t="s">
        <v>401</v>
      </c>
      <c r="C323" s="333" t="s">
        <v>401</v>
      </c>
      <c r="D323" s="333" t="s">
        <v>401</v>
      </c>
      <c r="E323" s="333" t="s">
        <v>401</v>
      </c>
      <c r="F323" s="333" t="s">
        <v>401</v>
      </c>
      <c r="G323" s="333" t="s">
        <v>401</v>
      </c>
      <c r="H323" s="333" t="s">
        <v>401</v>
      </c>
    </row>
    <row r="324" spans="1:8" x14ac:dyDescent="0.2">
      <c r="A324" s="332">
        <v>46004.5</v>
      </c>
      <c r="B324" s="333" t="s">
        <v>401</v>
      </c>
      <c r="C324" s="333" t="s">
        <v>401</v>
      </c>
      <c r="D324" s="333" t="s">
        <v>401</v>
      </c>
      <c r="E324" s="333" t="s">
        <v>401</v>
      </c>
      <c r="F324" s="333" t="s">
        <v>401</v>
      </c>
      <c r="G324" s="333" t="s">
        <v>401</v>
      </c>
      <c r="H324" s="333" t="s">
        <v>401</v>
      </c>
    </row>
    <row r="325" spans="1:8" x14ac:dyDescent="0.2">
      <c r="A325" s="332">
        <v>46004.541666666672</v>
      </c>
      <c r="B325" s="333" t="s">
        <v>401</v>
      </c>
      <c r="C325" s="333" t="s">
        <v>401</v>
      </c>
      <c r="D325" s="333" t="s">
        <v>401</v>
      </c>
      <c r="E325" s="333" t="s">
        <v>401</v>
      </c>
      <c r="F325" s="333" t="s">
        <v>401</v>
      </c>
      <c r="G325" s="333" t="s">
        <v>401</v>
      </c>
      <c r="H325" s="333" t="s">
        <v>401</v>
      </c>
    </row>
    <row r="326" spans="1:8" x14ac:dyDescent="0.2">
      <c r="A326" s="332">
        <v>46004.583333333328</v>
      </c>
      <c r="B326" s="333" t="s">
        <v>401</v>
      </c>
      <c r="C326" s="333" t="s">
        <v>401</v>
      </c>
      <c r="D326" s="333" t="s">
        <v>401</v>
      </c>
      <c r="E326" s="333" t="s">
        <v>401</v>
      </c>
      <c r="F326" s="333" t="s">
        <v>401</v>
      </c>
      <c r="G326" s="333" t="s">
        <v>401</v>
      </c>
      <c r="H326" s="333" t="s">
        <v>401</v>
      </c>
    </row>
    <row r="327" spans="1:8" x14ac:dyDescent="0.2">
      <c r="A327" s="332">
        <v>46004.625</v>
      </c>
      <c r="B327" s="333" t="s">
        <v>401</v>
      </c>
      <c r="C327" s="333" t="s">
        <v>401</v>
      </c>
      <c r="D327" s="333" t="s">
        <v>401</v>
      </c>
      <c r="E327" s="333" t="s">
        <v>401</v>
      </c>
      <c r="F327" s="333" t="s">
        <v>401</v>
      </c>
      <c r="G327" s="333" t="s">
        <v>401</v>
      </c>
      <c r="H327" s="333" t="s">
        <v>401</v>
      </c>
    </row>
    <row r="328" spans="1:8" x14ac:dyDescent="0.2">
      <c r="A328" s="332">
        <v>46004.666666666672</v>
      </c>
      <c r="B328" s="333" t="s">
        <v>401</v>
      </c>
      <c r="C328" s="333" t="s">
        <v>401</v>
      </c>
      <c r="D328" s="333" t="s">
        <v>401</v>
      </c>
      <c r="E328" s="333" t="s">
        <v>401</v>
      </c>
      <c r="F328" s="333" t="s">
        <v>401</v>
      </c>
      <c r="G328" s="333" t="s">
        <v>401</v>
      </c>
      <c r="H328" s="333" t="s">
        <v>401</v>
      </c>
    </row>
    <row r="329" spans="1:8" x14ac:dyDescent="0.2">
      <c r="A329" s="332">
        <v>46004.708333333328</v>
      </c>
      <c r="B329" s="333" t="s">
        <v>401</v>
      </c>
      <c r="C329" s="333" t="s">
        <v>401</v>
      </c>
      <c r="D329" s="333" t="s">
        <v>401</v>
      </c>
      <c r="E329" s="333" t="s">
        <v>401</v>
      </c>
      <c r="F329" s="333" t="s">
        <v>401</v>
      </c>
      <c r="G329" s="333" t="s">
        <v>401</v>
      </c>
      <c r="H329" s="333" t="s">
        <v>401</v>
      </c>
    </row>
    <row r="330" spans="1:8" x14ac:dyDescent="0.2">
      <c r="A330" s="332">
        <v>46004.75</v>
      </c>
      <c r="B330" s="333" t="s">
        <v>401</v>
      </c>
      <c r="C330" s="333" t="s">
        <v>401</v>
      </c>
      <c r="D330" s="333" t="s">
        <v>401</v>
      </c>
      <c r="E330" s="333" t="s">
        <v>401</v>
      </c>
      <c r="F330" s="333" t="s">
        <v>401</v>
      </c>
      <c r="G330" s="333" t="s">
        <v>401</v>
      </c>
      <c r="H330" s="333" t="s">
        <v>401</v>
      </c>
    </row>
    <row r="331" spans="1:8" x14ac:dyDescent="0.2">
      <c r="A331" s="332">
        <v>46004.791666666672</v>
      </c>
      <c r="B331" s="333" t="s">
        <v>401</v>
      </c>
      <c r="C331" s="333" t="s">
        <v>401</v>
      </c>
      <c r="D331" s="333" t="s">
        <v>401</v>
      </c>
      <c r="E331" s="333" t="s">
        <v>401</v>
      </c>
      <c r="F331" s="333" t="s">
        <v>401</v>
      </c>
      <c r="G331" s="333" t="s">
        <v>401</v>
      </c>
      <c r="H331" s="333" t="s">
        <v>401</v>
      </c>
    </row>
    <row r="332" spans="1:8" x14ac:dyDescent="0.2">
      <c r="A332" s="332">
        <v>46004.833333333328</v>
      </c>
      <c r="B332" s="333" t="s">
        <v>401</v>
      </c>
      <c r="C332" s="333" t="s">
        <v>401</v>
      </c>
      <c r="D332" s="333" t="s">
        <v>401</v>
      </c>
      <c r="E332" s="333" t="s">
        <v>401</v>
      </c>
      <c r="F332" s="333" t="s">
        <v>401</v>
      </c>
      <c r="G332" s="333" t="s">
        <v>401</v>
      </c>
      <c r="H332" s="333" t="s">
        <v>401</v>
      </c>
    </row>
    <row r="333" spans="1:8" x14ac:dyDescent="0.2">
      <c r="A333" s="332">
        <v>46004.875</v>
      </c>
      <c r="B333" s="333" t="s">
        <v>401</v>
      </c>
      <c r="C333" s="333" t="s">
        <v>401</v>
      </c>
      <c r="D333" s="333" t="s">
        <v>401</v>
      </c>
      <c r="E333" s="333" t="s">
        <v>401</v>
      </c>
      <c r="F333" s="342" t="s">
        <v>401</v>
      </c>
      <c r="G333" s="342" t="s">
        <v>401</v>
      </c>
      <c r="H333" s="333" t="s">
        <v>401</v>
      </c>
    </row>
    <row r="334" spans="1:8" x14ac:dyDescent="0.2">
      <c r="A334" s="332">
        <v>46004.916666666672</v>
      </c>
      <c r="B334" s="333" t="s">
        <v>401</v>
      </c>
      <c r="C334" s="333" t="s">
        <v>401</v>
      </c>
      <c r="D334" s="333" t="s">
        <v>401</v>
      </c>
      <c r="E334" s="334" t="s">
        <v>401</v>
      </c>
      <c r="F334" s="337" t="s">
        <v>401</v>
      </c>
      <c r="G334" s="337" t="s">
        <v>401</v>
      </c>
      <c r="H334" s="336" t="s">
        <v>401</v>
      </c>
    </row>
    <row r="335" spans="1:8" x14ac:dyDescent="0.2">
      <c r="A335" s="332">
        <v>46004.958333333328</v>
      </c>
      <c r="B335" s="333" t="s">
        <v>401</v>
      </c>
      <c r="C335" s="333" t="s">
        <v>401</v>
      </c>
      <c r="D335" s="333" t="s">
        <v>401</v>
      </c>
      <c r="E335" s="333" t="s">
        <v>401</v>
      </c>
      <c r="F335" s="340" t="s">
        <v>401</v>
      </c>
      <c r="G335" s="337" t="s">
        <v>401</v>
      </c>
      <c r="H335" s="336" t="s">
        <v>401</v>
      </c>
    </row>
    <row r="336" spans="1:8" x14ac:dyDescent="0.2">
      <c r="A336" s="332">
        <v>46005</v>
      </c>
      <c r="B336" s="333" t="s">
        <v>401</v>
      </c>
      <c r="C336" s="333" t="s">
        <v>401</v>
      </c>
      <c r="D336" s="333" t="s">
        <v>401</v>
      </c>
      <c r="E336" s="334" t="s">
        <v>401</v>
      </c>
      <c r="F336" s="339" t="s">
        <v>401</v>
      </c>
      <c r="G336" s="337" t="s">
        <v>401</v>
      </c>
      <c r="H336" s="336" t="s">
        <v>401</v>
      </c>
    </row>
    <row r="337" spans="1:8" x14ac:dyDescent="0.2">
      <c r="A337" s="332">
        <v>46005.041666666672</v>
      </c>
      <c r="B337" s="333" t="s">
        <v>401</v>
      </c>
      <c r="C337" s="333" t="s">
        <v>401</v>
      </c>
      <c r="D337" s="333" t="s">
        <v>401</v>
      </c>
      <c r="E337" s="334" t="s">
        <v>401</v>
      </c>
      <c r="F337" s="337" t="s">
        <v>401</v>
      </c>
      <c r="G337" s="337" t="s">
        <v>401</v>
      </c>
      <c r="H337" s="336" t="s">
        <v>401</v>
      </c>
    </row>
    <row r="338" spans="1:8" x14ac:dyDescent="0.2">
      <c r="A338" s="332">
        <v>46005.083333333328</v>
      </c>
      <c r="B338" s="333" t="s">
        <v>401</v>
      </c>
      <c r="C338" s="333" t="s">
        <v>401</v>
      </c>
      <c r="D338" s="333" t="s">
        <v>401</v>
      </c>
      <c r="E338" s="334" t="s">
        <v>401</v>
      </c>
      <c r="F338" s="354" t="s">
        <v>401</v>
      </c>
      <c r="G338" s="337" t="s">
        <v>401</v>
      </c>
      <c r="H338" s="336" t="s">
        <v>401</v>
      </c>
    </row>
    <row r="339" spans="1:8" x14ac:dyDescent="0.2">
      <c r="A339" s="332">
        <v>46005.125</v>
      </c>
      <c r="B339" s="333" t="s">
        <v>401</v>
      </c>
      <c r="C339" s="333" t="s">
        <v>401</v>
      </c>
      <c r="D339" s="333" t="s">
        <v>401</v>
      </c>
      <c r="E339" s="333" t="s">
        <v>401</v>
      </c>
      <c r="F339" s="334" t="s">
        <v>401</v>
      </c>
      <c r="G339" s="337" t="s">
        <v>401</v>
      </c>
      <c r="H339" s="336" t="s">
        <v>401</v>
      </c>
    </row>
    <row r="340" spans="1:8" x14ac:dyDescent="0.2">
      <c r="A340" s="332">
        <v>46005.166666666672</v>
      </c>
      <c r="B340" s="333" t="s">
        <v>401</v>
      </c>
      <c r="C340" s="333" t="s">
        <v>401</v>
      </c>
      <c r="D340" s="333" t="s">
        <v>401</v>
      </c>
      <c r="E340" s="334" t="s">
        <v>401</v>
      </c>
      <c r="F340" s="338" t="s">
        <v>401</v>
      </c>
      <c r="G340" s="337" t="s">
        <v>401</v>
      </c>
      <c r="H340" s="336" t="s">
        <v>401</v>
      </c>
    </row>
    <row r="341" spans="1:8" x14ac:dyDescent="0.2">
      <c r="A341" s="332">
        <v>46005.208333333328</v>
      </c>
      <c r="B341" s="333" t="s">
        <v>401</v>
      </c>
      <c r="C341" s="333" t="s">
        <v>401</v>
      </c>
      <c r="D341" s="333" t="s">
        <v>401</v>
      </c>
      <c r="E341" s="334" t="s">
        <v>401</v>
      </c>
      <c r="F341" s="338" t="s">
        <v>401</v>
      </c>
      <c r="G341" s="337" t="s">
        <v>401</v>
      </c>
      <c r="H341" s="336" t="s">
        <v>401</v>
      </c>
    </row>
    <row r="342" spans="1:8" x14ac:dyDescent="0.2">
      <c r="A342" s="332">
        <v>46005.25</v>
      </c>
      <c r="B342" s="333" t="s">
        <v>401</v>
      </c>
      <c r="C342" s="333" t="s">
        <v>401</v>
      </c>
      <c r="D342" s="333" t="s">
        <v>401</v>
      </c>
      <c r="E342" s="333" t="s">
        <v>401</v>
      </c>
      <c r="F342" s="334" t="s">
        <v>401</v>
      </c>
      <c r="G342" s="337" t="s">
        <v>401</v>
      </c>
      <c r="H342" s="336" t="s">
        <v>401</v>
      </c>
    </row>
    <row r="343" spans="1:8" x14ac:dyDescent="0.2">
      <c r="A343" s="332">
        <v>46005.291666666672</v>
      </c>
      <c r="B343" s="333" t="s">
        <v>401</v>
      </c>
      <c r="C343" s="333" t="s">
        <v>401</v>
      </c>
      <c r="D343" s="333" t="s">
        <v>401</v>
      </c>
      <c r="E343" s="333" t="s">
        <v>401</v>
      </c>
      <c r="F343" s="334" t="s">
        <v>401</v>
      </c>
      <c r="G343" s="337" t="s">
        <v>401</v>
      </c>
      <c r="H343" s="336" t="s">
        <v>401</v>
      </c>
    </row>
    <row r="344" spans="1:8" x14ac:dyDescent="0.2">
      <c r="A344" s="332">
        <v>46005.333333333328</v>
      </c>
      <c r="B344" s="333" t="s">
        <v>401</v>
      </c>
      <c r="C344" s="333" t="s">
        <v>401</v>
      </c>
      <c r="D344" s="333" t="s">
        <v>401</v>
      </c>
      <c r="E344" s="333" t="s">
        <v>401</v>
      </c>
      <c r="F344" s="334" t="s">
        <v>401</v>
      </c>
      <c r="G344" s="337" t="s">
        <v>401</v>
      </c>
      <c r="H344" s="336" t="s">
        <v>401</v>
      </c>
    </row>
    <row r="345" spans="1:8" x14ac:dyDescent="0.2">
      <c r="A345" s="332">
        <v>46005.375</v>
      </c>
      <c r="B345" s="333" t="s">
        <v>401</v>
      </c>
      <c r="C345" s="333" t="s">
        <v>401</v>
      </c>
      <c r="D345" s="333" t="s">
        <v>401</v>
      </c>
      <c r="E345" s="333" t="s">
        <v>401</v>
      </c>
      <c r="F345" s="342" t="s">
        <v>401</v>
      </c>
      <c r="G345" s="345" t="s">
        <v>401</v>
      </c>
      <c r="H345" s="333" t="s">
        <v>401</v>
      </c>
    </row>
    <row r="346" spans="1:8" x14ac:dyDescent="0.2">
      <c r="A346" s="332">
        <v>46005.416666666672</v>
      </c>
      <c r="B346" s="333" t="s">
        <v>401</v>
      </c>
      <c r="C346" s="333" t="s">
        <v>401</v>
      </c>
      <c r="D346" s="333" t="s">
        <v>401</v>
      </c>
      <c r="E346" s="334" t="s">
        <v>401</v>
      </c>
      <c r="F346" s="337" t="s">
        <v>401</v>
      </c>
      <c r="G346" s="337" t="s">
        <v>401</v>
      </c>
      <c r="H346" s="336" t="s">
        <v>401</v>
      </c>
    </row>
    <row r="347" spans="1:8" x14ac:dyDescent="0.2">
      <c r="A347" s="332">
        <v>46005.458333333328</v>
      </c>
      <c r="B347" s="333" t="s">
        <v>401</v>
      </c>
      <c r="C347" s="333" t="s">
        <v>401</v>
      </c>
      <c r="D347" s="333" t="s">
        <v>401</v>
      </c>
      <c r="E347" s="333" t="s">
        <v>401</v>
      </c>
      <c r="F347" s="341" t="s">
        <v>401</v>
      </c>
      <c r="G347" s="341" t="s">
        <v>401</v>
      </c>
      <c r="H347" s="333" t="s">
        <v>401</v>
      </c>
    </row>
    <row r="348" spans="1:8" x14ac:dyDescent="0.2">
      <c r="A348" s="332">
        <v>46005.5</v>
      </c>
      <c r="B348" s="333" t="s">
        <v>401</v>
      </c>
      <c r="C348" s="333" t="s">
        <v>401</v>
      </c>
      <c r="D348" s="333" t="s">
        <v>401</v>
      </c>
      <c r="E348" s="333" t="s">
        <v>401</v>
      </c>
      <c r="F348" s="333" t="s">
        <v>401</v>
      </c>
      <c r="G348" s="333" t="s">
        <v>401</v>
      </c>
      <c r="H348" s="333" t="s">
        <v>401</v>
      </c>
    </row>
    <row r="349" spans="1:8" x14ac:dyDescent="0.2">
      <c r="A349" s="332">
        <v>46005.541666666672</v>
      </c>
      <c r="B349" s="333" t="s">
        <v>401</v>
      </c>
      <c r="C349" s="333" t="s">
        <v>401</v>
      </c>
      <c r="D349" s="333" t="s">
        <v>401</v>
      </c>
      <c r="E349" s="333" t="s">
        <v>401</v>
      </c>
      <c r="F349" s="333" t="s">
        <v>401</v>
      </c>
      <c r="G349" s="333" t="s">
        <v>401</v>
      </c>
      <c r="H349" s="333" t="s">
        <v>401</v>
      </c>
    </row>
    <row r="350" spans="1:8" x14ac:dyDescent="0.2">
      <c r="A350" s="332">
        <v>46005.583333333328</v>
      </c>
      <c r="B350" s="333" t="s">
        <v>401</v>
      </c>
      <c r="C350" s="333" t="s">
        <v>401</v>
      </c>
      <c r="D350" s="333" t="s">
        <v>401</v>
      </c>
      <c r="E350" s="333" t="s">
        <v>401</v>
      </c>
      <c r="F350" s="333" t="s">
        <v>401</v>
      </c>
      <c r="G350" s="333" t="s">
        <v>401</v>
      </c>
      <c r="H350" s="333" t="s">
        <v>401</v>
      </c>
    </row>
    <row r="351" spans="1:8" x14ac:dyDescent="0.2">
      <c r="A351" s="332">
        <v>46005.625</v>
      </c>
      <c r="B351" s="333" t="s">
        <v>401</v>
      </c>
      <c r="C351" s="333" t="s">
        <v>401</v>
      </c>
      <c r="D351" s="333" t="s">
        <v>401</v>
      </c>
      <c r="E351" s="333" t="s">
        <v>401</v>
      </c>
      <c r="F351" s="333" t="s">
        <v>401</v>
      </c>
      <c r="G351" s="333" t="s">
        <v>401</v>
      </c>
      <c r="H351" s="333" t="s">
        <v>401</v>
      </c>
    </row>
    <row r="352" spans="1:8" x14ac:dyDescent="0.2">
      <c r="A352" s="332">
        <v>46005.666666666672</v>
      </c>
      <c r="B352" s="333" t="s">
        <v>401</v>
      </c>
      <c r="C352" s="333" t="s">
        <v>401</v>
      </c>
      <c r="D352" s="333" t="s">
        <v>401</v>
      </c>
      <c r="E352" s="333" t="s">
        <v>401</v>
      </c>
      <c r="F352" s="333" t="s">
        <v>401</v>
      </c>
      <c r="G352" s="333" t="s">
        <v>401</v>
      </c>
      <c r="H352" s="333" t="s">
        <v>401</v>
      </c>
    </row>
    <row r="353" spans="1:8" x14ac:dyDescent="0.2">
      <c r="A353" s="332">
        <v>46005.708333333328</v>
      </c>
      <c r="B353" s="333" t="s">
        <v>401</v>
      </c>
      <c r="C353" s="333" t="s">
        <v>401</v>
      </c>
      <c r="D353" s="333" t="s">
        <v>401</v>
      </c>
      <c r="E353" s="333" t="s">
        <v>401</v>
      </c>
      <c r="F353" s="333" t="s">
        <v>401</v>
      </c>
      <c r="G353" s="333" t="s">
        <v>401</v>
      </c>
      <c r="H353" s="333" t="s">
        <v>401</v>
      </c>
    </row>
    <row r="354" spans="1:8" x14ac:dyDescent="0.2">
      <c r="A354" s="332">
        <v>46005.75</v>
      </c>
      <c r="B354" s="333" t="s">
        <v>401</v>
      </c>
      <c r="C354" s="333" t="s">
        <v>401</v>
      </c>
      <c r="D354" s="333" t="s">
        <v>401</v>
      </c>
      <c r="E354" s="333" t="s">
        <v>401</v>
      </c>
      <c r="F354" s="333" t="s">
        <v>401</v>
      </c>
      <c r="G354" s="333" t="s">
        <v>401</v>
      </c>
      <c r="H354" s="333" t="s">
        <v>401</v>
      </c>
    </row>
    <row r="355" spans="1:8" x14ac:dyDescent="0.2">
      <c r="A355" s="332">
        <v>46005.791666666672</v>
      </c>
      <c r="B355" s="333" t="s">
        <v>401</v>
      </c>
      <c r="C355" s="333" t="s">
        <v>401</v>
      </c>
      <c r="D355" s="333" t="s">
        <v>401</v>
      </c>
      <c r="E355" s="333" t="s">
        <v>401</v>
      </c>
      <c r="F355" s="333" t="s">
        <v>401</v>
      </c>
      <c r="G355" s="333" t="s">
        <v>401</v>
      </c>
      <c r="H355" s="333" t="s">
        <v>401</v>
      </c>
    </row>
    <row r="356" spans="1:8" x14ac:dyDescent="0.2">
      <c r="A356" s="332">
        <v>46005.833333333328</v>
      </c>
      <c r="B356" s="333" t="s">
        <v>401</v>
      </c>
      <c r="C356" s="333" t="s">
        <v>401</v>
      </c>
      <c r="D356" s="333" t="s">
        <v>401</v>
      </c>
      <c r="E356" s="333" t="s">
        <v>401</v>
      </c>
      <c r="F356" s="333" t="s">
        <v>401</v>
      </c>
      <c r="G356" s="333" t="s">
        <v>401</v>
      </c>
      <c r="H356" s="333" t="s">
        <v>401</v>
      </c>
    </row>
    <row r="357" spans="1:8" x14ac:dyDescent="0.2">
      <c r="A357" s="332">
        <v>46005.875</v>
      </c>
      <c r="B357" s="333" t="s">
        <v>401</v>
      </c>
      <c r="C357" s="333" t="s">
        <v>401</v>
      </c>
      <c r="D357" s="333" t="s">
        <v>401</v>
      </c>
      <c r="E357" s="333" t="s">
        <v>401</v>
      </c>
      <c r="F357" s="333" t="s">
        <v>401</v>
      </c>
      <c r="G357" s="333" t="s">
        <v>401</v>
      </c>
      <c r="H357" s="333" t="s">
        <v>401</v>
      </c>
    </row>
    <row r="358" spans="1:8" x14ac:dyDescent="0.2">
      <c r="A358" s="332">
        <v>46005.916666666672</v>
      </c>
      <c r="B358" s="333" t="s">
        <v>401</v>
      </c>
      <c r="C358" s="333" t="s">
        <v>401</v>
      </c>
      <c r="D358" s="333" t="s">
        <v>401</v>
      </c>
      <c r="E358" s="333" t="s">
        <v>401</v>
      </c>
      <c r="F358" s="333" t="s">
        <v>401</v>
      </c>
      <c r="G358" s="333" t="s">
        <v>401</v>
      </c>
      <c r="H358" s="333" t="s">
        <v>401</v>
      </c>
    </row>
    <row r="359" spans="1:8" x14ac:dyDescent="0.2">
      <c r="A359" s="332">
        <v>46005.958333333328</v>
      </c>
      <c r="B359" s="333" t="s">
        <v>401</v>
      </c>
      <c r="C359" s="333" t="s">
        <v>401</v>
      </c>
      <c r="D359" s="333" t="s">
        <v>401</v>
      </c>
      <c r="E359" s="333" t="s">
        <v>401</v>
      </c>
      <c r="F359" s="333" t="s">
        <v>401</v>
      </c>
      <c r="G359" s="333" t="s">
        <v>401</v>
      </c>
      <c r="H359" s="333" t="s">
        <v>401</v>
      </c>
    </row>
    <row r="360" spans="1:8" x14ac:dyDescent="0.2">
      <c r="A360" s="332">
        <v>46006</v>
      </c>
      <c r="B360" s="330" t="s">
        <v>401</v>
      </c>
      <c r="C360" s="330" t="s">
        <v>401</v>
      </c>
      <c r="D360" s="330" t="s">
        <v>401</v>
      </c>
      <c r="E360" s="330" t="s">
        <v>401</v>
      </c>
      <c r="F360" s="333" t="s">
        <v>401</v>
      </c>
      <c r="G360" s="342" t="s">
        <v>401</v>
      </c>
      <c r="H360" s="333" t="s">
        <v>401</v>
      </c>
    </row>
    <row r="361" spans="1:8" x14ac:dyDescent="0.2">
      <c r="A361" s="332">
        <v>46006.041666666672</v>
      </c>
      <c r="B361" s="330" t="s">
        <v>401</v>
      </c>
      <c r="C361" s="330" t="s">
        <v>401</v>
      </c>
      <c r="D361" s="330" t="s">
        <v>401</v>
      </c>
      <c r="E361" s="330" t="s">
        <v>401</v>
      </c>
      <c r="F361" s="334" t="s">
        <v>401</v>
      </c>
      <c r="G361" s="337" t="s">
        <v>401</v>
      </c>
      <c r="H361" s="336" t="s">
        <v>401</v>
      </c>
    </row>
    <row r="362" spans="1:8" x14ac:dyDescent="0.2">
      <c r="A362" s="332">
        <v>46006.083333333328</v>
      </c>
      <c r="B362" s="330" t="s">
        <v>401</v>
      </c>
      <c r="C362" s="330" t="s">
        <v>401</v>
      </c>
      <c r="D362" s="330" t="s">
        <v>401</v>
      </c>
      <c r="E362" s="330" t="s">
        <v>401</v>
      </c>
      <c r="F362" s="349" t="s">
        <v>401</v>
      </c>
      <c r="G362" s="337" t="s">
        <v>401</v>
      </c>
      <c r="H362" s="336" t="s">
        <v>401</v>
      </c>
    </row>
    <row r="363" spans="1:8" x14ac:dyDescent="0.2">
      <c r="A363" s="332">
        <v>46006.125</v>
      </c>
      <c r="B363" s="330" t="s">
        <v>401</v>
      </c>
      <c r="C363" s="330" t="s">
        <v>401</v>
      </c>
      <c r="D363" s="330" t="s">
        <v>401</v>
      </c>
      <c r="E363" s="367" t="s">
        <v>401</v>
      </c>
      <c r="F363" s="337" t="s">
        <v>401</v>
      </c>
      <c r="G363" s="337" t="s">
        <v>401</v>
      </c>
      <c r="H363" s="336" t="s">
        <v>401</v>
      </c>
    </row>
    <row r="364" spans="1:8" x14ac:dyDescent="0.2">
      <c r="A364" s="332">
        <v>46006.166666666672</v>
      </c>
      <c r="B364" s="330" t="s">
        <v>401</v>
      </c>
      <c r="C364" s="330" t="s">
        <v>401</v>
      </c>
      <c r="D364" s="330" t="s">
        <v>401</v>
      </c>
      <c r="E364" s="367" t="s">
        <v>401</v>
      </c>
      <c r="F364" s="354" t="s">
        <v>401</v>
      </c>
      <c r="G364" s="337" t="s">
        <v>401</v>
      </c>
      <c r="H364" s="336" t="s">
        <v>401</v>
      </c>
    </row>
    <row r="365" spans="1:8" x14ac:dyDescent="0.2">
      <c r="A365" s="332">
        <v>46006.208333333328</v>
      </c>
      <c r="B365" s="330" t="s">
        <v>401</v>
      </c>
      <c r="C365" s="330" t="s">
        <v>401</v>
      </c>
      <c r="D365" s="330" t="s">
        <v>401</v>
      </c>
      <c r="E365" s="330" t="s">
        <v>401</v>
      </c>
      <c r="F365" s="334" t="s">
        <v>401</v>
      </c>
      <c r="G365" s="337" t="s">
        <v>401</v>
      </c>
      <c r="H365" s="336" t="s">
        <v>401</v>
      </c>
    </row>
    <row r="366" spans="1:8" x14ac:dyDescent="0.2">
      <c r="A366" s="332">
        <v>46006.25</v>
      </c>
      <c r="B366" s="330" t="s">
        <v>401</v>
      </c>
      <c r="C366" s="330" t="s">
        <v>401</v>
      </c>
      <c r="D366" s="330" t="s">
        <v>401</v>
      </c>
      <c r="E366" s="367" t="s">
        <v>401</v>
      </c>
      <c r="F366" s="348" t="s">
        <v>401</v>
      </c>
      <c r="G366" s="351" t="s">
        <v>401</v>
      </c>
      <c r="H366" s="336" t="s">
        <v>401</v>
      </c>
    </row>
    <row r="367" spans="1:8" x14ac:dyDescent="0.2">
      <c r="A367" s="332">
        <v>46006.291666666672</v>
      </c>
      <c r="B367" s="330" t="s">
        <v>401</v>
      </c>
      <c r="C367" s="330" t="s">
        <v>401</v>
      </c>
      <c r="D367" s="330" t="s">
        <v>401</v>
      </c>
      <c r="E367" s="330" t="s">
        <v>401</v>
      </c>
      <c r="F367" s="333" t="s">
        <v>401</v>
      </c>
      <c r="G367" s="348" t="s">
        <v>401</v>
      </c>
      <c r="H367" s="336" t="s">
        <v>401</v>
      </c>
    </row>
    <row r="368" spans="1:8" x14ac:dyDescent="0.2">
      <c r="A368" s="332">
        <v>46006.333333333328</v>
      </c>
      <c r="B368" s="330" t="s">
        <v>401</v>
      </c>
      <c r="C368" s="330" t="s">
        <v>401</v>
      </c>
      <c r="D368" s="330" t="s">
        <v>401</v>
      </c>
      <c r="E368" s="330" t="s">
        <v>401</v>
      </c>
      <c r="F368" s="333" t="s">
        <v>401</v>
      </c>
      <c r="G368" s="333" t="s">
        <v>401</v>
      </c>
      <c r="H368" s="333" t="s">
        <v>401</v>
      </c>
    </row>
    <row r="369" spans="1:8" x14ac:dyDescent="0.2">
      <c r="A369" s="332">
        <v>46006.375</v>
      </c>
      <c r="B369" s="330" t="s">
        <v>401</v>
      </c>
      <c r="C369" s="330" t="s">
        <v>401</v>
      </c>
      <c r="D369" s="330" t="s">
        <v>401</v>
      </c>
      <c r="E369" s="330" t="s">
        <v>401</v>
      </c>
      <c r="F369" s="333" t="s">
        <v>401</v>
      </c>
      <c r="G369" s="333" t="s">
        <v>401</v>
      </c>
      <c r="H369" s="333" t="s">
        <v>401</v>
      </c>
    </row>
    <row r="370" spans="1:8" x14ac:dyDescent="0.2">
      <c r="A370" s="332">
        <v>46006.416666666672</v>
      </c>
      <c r="B370" s="330" t="s">
        <v>401</v>
      </c>
      <c r="C370" s="330" t="s">
        <v>401</v>
      </c>
      <c r="D370" s="330" t="s">
        <v>401</v>
      </c>
      <c r="E370" s="330" t="s">
        <v>401</v>
      </c>
      <c r="F370" s="333" t="s">
        <v>401</v>
      </c>
      <c r="G370" s="333" t="s">
        <v>401</v>
      </c>
      <c r="H370" s="333" t="s">
        <v>401</v>
      </c>
    </row>
    <row r="371" spans="1:8" x14ac:dyDescent="0.2">
      <c r="A371" s="332">
        <v>46006.458333333328</v>
      </c>
      <c r="B371" s="330" t="s">
        <v>401</v>
      </c>
      <c r="C371" s="330" t="s">
        <v>401</v>
      </c>
      <c r="D371" s="330" t="s">
        <v>401</v>
      </c>
      <c r="E371" s="330" t="s">
        <v>401</v>
      </c>
      <c r="F371" s="333" t="s">
        <v>401</v>
      </c>
      <c r="G371" s="333" t="s">
        <v>401</v>
      </c>
      <c r="H371" s="333" t="s">
        <v>401</v>
      </c>
    </row>
    <row r="372" spans="1:8" x14ac:dyDescent="0.2">
      <c r="A372" s="332">
        <v>46006.5</v>
      </c>
      <c r="B372" s="330" t="s">
        <v>401</v>
      </c>
      <c r="C372" s="330" t="s">
        <v>401</v>
      </c>
      <c r="D372" s="330" t="s">
        <v>401</v>
      </c>
      <c r="E372" s="330" t="s">
        <v>401</v>
      </c>
      <c r="F372" s="333" t="s">
        <v>401</v>
      </c>
      <c r="G372" s="333" t="s">
        <v>401</v>
      </c>
      <c r="H372" s="333" t="s">
        <v>401</v>
      </c>
    </row>
    <row r="373" spans="1:8" x14ac:dyDescent="0.2">
      <c r="A373" s="332">
        <v>46006.541666666672</v>
      </c>
      <c r="B373" s="330" t="s">
        <v>401</v>
      </c>
      <c r="C373" s="330" t="s">
        <v>401</v>
      </c>
      <c r="D373" s="330" t="s">
        <v>401</v>
      </c>
      <c r="E373" s="330" t="s">
        <v>401</v>
      </c>
      <c r="F373" s="333" t="s">
        <v>401</v>
      </c>
      <c r="G373" s="333" t="s">
        <v>401</v>
      </c>
      <c r="H373" s="333" t="s">
        <v>401</v>
      </c>
    </row>
    <row r="374" spans="1:8" x14ac:dyDescent="0.2">
      <c r="A374" s="332">
        <v>46006.583333333328</v>
      </c>
      <c r="B374" s="330" t="s">
        <v>401</v>
      </c>
      <c r="C374" s="330" t="s">
        <v>401</v>
      </c>
      <c r="D374" s="330" t="s">
        <v>401</v>
      </c>
      <c r="E374" s="330" t="s">
        <v>401</v>
      </c>
      <c r="F374" s="333" t="s">
        <v>401</v>
      </c>
      <c r="G374" s="333" t="s">
        <v>401</v>
      </c>
      <c r="H374" s="333" t="s">
        <v>401</v>
      </c>
    </row>
    <row r="375" spans="1:8" x14ac:dyDescent="0.2">
      <c r="A375" s="332">
        <v>46006.625</v>
      </c>
      <c r="B375" s="330" t="s">
        <v>401</v>
      </c>
      <c r="C375" s="330" t="s">
        <v>401</v>
      </c>
      <c r="D375" s="330" t="s">
        <v>401</v>
      </c>
      <c r="E375" s="330" t="s">
        <v>401</v>
      </c>
      <c r="F375" s="333" t="s">
        <v>401</v>
      </c>
      <c r="G375" s="333" t="s">
        <v>401</v>
      </c>
      <c r="H375" s="333" t="s">
        <v>401</v>
      </c>
    </row>
    <row r="376" spans="1:8" x14ac:dyDescent="0.2">
      <c r="A376" s="332">
        <v>46006.666666666672</v>
      </c>
      <c r="B376" s="330" t="s">
        <v>401</v>
      </c>
      <c r="C376" s="330" t="s">
        <v>401</v>
      </c>
      <c r="D376" s="330" t="s">
        <v>401</v>
      </c>
      <c r="E376" s="330" t="s">
        <v>401</v>
      </c>
      <c r="F376" s="333" t="s">
        <v>401</v>
      </c>
      <c r="G376" s="333" t="s">
        <v>401</v>
      </c>
      <c r="H376" s="333" t="s">
        <v>401</v>
      </c>
    </row>
    <row r="377" spans="1:8" x14ac:dyDescent="0.2">
      <c r="A377" s="332">
        <v>46006.708333333328</v>
      </c>
      <c r="B377" s="330">
        <v>987.8</v>
      </c>
      <c r="C377" s="330">
        <v>0</v>
      </c>
      <c r="D377" s="330">
        <v>21.4</v>
      </c>
      <c r="E377" s="330">
        <v>63.9</v>
      </c>
      <c r="F377" s="333">
        <v>4.4000000000000004</v>
      </c>
      <c r="G377" s="333">
        <v>171.2</v>
      </c>
      <c r="H377" s="333">
        <v>139</v>
      </c>
    </row>
    <row r="378" spans="1:8" x14ac:dyDescent="0.2">
      <c r="A378" s="332">
        <v>46006.75</v>
      </c>
      <c r="B378" s="330">
        <v>988.5</v>
      </c>
      <c r="C378" s="330">
        <v>0</v>
      </c>
      <c r="D378" s="330">
        <v>20.399999999999999</v>
      </c>
      <c r="E378" s="330">
        <v>68.3</v>
      </c>
      <c r="F378" s="333">
        <v>4</v>
      </c>
      <c r="G378" s="333">
        <v>170.4</v>
      </c>
      <c r="H378" s="333">
        <v>6.9</v>
      </c>
    </row>
    <row r="379" spans="1:8" x14ac:dyDescent="0.2">
      <c r="A379" s="332">
        <v>46006.791666666672</v>
      </c>
      <c r="B379" s="330">
        <v>989</v>
      </c>
      <c r="C379" s="330">
        <v>0</v>
      </c>
      <c r="D379" s="330">
        <v>19.8</v>
      </c>
      <c r="E379" s="330">
        <v>71.3</v>
      </c>
      <c r="F379" s="333">
        <v>4.0999999999999996</v>
      </c>
      <c r="G379" s="333">
        <v>176.6</v>
      </c>
      <c r="H379" s="333">
        <v>0</v>
      </c>
    </row>
    <row r="380" spans="1:8" x14ac:dyDescent="0.2">
      <c r="A380" s="332">
        <v>46006.833333333328</v>
      </c>
      <c r="B380" s="330">
        <v>989.8</v>
      </c>
      <c r="C380" s="330">
        <v>0</v>
      </c>
      <c r="D380" s="330">
        <v>19.5</v>
      </c>
      <c r="E380" s="330">
        <v>73.900000000000006</v>
      </c>
      <c r="F380" s="333">
        <v>3.8</v>
      </c>
      <c r="G380" s="333">
        <v>163.6</v>
      </c>
      <c r="H380" s="333">
        <v>0</v>
      </c>
    </row>
    <row r="381" spans="1:8" x14ac:dyDescent="0.2">
      <c r="A381" s="332">
        <v>46006.875</v>
      </c>
      <c r="B381" s="330">
        <v>990</v>
      </c>
      <c r="C381" s="330">
        <v>0</v>
      </c>
      <c r="D381" s="330">
        <v>19.5</v>
      </c>
      <c r="E381" s="330">
        <v>74.3</v>
      </c>
      <c r="F381" s="333">
        <v>3.5</v>
      </c>
      <c r="G381" s="333">
        <v>152.9</v>
      </c>
      <c r="H381" s="333">
        <v>0</v>
      </c>
    </row>
    <row r="382" spans="1:8" x14ac:dyDescent="0.2">
      <c r="A382" s="332">
        <v>46006.916666666672</v>
      </c>
      <c r="B382" s="330">
        <v>990</v>
      </c>
      <c r="C382" s="330">
        <v>0</v>
      </c>
      <c r="D382" s="330">
        <v>19.399999999999999</v>
      </c>
      <c r="E382" s="367">
        <v>72.3</v>
      </c>
      <c r="F382" s="348">
        <v>3.7</v>
      </c>
      <c r="G382" s="335">
        <v>139.6</v>
      </c>
      <c r="H382" s="336">
        <v>0</v>
      </c>
    </row>
    <row r="383" spans="1:8" x14ac:dyDescent="0.2">
      <c r="A383" s="332">
        <v>46006.958333333328</v>
      </c>
      <c r="B383" s="330">
        <v>989.6</v>
      </c>
      <c r="C383" s="330">
        <v>0</v>
      </c>
      <c r="D383" s="330">
        <v>19.2</v>
      </c>
      <c r="E383" s="367">
        <v>70.599999999999994</v>
      </c>
      <c r="F383" s="352">
        <v>2.9</v>
      </c>
      <c r="G383" s="337">
        <v>131.5</v>
      </c>
      <c r="H383" s="336">
        <v>0</v>
      </c>
    </row>
    <row r="384" spans="1:8" x14ac:dyDescent="0.2">
      <c r="A384" s="332">
        <v>46007</v>
      </c>
      <c r="B384" s="330">
        <v>988.9</v>
      </c>
      <c r="C384" s="330">
        <v>0</v>
      </c>
      <c r="D384" s="330">
        <v>19.100000000000001</v>
      </c>
      <c r="E384" s="367">
        <v>69.8</v>
      </c>
      <c r="F384" s="343">
        <v>1.9</v>
      </c>
      <c r="G384" s="356">
        <v>132.80000000000001</v>
      </c>
      <c r="H384" s="336">
        <v>0</v>
      </c>
    </row>
    <row r="385" spans="1:8" x14ac:dyDescent="0.2">
      <c r="A385" s="332">
        <v>46007.041666666672</v>
      </c>
      <c r="B385" s="330">
        <v>988.4</v>
      </c>
      <c r="C385" s="330">
        <v>0</v>
      </c>
      <c r="D385" s="330">
        <v>19</v>
      </c>
      <c r="E385" s="367">
        <v>71.900000000000006</v>
      </c>
      <c r="F385" s="337">
        <v>1.3</v>
      </c>
      <c r="G385" s="337">
        <v>169.3</v>
      </c>
      <c r="H385" s="336">
        <v>0</v>
      </c>
    </row>
    <row r="386" spans="1:8" x14ac:dyDescent="0.2">
      <c r="A386" s="332">
        <v>46007.083333333328</v>
      </c>
      <c r="B386" s="330">
        <v>987.7</v>
      </c>
      <c r="C386" s="330">
        <v>0</v>
      </c>
      <c r="D386" s="330">
        <v>19.100000000000001</v>
      </c>
      <c r="E386" s="367">
        <v>74.5</v>
      </c>
      <c r="F386" s="355">
        <v>2.1</v>
      </c>
      <c r="G386" s="355">
        <v>168.8</v>
      </c>
      <c r="H386" s="336">
        <v>0</v>
      </c>
    </row>
    <row r="387" spans="1:8" x14ac:dyDescent="0.2">
      <c r="A387" s="332">
        <v>46007.125</v>
      </c>
      <c r="B387" s="330">
        <v>987.3</v>
      </c>
      <c r="C387" s="330">
        <v>0</v>
      </c>
      <c r="D387" s="330">
        <v>19.600000000000001</v>
      </c>
      <c r="E387" s="367">
        <v>70.8</v>
      </c>
      <c r="F387" s="353">
        <v>0.9</v>
      </c>
      <c r="G387" s="353">
        <v>131.9</v>
      </c>
      <c r="H387" s="336">
        <v>0</v>
      </c>
    </row>
    <row r="388" spans="1:8" x14ac:dyDescent="0.2">
      <c r="A388" s="332">
        <v>46007.166666666672</v>
      </c>
      <c r="B388" s="330">
        <v>987.7</v>
      </c>
      <c r="C388" s="330">
        <v>0</v>
      </c>
      <c r="D388" s="330">
        <v>19.8</v>
      </c>
      <c r="E388" s="367">
        <v>70</v>
      </c>
      <c r="F388" s="353">
        <v>0.3</v>
      </c>
      <c r="G388" s="353">
        <v>173.5</v>
      </c>
      <c r="H388" s="336">
        <v>0</v>
      </c>
    </row>
    <row r="389" spans="1:8" x14ac:dyDescent="0.2">
      <c r="A389" s="332">
        <v>46007.208333333328</v>
      </c>
      <c r="B389" s="330">
        <v>987.9</v>
      </c>
      <c r="C389" s="330">
        <v>0</v>
      </c>
      <c r="D389" s="330">
        <v>19.7</v>
      </c>
      <c r="E389" s="367">
        <v>71</v>
      </c>
      <c r="F389" s="335">
        <v>0.9</v>
      </c>
      <c r="G389" s="335">
        <v>129.1</v>
      </c>
      <c r="H389" s="336">
        <v>9.8000000000000007</v>
      </c>
    </row>
    <row r="390" spans="1:8" x14ac:dyDescent="0.2">
      <c r="A390" s="332">
        <v>46007.25</v>
      </c>
      <c r="B390" s="330">
        <v>988.6</v>
      </c>
      <c r="C390" s="330">
        <v>0</v>
      </c>
      <c r="D390" s="330">
        <v>20.2</v>
      </c>
      <c r="E390" s="367">
        <v>67.900000000000006</v>
      </c>
      <c r="F390" s="337">
        <v>1.2</v>
      </c>
      <c r="G390" s="337">
        <v>158.19999999999999</v>
      </c>
      <c r="H390" s="336">
        <v>59.1</v>
      </c>
    </row>
    <row r="391" spans="1:8" x14ac:dyDescent="0.2">
      <c r="A391" s="332">
        <v>46007.291666666672</v>
      </c>
      <c r="B391" s="330">
        <v>988.9</v>
      </c>
      <c r="C391" s="330">
        <v>0</v>
      </c>
      <c r="D391" s="330">
        <v>20.6</v>
      </c>
      <c r="E391" s="330">
        <v>67.099999999999994</v>
      </c>
      <c r="F391" s="341">
        <v>1.4</v>
      </c>
      <c r="G391" s="345">
        <v>130.4</v>
      </c>
      <c r="H391" s="333">
        <v>180.5</v>
      </c>
    </row>
    <row r="392" spans="1:8" x14ac:dyDescent="0.2">
      <c r="A392" s="332">
        <v>46007.333333333328</v>
      </c>
      <c r="B392" s="330">
        <v>988.2</v>
      </c>
      <c r="C392" s="330">
        <v>0</v>
      </c>
      <c r="D392" s="330">
        <v>21</v>
      </c>
      <c r="E392" s="330">
        <v>65.3</v>
      </c>
      <c r="F392" s="349">
        <v>1.9</v>
      </c>
      <c r="G392" s="337">
        <v>187.1</v>
      </c>
      <c r="H392" s="336">
        <v>448</v>
      </c>
    </row>
    <row r="393" spans="1:8" x14ac:dyDescent="0.2">
      <c r="A393" s="332">
        <v>46007.375</v>
      </c>
      <c r="B393" s="330">
        <v>987.5</v>
      </c>
      <c r="C393" s="330">
        <v>0</v>
      </c>
      <c r="D393" s="330">
        <v>22.5</v>
      </c>
      <c r="E393" s="367">
        <v>61</v>
      </c>
      <c r="F393" s="337">
        <v>1.3</v>
      </c>
      <c r="G393" s="337">
        <v>154.19999999999999</v>
      </c>
      <c r="H393" s="336">
        <v>943.6</v>
      </c>
    </row>
    <row r="394" spans="1:8" x14ac:dyDescent="0.2">
      <c r="A394" s="332">
        <v>46007.416666666672</v>
      </c>
      <c r="B394" s="330">
        <v>986.6</v>
      </c>
      <c r="C394" s="330">
        <v>0</v>
      </c>
      <c r="D394" s="330">
        <v>22.7</v>
      </c>
      <c r="E394" s="330">
        <v>59.1</v>
      </c>
      <c r="F394" s="341">
        <v>2.4</v>
      </c>
      <c r="G394" s="341">
        <v>298.60000000000002</v>
      </c>
      <c r="H394" s="333">
        <v>1055.2</v>
      </c>
    </row>
    <row r="395" spans="1:8" x14ac:dyDescent="0.2">
      <c r="A395" s="332">
        <v>46007.458333333328</v>
      </c>
      <c r="B395" s="330">
        <v>986</v>
      </c>
      <c r="C395" s="330">
        <v>0</v>
      </c>
      <c r="D395" s="330">
        <v>23</v>
      </c>
      <c r="E395" s="330">
        <v>57.6</v>
      </c>
      <c r="F395" s="333">
        <v>3.5</v>
      </c>
      <c r="G395" s="333">
        <v>227</v>
      </c>
      <c r="H395" s="333">
        <v>1117.4000000000001</v>
      </c>
    </row>
    <row r="396" spans="1:8" x14ac:dyDescent="0.2">
      <c r="A396" s="332">
        <v>46007.5</v>
      </c>
      <c r="B396" s="330">
        <v>985.7</v>
      </c>
      <c r="C396" s="330">
        <v>0</v>
      </c>
      <c r="D396" s="330">
        <v>23</v>
      </c>
      <c r="E396" s="330">
        <v>57</v>
      </c>
      <c r="F396" s="333">
        <v>4.4000000000000004</v>
      </c>
      <c r="G396" s="333">
        <v>203.2</v>
      </c>
      <c r="H396" s="333">
        <v>571.4</v>
      </c>
    </row>
    <row r="397" spans="1:8" x14ac:dyDescent="0.2">
      <c r="A397" s="332">
        <v>46007.541666666672</v>
      </c>
      <c r="B397" s="330">
        <v>985.7</v>
      </c>
      <c r="C397" s="330">
        <v>0</v>
      </c>
      <c r="D397" s="330">
        <v>22.8</v>
      </c>
      <c r="E397" s="330">
        <v>57.6</v>
      </c>
      <c r="F397" s="333">
        <v>4.5</v>
      </c>
      <c r="G397" s="333">
        <v>197.4</v>
      </c>
      <c r="H397" s="333">
        <v>785.6</v>
      </c>
    </row>
    <row r="398" spans="1:8" x14ac:dyDescent="0.2">
      <c r="A398" s="332">
        <v>46007.583333333328</v>
      </c>
      <c r="B398" s="330">
        <v>985.6</v>
      </c>
      <c r="C398" s="330">
        <v>0</v>
      </c>
      <c r="D398" s="330">
        <v>22.6</v>
      </c>
      <c r="E398" s="330">
        <v>58.4</v>
      </c>
      <c r="F398" s="333">
        <v>4.3</v>
      </c>
      <c r="G398" s="333">
        <v>198.6</v>
      </c>
      <c r="H398" s="333">
        <v>848.6</v>
      </c>
    </row>
    <row r="399" spans="1:8" x14ac:dyDescent="0.2">
      <c r="A399" s="332">
        <v>46007.625</v>
      </c>
      <c r="B399" s="330">
        <v>985.7</v>
      </c>
      <c r="C399" s="330">
        <v>0</v>
      </c>
      <c r="D399" s="330">
        <v>22.6</v>
      </c>
      <c r="E399" s="330">
        <v>59</v>
      </c>
      <c r="F399" s="333">
        <v>3.4</v>
      </c>
      <c r="G399" s="333">
        <v>214.1</v>
      </c>
      <c r="H399" s="333">
        <v>638.9</v>
      </c>
    </row>
    <row r="400" spans="1:8" x14ac:dyDescent="0.2">
      <c r="A400" s="332">
        <v>46007.666666666672</v>
      </c>
      <c r="B400" s="330">
        <v>986.1</v>
      </c>
      <c r="C400" s="330">
        <v>0</v>
      </c>
      <c r="D400" s="330">
        <v>22.1</v>
      </c>
      <c r="E400" s="330">
        <v>60.5</v>
      </c>
      <c r="F400" s="333">
        <v>3</v>
      </c>
      <c r="G400" s="333">
        <v>209.7</v>
      </c>
      <c r="H400" s="333">
        <v>389.7</v>
      </c>
    </row>
    <row r="401" spans="1:8" x14ac:dyDescent="0.2">
      <c r="A401" s="332">
        <v>46007.708333333328</v>
      </c>
      <c r="B401" s="330">
        <v>987.4</v>
      </c>
      <c r="C401" s="330">
        <v>0</v>
      </c>
      <c r="D401" s="330">
        <v>21.6</v>
      </c>
      <c r="E401" s="330">
        <v>61.8</v>
      </c>
      <c r="F401" s="333">
        <v>2.9</v>
      </c>
      <c r="G401" s="333">
        <v>210.4</v>
      </c>
      <c r="H401" s="333">
        <v>139.19999999999999</v>
      </c>
    </row>
    <row r="402" spans="1:8" x14ac:dyDescent="0.2">
      <c r="A402" s="332">
        <v>46007.75</v>
      </c>
      <c r="B402" s="330">
        <v>988.4</v>
      </c>
      <c r="C402" s="330">
        <v>0</v>
      </c>
      <c r="D402" s="330">
        <v>20.8</v>
      </c>
      <c r="E402" s="330">
        <v>66.400000000000006</v>
      </c>
      <c r="F402" s="333">
        <v>2.5</v>
      </c>
      <c r="G402" s="333">
        <v>198.8</v>
      </c>
      <c r="H402" s="333">
        <v>7.6</v>
      </c>
    </row>
    <row r="403" spans="1:8" x14ac:dyDescent="0.2">
      <c r="A403" s="332">
        <v>46007.791666666672</v>
      </c>
      <c r="B403" s="330">
        <v>989.5</v>
      </c>
      <c r="C403" s="330">
        <v>0</v>
      </c>
      <c r="D403" s="330">
        <v>20.5</v>
      </c>
      <c r="E403" s="330">
        <v>68.8</v>
      </c>
      <c r="F403" s="333">
        <v>2.2000000000000002</v>
      </c>
      <c r="G403" s="333">
        <v>188.5</v>
      </c>
      <c r="H403" s="333">
        <v>0</v>
      </c>
    </row>
    <row r="404" spans="1:8" x14ac:dyDescent="0.2">
      <c r="A404" s="332">
        <v>46007.833333333328</v>
      </c>
      <c r="B404" s="330">
        <v>989.9</v>
      </c>
      <c r="C404" s="330">
        <v>0</v>
      </c>
      <c r="D404" s="330">
        <v>20.2</v>
      </c>
      <c r="E404" s="330">
        <v>71.099999999999994</v>
      </c>
      <c r="F404" s="333">
        <v>2.6</v>
      </c>
      <c r="G404" s="333">
        <v>165.9</v>
      </c>
      <c r="H404" s="333">
        <v>0</v>
      </c>
    </row>
    <row r="405" spans="1:8" x14ac:dyDescent="0.2">
      <c r="A405" s="332">
        <v>46007.875</v>
      </c>
      <c r="B405" s="330">
        <v>989.9</v>
      </c>
      <c r="C405" s="330">
        <v>0</v>
      </c>
      <c r="D405" s="330">
        <v>19.899999999999999</v>
      </c>
      <c r="E405" s="330">
        <v>73</v>
      </c>
      <c r="F405" s="333">
        <v>3.3</v>
      </c>
      <c r="G405" s="333">
        <v>177.9</v>
      </c>
      <c r="H405" s="333">
        <v>0</v>
      </c>
    </row>
    <row r="406" spans="1:8" x14ac:dyDescent="0.2">
      <c r="A406" s="332">
        <v>46007.916666666672</v>
      </c>
      <c r="B406" s="330">
        <v>990</v>
      </c>
      <c r="C406" s="330">
        <v>0</v>
      </c>
      <c r="D406" s="330">
        <v>19.8</v>
      </c>
      <c r="E406" s="367">
        <v>72.7</v>
      </c>
      <c r="F406" s="335">
        <v>3</v>
      </c>
      <c r="G406" s="335">
        <v>176.7</v>
      </c>
      <c r="H406" s="336">
        <v>0</v>
      </c>
    </row>
    <row r="407" spans="1:8" x14ac:dyDescent="0.2">
      <c r="A407" s="332">
        <v>46007.958333333328</v>
      </c>
      <c r="B407" s="330">
        <v>989.5</v>
      </c>
      <c r="C407" s="330">
        <v>0</v>
      </c>
      <c r="D407" s="330">
        <v>19.5</v>
      </c>
      <c r="E407" s="367">
        <v>74</v>
      </c>
      <c r="F407" s="337">
        <v>3.5</v>
      </c>
      <c r="G407" s="337">
        <v>172.3</v>
      </c>
      <c r="H407" s="336">
        <v>0</v>
      </c>
    </row>
    <row r="408" spans="1:8" x14ac:dyDescent="0.2">
      <c r="A408" s="332">
        <v>46008</v>
      </c>
      <c r="B408" s="330">
        <v>989</v>
      </c>
      <c r="C408" s="330">
        <v>0</v>
      </c>
      <c r="D408" s="330">
        <v>19.399999999999999</v>
      </c>
      <c r="E408" s="367">
        <v>73.3</v>
      </c>
      <c r="F408" s="354">
        <v>2.9</v>
      </c>
      <c r="G408" s="337">
        <v>163</v>
      </c>
      <c r="H408" s="336">
        <v>0</v>
      </c>
    </row>
    <row r="409" spans="1:8" x14ac:dyDescent="0.2">
      <c r="A409" s="332">
        <v>46008.041666666672</v>
      </c>
      <c r="B409" s="330">
        <v>988.5</v>
      </c>
      <c r="C409" s="330">
        <v>0</v>
      </c>
      <c r="D409" s="330">
        <v>19.2</v>
      </c>
      <c r="E409" s="367">
        <v>72.8</v>
      </c>
      <c r="F409" s="338">
        <v>2</v>
      </c>
      <c r="G409" s="337">
        <v>157.69999999999999</v>
      </c>
      <c r="H409" s="336">
        <v>0</v>
      </c>
    </row>
    <row r="410" spans="1:8" x14ac:dyDescent="0.2">
      <c r="A410" s="332">
        <v>46008.083333333328</v>
      </c>
      <c r="B410" s="330">
        <v>988.3</v>
      </c>
      <c r="C410" s="330">
        <v>0</v>
      </c>
      <c r="D410" s="330">
        <v>18.899999999999999</v>
      </c>
      <c r="E410" s="367">
        <v>72.8</v>
      </c>
      <c r="F410" s="338">
        <v>1.8</v>
      </c>
      <c r="G410" s="337">
        <v>159.69999999999999</v>
      </c>
      <c r="H410" s="336">
        <v>0</v>
      </c>
    </row>
    <row r="411" spans="1:8" x14ac:dyDescent="0.2">
      <c r="A411" s="332">
        <v>46008.125</v>
      </c>
      <c r="B411" s="330">
        <v>988.2</v>
      </c>
      <c r="C411" s="330">
        <v>0</v>
      </c>
      <c r="D411" s="330">
        <v>18.7</v>
      </c>
      <c r="E411" s="367">
        <v>72.900000000000006</v>
      </c>
      <c r="F411" s="338">
        <v>1.6</v>
      </c>
      <c r="G411" s="337">
        <v>132.30000000000001</v>
      </c>
      <c r="H411" s="336">
        <v>0</v>
      </c>
    </row>
    <row r="412" spans="1:8" x14ac:dyDescent="0.2">
      <c r="A412" s="332">
        <v>46008.166666666672</v>
      </c>
      <c r="B412" s="330">
        <v>988.7</v>
      </c>
      <c r="C412" s="330">
        <v>0</v>
      </c>
      <c r="D412" s="330">
        <v>18.600000000000001</v>
      </c>
      <c r="E412" s="330">
        <v>73.599999999999994</v>
      </c>
      <c r="F412" s="334">
        <v>1</v>
      </c>
      <c r="G412" s="337">
        <v>67.099999999999994</v>
      </c>
      <c r="H412" s="336">
        <v>0</v>
      </c>
    </row>
    <row r="413" spans="1:8" x14ac:dyDescent="0.2">
      <c r="A413" s="332">
        <v>46008.208333333328</v>
      </c>
      <c r="B413" s="330">
        <v>989.2</v>
      </c>
      <c r="C413" s="330">
        <v>0</v>
      </c>
      <c r="D413" s="330">
        <v>18.600000000000001</v>
      </c>
      <c r="E413" s="330">
        <v>74.099999999999994</v>
      </c>
      <c r="F413" s="334">
        <v>0.9</v>
      </c>
      <c r="G413" s="337">
        <v>80.599999999999994</v>
      </c>
      <c r="H413" s="336">
        <v>40.4</v>
      </c>
    </row>
    <row r="414" spans="1:8" x14ac:dyDescent="0.2">
      <c r="A414" s="332">
        <v>46008.25</v>
      </c>
      <c r="B414" s="330">
        <v>989.7</v>
      </c>
      <c r="C414" s="330">
        <v>0</v>
      </c>
      <c r="D414" s="330">
        <v>20</v>
      </c>
      <c r="E414" s="367">
        <v>70</v>
      </c>
      <c r="F414" s="339">
        <v>0.5</v>
      </c>
      <c r="G414" s="337">
        <v>117.8</v>
      </c>
      <c r="H414" s="336">
        <v>221.6</v>
      </c>
    </row>
    <row r="415" spans="1:8" x14ac:dyDescent="0.2">
      <c r="A415" s="332">
        <v>46008.291666666672</v>
      </c>
      <c r="B415" s="330">
        <v>989.4</v>
      </c>
      <c r="C415" s="330">
        <v>0</v>
      </c>
      <c r="D415" s="330">
        <v>20.8</v>
      </c>
      <c r="E415" s="367">
        <v>66.400000000000006</v>
      </c>
      <c r="F415" s="337">
        <v>1.2</v>
      </c>
      <c r="G415" s="337">
        <v>176.6</v>
      </c>
      <c r="H415" s="336">
        <v>500.5</v>
      </c>
    </row>
    <row r="416" spans="1:8" x14ac:dyDescent="0.2">
      <c r="A416" s="332">
        <v>46008.333333333328</v>
      </c>
      <c r="B416" s="330">
        <v>989.2</v>
      </c>
      <c r="C416" s="330">
        <v>0</v>
      </c>
      <c r="D416" s="330">
        <v>21.6</v>
      </c>
      <c r="E416" s="330">
        <v>64</v>
      </c>
      <c r="F416" s="341">
        <v>1.6</v>
      </c>
      <c r="G416" s="341">
        <v>216.2</v>
      </c>
      <c r="H416" s="333">
        <v>739.6</v>
      </c>
    </row>
    <row r="417" spans="1:8" x14ac:dyDescent="0.2">
      <c r="A417" s="332">
        <v>46008.375</v>
      </c>
      <c r="B417" s="330">
        <v>988.3</v>
      </c>
      <c r="C417" s="330">
        <v>0</v>
      </c>
      <c r="D417" s="330">
        <v>22.3</v>
      </c>
      <c r="E417" s="330">
        <v>62.7</v>
      </c>
      <c r="F417" s="333">
        <v>3</v>
      </c>
      <c r="G417" s="333">
        <v>194.4</v>
      </c>
      <c r="H417" s="333">
        <v>934.2</v>
      </c>
    </row>
    <row r="418" spans="1:8" x14ac:dyDescent="0.2">
      <c r="A418" s="332">
        <v>46008.416666666672</v>
      </c>
      <c r="B418" s="330">
        <v>987.7</v>
      </c>
      <c r="C418" s="330">
        <v>0</v>
      </c>
      <c r="D418" s="330">
        <v>22.6</v>
      </c>
      <c r="E418" s="330">
        <v>62.1</v>
      </c>
      <c r="F418" s="333">
        <v>3.9</v>
      </c>
      <c r="G418" s="333">
        <v>199.9</v>
      </c>
      <c r="H418" s="333">
        <v>1061.7</v>
      </c>
    </row>
    <row r="419" spans="1:8" x14ac:dyDescent="0.2">
      <c r="A419" s="332">
        <v>46008.458333333328</v>
      </c>
      <c r="B419" s="330">
        <v>987.6</v>
      </c>
      <c r="C419" s="330">
        <v>0</v>
      </c>
      <c r="D419" s="330">
        <v>22.4</v>
      </c>
      <c r="E419" s="330">
        <v>63.3</v>
      </c>
      <c r="F419" s="333">
        <v>4.5999999999999996</v>
      </c>
      <c r="G419" s="333">
        <v>191.3</v>
      </c>
      <c r="H419" s="333">
        <v>1119.3</v>
      </c>
    </row>
    <row r="420" spans="1:8" x14ac:dyDescent="0.2">
      <c r="A420" s="332">
        <v>46008.5</v>
      </c>
      <c r="B420" s="330">
        <v>987.1</v>
      </c>
      <c r="C420" s="330">
        <v>0</v>
      </c>
      <c r="D420" s="330">
        <v>22.7</v>
      </c>
      <c r="E420" s="330">
        <v>63.4</v>
      </c>
      <c r="F420" s="330">
        <v>4.5999999999999996</v>
      </c>
      <c r="G420" s="330">
        <v>190.4</v>
      </c>
      <c r="H420" s="330">
        <v>578.79999999999995</v>
      </c>
    </row>
    <row r="421" spans="1:8" x14ac:dyDescent="0.2">
      <c r="A421" s="332">
        <v>46008.541666666672</v>
      </c>
      <c r="B421" s="330">
        <v>986.6</v>
      </c>
      <c r="C421" s="330">
        <v>0</v>
      </c>
      <c r="D421" s="330">
        <v>22.4</v>
      </c>
      <c r="E421" s="330">
        <v>64.2</v>
      </c>
      <c r="F421" s="333">
        <v>5</v>
      </c>
      <c r="G421" s="333">
        <v>195.5</v>
      </c>
      <c r="H421" s="333">
        <v>825.7</v>
      </c>
    </row>
    <row r="422" spans="1:8" x14ac:dyDescent="0.2">
      <c r="A422" s="332">
        <v>46008.583333333328</v>
      </c>
      <c r="B422" s="330">
        <v>986.1</v>
      </c>
      <c r="C422" s="330">
        <v>0</v>
      </c>
      <c r="D422" s="330">
        <v>22.4</v>
      </c>
      <c r="E422" s="330">
        <v>64.3</v>
      </c>
      <c r="F422" s="333">
        <v>4.8</v>
      </c>
      <c r="G422" s="333">
        <v>184.1</v>
      </c>
      <c r="H422" s="333">
        <v>863.5</v>
      </c>
    </row>
    <row r="423" spans="1:8" x14ac:dyDescent="0.2">
      <c r="A423" s="332">
        <v>46008.625</v>
      </c>
      <c r="B423" s="330">
        <v>985.7</v>
      </c>
      <c r="C423" s="330">
        <v>0</v>
      </c>
      <c r="D423" s="330">
        <v>22.2</v>
      </c>
      <c r="E423" s="330">
        <v>64.599999999999994</v>
      </c>
      <c r="F423" s="333">
        <v>5</v>
      </c>
      <c r="G423" s="333">
        <v>191</v>
      </c>
      <c r="H423" s="333">
        <v>651.5</v>
      </c>
    </row>
    <row r="424" spans="1:8" x14ac:dyDescent="0.2">
      <c r="A424" s="332">
        <v>46008.666666666672</v>
      </c>
      <c r="B424" s="330">
        <v>985.9</v>
      </c>
      <c r="C424" s="330">
        <v>0</v>
      </c>
      <c r="D424" s="330">
        <v>21.9</v>
      </c>
      <c r="E424" s="330">
        <v>65.400000000000006</v>
      </c>
      <c r="F424" s="333">
        <v>5</v>
      </c>
      <c r="G424" s="333">
        <v>188</v>
      </c>
      <c r="H424" s="333">
        <v>406.5</v>
      </c>
    </row>
    <row r="425" spans="1:8" x14ac:dyDescent="0.2">
      <c r="A425" s="332">
        <v>46008.708333333328</v>
      </c>
      <c r="B425" s="330">
        <v>986.4</v>
      </c>
      <c r="C425" s="330">
        <v>0</v>
      </c>
      <c r="D425" s="330">
        <v>21.2</v>
      </c>
      <c r="E425" s="330">
        <v>69.8</v>
      </c>
      <c r="F425" s="333">
        <v>4.5</v>
      </c>
      <c r="G425" s="333">
        <v>179.1</v>
      </c>
      <c r="H425" s="333">
        <v>146.4</v>
      </c>
    </row>
    <row r="426" spans="1:8" x14ac:dyDescent="0.2">
      <c r="A426" s="332">
        <v>46008.75</v>
      </c>
      <c r="B426" s="330">
        <v>987.4</v>
      </c>
      <c r="C426" s="330">
        <v>0</v>
      </c>
      <c r="D426" s="330">
        <v>20.6</v>
      </c>
      <c r="E426" s="330">
        <v>75</v>
      </c>
      <c r="F426" s="333">
        <v>3.7</v>
      </c>
      <c r="G426" s="333">
        <v>177.6</v>
      </c>
      <c r="H426" s="333">
        <v>8.6999999999999993</v>
      </c>
    </row>
    <row r="427" spans="1:8" x14ac:dyDescent="0.2">
      <c r="A427" s="332">
        <v>46008.791666666672</v>
      </c>
      <c r="B427" s="330">
        <v>988.3</v>
      </c>
      <c r="C427" s="330">
        <v>0</v>
      </c>
      <c r="D427" s="330">
        <v>20.3</v>
      </c>
      <c r="E427" s="330">
        <v>75.099999999999994</v>
      </c>
      <c r="F427" s="333">
        <v>3.1</v>
      </c>
      <c r="G427" s="333">
        <v>192.2</v>
      </c>
      <c r="H427" s="333">
        <v>0</v>
      </c>
    </row>
    <row r="428" spans="1:8" x14ac:dyDescent="0.2">
      <c r="A428" s="332">
        <v>46008.833333333328</v>
      </c>
      <c r="B428" s="330">
        <v>989.1</v>
      </c>
      <c r="C428" s="330">
        <v>0</v>
      </c>
      <c r="D428" s="330">
        <v>20</v>
      </c>
      <c r="E428" s="330">
        <v>73.8</v>
      </c>
      <c r="F428" s="333">
        <v>2.5</v>
      </c>
      <c r="G428" s="333">
        <v>200.3</v>
      </c>
      <c r="H428" s="333">
        <v>0</v>
      </c>
    </row>
    <row r="429" spans="1:8" x14ac:dyDescent="0.2">
      <c r="A429" s="332">
        <v>46008.875</v>
      </c>
      <c r="B429" s="330">
        <v>989.2</v>
      </c>
      <c r="C429" s="330">
        <v>0</v>
      </c>
      <c r="D429" s="330">
        <v>19.899999999999999</v>
      </c>
      <c r="E429" s="330">
        <v>72.8</v>
      </c>
      <c r="F429" s="333">
        <v>2.6</v>
      </c>
      <c r="G429" s="333">
        <v>176.6</v>
      </c>
      <c r="H429" s="333">
        <v>0</v>
      </c>
    </row>
    <row r="430" spans="1:8" x14ac:dyDescent="0.2">
      <c r="A430" s="332">
        <v>46008.916666666672</v>
      </c>
      <c r="B430" s="330">
        <v>988.7</v>
      </c>
      <c r="C430" s="330">
        <v>0</v>
      </c>
      <c r="D430" s="330">
        <v>19.8</v>
      </c>
      <c r="E430" s="330">
        <v>72.7</v>
      </c>
      <c r="F430" s="342">
        <v>2.6</v>
      </c>
      <c r="G430" s="342">
        <v>174.1</v>
      </c>
      <c r="H430" s="333">
        <v>0</v>
      </c>
    </row>
    <row r="431" spans="1:8" x14ac:dyDescent="0.2">
      <c r="A431" s="332">
        <v>46008.958333333328</v>
      </c>
      <c r="B431" s="330">
        <v>988.2</v>
      </c>
      <c r="C431" s="330">
        <v>0</v>
      </c>
      <c r="D431" s="330">
        <v>19.399999999999999</v>
      </c>
      <c r="E431" s="367">
        <v>72.8</v>
      </c>
      <c r="F431" s="337">
        <v>3.3</v>
      </c>
      <c r="G431" s="337">
        <v>169.6</v>
      </c>
      <c r="H431" s="336">
        <v>0</v>
      </c>
    </row>
    <row r="432" spans="1:8" x14ac:dyDescent="0.2">
      <c r="A432" s="332">
        <v>46009</v>
      </c>
      <c r="B432" s="330">
        <v>987.4</v>
      </c>
      <c r="C432" s="330">
        <v>0</v>
      </c>
      <c r="D432" s="330">
        <v>19.2</v>
      </c>
      <c r="E432" s="330">
        <v>72.8</v>
      </c>
      <c r="F432" s="340">
        <v>3.1</v>
      </c>
      <c r="G432" s="337">
        <v>157.69999999999999</v>
      </c>
      <c r="H432" s="336">
        <v>0</v>
      </c>
    </row>
    <row r="433" spans="1:8" x14ac:dyDescent="0.2">
      <c r="A433" s="332">
        <v>46009.041666666672</v>
      </c>
      <c r="B433" s="330">
        <v>986.9</v>
      </c>
      <c r="C433" s="330">
        <v>0</v>
      </c>
      <c r="D433" s="330">
        <v>19.2</v>
      </c>
      <c r="E433" s="367">
        <v>73.3</v>
      </c>
      <c r="F433" s="338">
        <v>2.5</v>
      </c>
      <c r="G433" s="337">
        <v>161.9</v>
      </c>
      <c r="H433" s="336">
        <v>0</v>
      </c>
    </row>
    <row r="434" spans="1:8" x14ac:dyDescent="0.2">
      <c r="A434" s="332">
        <v>46009.083333333328</v>
      </c>
      <c r="B434" s="330">
        <v>986.5</v>
      </c>
      <c r="C434" s="330">
        <v>0</v>
      </c>
      <c r="D434" s="330">
        <v>18.7</v>
      </c>
      <c r="E434" s="367">
        <v>75.5</v>
      </c>
      <c r="F434" s="338">
        <v>0.8</v>
      </c>
      <c r="G434" s="337">
        <v>85.3</v>
      </c>
      <c r="H434" s="336">
        <v>0</v>
      </c>
    </row>
    <row r="435" spans="1:8" x14ac:dyDescent="0.2">
      <c r="A435" s="332">
        <v>46009.125</v>
      </c>
      <c r="B435" s="330">
        <v>986.5</v>
      </c>
      <c r="C435" s="330">
        <v>0</v>
      </c>
      <c r="D435" s="330">
        <v>18.399999999999999</v>
      </c>
      <c r="E435" s="367">
        <v>77.099999999999994</v>
      </c>
      <c r="F435" s="338">
        <v>0.7</v>
      </c>
      <c r="G435" s="337">
        <v>92.2</v>
      </c>
      <c r="H435" s="336">
        <v>0</v>
      </c>
    </row>
    <row r="436" spans="1:8" x14ac:dyDescent="0.2">
      <c r="A436" s="332">
        <v>46009.166666666672</v>
      </c>
      <c r="B436" s="330">
        <v>986.9</v>
      </c>
      <c r="C436" s="330">
        <v>0</v>
      </c>
      <c r="D436" s="330">
        <v>17.899999999999999</v>
      </c>
      <c r="E436" s="367">
        <v>79</v>
      </c>
      <c r="F436" s="338">
        <v>0.2</v>
      </c>
      <c r="G436" s="337">
        <v>46.6</v>
      </c>
      <c r="H436" s="336">
        <v>0</v>
      </c>
    </row>
    <row r="437" spans="1:8" x14ac:dyDescent="0.2">
      <c r="A437" s="332">
        <v>46009.208333333328</v>
      </c>
      <c r="B437" s="330">
        <v>987.6</v>
      </c>
      <c r="C437" s="330">
        <v>0</v>
      </c>
      <c r="D437" s="330">
        <v>17.899999999999999</v>
      </c>
      <c r="E437" s="330">
        <v>79.2</v>
      </c>
      <c r="F437" s="334">
        <v>0.8</v>
      </c>
      <c r="G437" s="337">
        <v>91.4</v>
      </c>
      <c r="H437" s="336">
        <v>38.700000000000003</v>
      </c>
    </row>
    <row r="438" spans="1:8" x14ac:dyDescent="0.2">
      <c r="A438" s="332">
        <v>46009.25</v>
      </c>
      <c r="B438" s="330">
        <v>988.5</v>
      </c>
      <c r="C438" s="330">
        <v>0</v>
      </c>
      <c r="D438" s="330">
        <v>19.2</v>
      </c>
      <c r="E438" s="367">
        <v>76.2</v>
      </c>
      <c r="F438" s="348">
        <v>1.3</v>
      </c>
      <c r="G438" s="351">
        <v>83</v>
      </c>
      <c r="H438" s="336">
        <v>245.7</v>
      </c>
    </row>
    <row r="439" spans="1:8" x14ac:dyDescent="0.2">
      <c r="A439" s="332">
        <v>46009.291666666672</v>
      </c>
      <c r="B439" s="330">
        <v>988.3</v>
      </c>
      <c r="C439" s="330">
        <v>0</v>
      </c>
      <c r="D439" s="330">
        <v>20.8</v>
      </c>
      <c r="E439" s="330">
        <v>70.8</v>
      </c>
      <c r="F439" s="333">
        <v>2.1</v>
      </c>
      <c r="G439" s="333">
        <v>151.4</v>
      </c>
      <c r="H439" s="333">
        <v>503.1</v>
      </c>
    </row>
    <row r="440" spans="1:8" x14ac:dyDescent="0.2">
      <c r="A440" s="332">
        <v>46009.333333333328</v>
      </c>
      <c r="B440" s="330">
        <v>987.7</v>
      </c>
      <c r="C440" s="330">
        <v>0</v>
      </c>
      <c r="D440" s="330">
        <v>21.4</v>
      </c>
      <c r="E440" s="367">
        <v>69.400000000000006</v>
      </c>
      <c r="F440" s="353">
        <v>2.9</v>
      </c>
      <c r="G440" s="353">
        <v>176.7</v>
      </c>
      <c r="H440" s="336">
        <v>740.3</v>
      </c>
    </row>
    <row r="441" spans="1:8" x14ac:dyDescent="0.2">
      <c r="A441" s="332">
        <v>46009.375</v>
      </c>
      <c r="B441" s="330">
        <v>986.9</v>
      </c>
      <c r="C441" s="330">
        <v>0</v>
      </c>
      <c r="D441" s="330">
        <v>21.6</v>
      </c>
      <c r="E441" s="330">
        <v>69.2</v>
      </c>
      <c r="F441" s="333">
        <v>3.5</v>
      </c>
      <c r="G441" s="333">
        <v>190.4</v>
      </c>
      <c r="H441" s="333">
        <v>930.4</v>
      </c>
    </row>
    <row r="442" spans="1:8" x14ac:dyDescent="0.2">
      <c r="A442" s="332">
        <v>46009.416666666672</v>
      </c>
      <c r="B442" s="330">
        <v>986.4</v>
      </c>
      <c r="C442" s="330">
        <v>0</v>
      </c>
      <c r="D442" s="330">
        <v>21.8</v>
      </c>
      <c r="E442" s="330">
        <v>68.7</v>
      </c>
      <c r="F442" s="333">
        <v>4.4000000000000004</v>
      </c>
      <c r="G442" s="333">
        <v>195.9</v>
      </c>
      <c r="H442" s="333">
        <v>1060.5999999999999</v>
      </c>
    </row>
    <row r="443" spans="1:8" x14ac:dyDescent="0.2">
      <c r="A443" s="332">
        <v>46009.458333333328</v>
      </c>
      <c r="B443" s="330">
        <v>986.2</v>
      </c>
      <c r="C443" s="330">
        <v>0</v>
      </c>
      <c r="D443" s="330">
        <v>22</v>
      </c>
      <c r="E443" s="330">
        <v>68.2</v>
      </c>
      <c r="F443" s="333">
        <v>4.3</v>
      </c>
      <c r="G443" s="333">
        <v>203.6</v>
      </c>
      <c r="H443" s="333">
        <v>1115.0999999999999</v>
      </c>
    </row>
    <row r="444" spans="1:8" x14ac:dyDescent="0.2">
      <c r="A444" s="332">
        <v>46009.5</v>
      </c>
      <c r="B444" s="330">
        <v>985.7</v>
      </c>
      <c r="C444" s="330">
        <v>0</v>
      </c>
      <c r="D444" s="330">
        <v>22.2</v>
      </c>
      <c r="E444" s="330">
        <v>67.5</v>
      </c>
      <c r="F444" s="333">
        <v>4.8</v>
      </c>
      <c r="G444" s="333">
        <v>202</v>
      </c>
      <c r="H444" s="333">
        <v>570.79999999999995</v>
      </c>
    </row>
    <row r="445" spans="1:8" x14ac:dyDescent="0.2">
      <c r="A445" s="332">
        <v>46009.541666666672</v>
      </c>
      <c r="B445" s="330">
        <v>985.8</v>
      </c>
      <c r="C445" s="330">
        <v>0</v>
      </c>
      <c r="D445" s="330">
        <v>22</v>
      </c>
      <c r="E445" s="330">
        <v>68.3</v>
      </c>
      <c r="F445" s="333">
        <v>5.2</v>
      </c>
      <c r="G445" s="333">
        <v>199.5</v>
      </c>
      <c r="H445" s="333">
        <v>832.2</v>
      </c>
    </row>
    <row r="446" spans="1:8" x14ac:dyDescent="0.2">
      <c r="A446" s="332">
        <v>46009.583333333328</v>
      </c>
      <c r="B446" s="330">
        <v>985.4</v>
      </c>
      <c r="C446" s="330">
        <v>0</v>
      </c>
      <c r="D446" s="330">
        <v>22</v>
      </c>
      <c r="E446" s="330">
        <v>69.8</v>
      </c>
      <c r="F446" s="333">
        <v>4.7</v>
      </c>
      <c r="G446" s="333">
        <v>192.7</v>
      </c>
      <c r="H446" s="333">
        <v>853.2</v>
      </c>
    </row>
    <row r="447" spans="1:8" x14ac:dyDescent="0.2">
      <c r="A447" s="332">
        <v>46009.625</v>
      </c>
      <c r="B447" s="330">
        <v>985.6</v>
      </c>
      <c r="C447" s="330">
        <v>0</v>
      </c>
      <c r="D447" s="330">
        <v>21.9</v>
      </c>
      <c r="E447" s="330">
        <v>71.3</v>
      </c>
      <c r="F447" s="333">
        <v>3.9</v>
      </c>
      <c r="G447" s="333">
        <v>205.8</v>
      </c>
      <c r="H447" s="333">
        <v>642.6</v>
      </c>
    </row>
    <row r="448" spans="1:8" x14ac:dyDescent="0.2">
      <c r="A448" s="332">
        <v>46009.666666666672</v>
      </c>
      <c r="B448" s="330">
        <v>985.9</v>
      </c>
      <c r="C448" s="330">
        <v>0</v>
      </c>
      <c r="D448" s="330">
        <v>21.7</v>
      </c>
      <c r="E448" s="330">
        <v>72.2</v>
      </c>
      <c r="F448" s="333">
        <v>2.7</v>
      </c>
      <c r="G448" s="333">
        <v>205.1</v>
      </c>
      <c r="H448" s="333">
        <v>398.4</v>
      </c>
    </row>
    <row r="449" spans="1:8" x14ac:dyDescent="0.2">
      <c r="A449" s="332">
        <v>46009.708333333328</v>
      </c>
      <c r="B449" s="330">
        <v>986.6</v>
      </c>
      <c r="C449" s="330">
        <v>0</v>
      </c>
      <c r="D449" s="330">
        <v>21.4</v>
      </c>
      <c r="E449" s="330">
        <v>73.599999999999994</v>
      </c>
      <c r="F449" s="333">
        <v>3</v>
      </c>
      <c r="G449" s="333">
        <v>202</v>
      </c>
      <c r="H449" s="333">
        <v>163.9</v>
      </c>
    </row>
    <row r="450" spans="1:8" x14ac:dyDescent="0.2">
      <c r="A450" s="332">
        <v>46009.75</v>
      </c>
      <c r="B450" s="330">
        <v>987.5</v>
      </c>
      <c r="C450" s="330">
        <v>0</v>
      </c>
      <c r="D450" s="330">
        <v>20.6</v>
      </c>
      <c r="E450" s="330">
        <v>77.5</v>
      </c>
      <c r="F450" s="333">
        <v>3.2</v>
      </c>
      <c r="G450" s="333">
        <v>194</v>
      </c>
      <c r="H450" s="333">
        <v>13.1</v>
      </c>
    </row>
    <row r="451" spans="1:8" x14ac:dyDescent="0.2">
      <c r="A451" s="332">
        <v>46009.791666666672</v>
      </c>
      <c r="B451" s="330">
        <v>988.5</v>
      </c>
      <c r="C451" s="330">
        <v>0</v>
      </c>
      <c r="D451" s="330">
        <v>20.399999999999999</v>
      </c>
      <c r="E451" s="330">
        <v>79.5</v>
      </c>
      <c r="F451" s="333">
        <v>3.4</v>
      </c>
      <c r="G451" s="333">
        <v>191.6</v>
      </c>
      <c r="H451" s="333">
        <v>0</v>
      </c>
    </row>
    <row r="452" spans="1:8" x14ac:dyDescent="0.2">
      <c r="A452" s="332">
        <v>46009.833333333328</v>
      </c>
      <c r="B452" s="330">
        <v>988.9</v>
      </c>
      <c r="C452" s="330">
        <v>0</v>
      </c>
      <c r="D452" s="330">
        <v>20.2</v>
      </c>
      <c r="E452" s="330">
        <v>81.400000000000006</v>
      </c>
      <c r="F452" s="333">
        <v>3.6</v>
      </c>
      <c r="G452" s="333">
        <v>186.3</v>
      </c>
      <c r="H452" s="333">
        <v>0</v>
      </c>
    </row>
    <row r="453" spans="1:8" x14ac:dyDescent="0.2">
      <c r="A453" s="332">
        <v>46009.875</v>
      </c>
      <c r="B453" s="330">
        <v>988.9</v>
      </c>
      <c r="C453" s="330">
        <v>0</v>
      </c>
      <c r="D453" s="330">
        <v>20.2</v>
      </c>
      <c r="E453" s="330">
        <v>81.3</v>
      </c>
      <c r="F453" s="333">
        <v>2.9</v>
      </c>
      <c r="G453" s="333">
        <v>184.7</v>
      </c>
      <c r="H453" s="333">
        <v>0</v>
      </c>
    </row>
    <row r="454" spans="1:8" x14ac:dyDescent="0.2">
      <c r="A454" s="332">
        <v>46009.916666666672</v>
      </c>
      <c r="B454" s="330">
        <v>988.2</v>
      </c>
      <c r="C454" s="330">
        <v>0</v>
      </c>
      <c r="D454" s="330">
        <v>20</v>
      </c>
      <c r="E454" s="330">
        <v>81.900000000000006</v>
      </c>
      <c r="F454" s="333">
        <v>3.4</v>
      </c>
      <c r="G454" s="333">
        <v>174.6</v>
      </c>
      <c r="H454" s="333">
        <v>0</v>
      </c>
    </row>
    <row r="455" spans="1:8" x14ac:dyDescent="0.2">
      <c r="A455" s="332">
        <v>46009.958333333328</v>
      </c>
      <c r="B455" s="330">
        <v>988.1</v>
      </c>
      <c r="C455" s="330">
        <v>0</v>
      </c>
      <c r="D455" s="330">
        <v>19.600000000000001</v>
      </c>
      <c r="E455" s="330">
        <v>83.4</v>
      </c>
      <c r="F455" s="342">
        <v>3.1</v>
      </c>
      <c r="G455" s="342">
        <v>171.1</v>
      </c>
      <c r="H455" s="333">
        <v>0</v>
      </c>
    </row>
    <row r="456" spans="1:8" x14ac:dyDescent="0.2">
      <c r="A456" s="332">
        <v>46010</v>
      </c>
      <c r="B456" s="330">
        <v>987.9</v>
      </c>
      <c r="C456" s="330">
        <v>0</v>
      </c>
      <c r="D456" s="330">
        <v>19.600000000000001</v>
      </c>
      <c r="E456" s="367">
        <v>82.8</v>
      </c>
      <c r="F456" s="337">
        <v>3.1</v>
      </c>
      <c r="G456" s="337">
        <v>185.6</v>
      </c>
      <c r="H456" s="336">
        <v>0</v>
      </c>
    </row>
    <row r="457" spans="1:8" x14ac:dyDescent="0.2">
      <c r="A457" s="332">
        <v>46010.041666666672</v>
      </c>
      <c r="B457" s="330">
        <v>987.5</v>
      </c>
      <c r="C457" s="330">
        <v>0</v>
      </c>
      <c r="D457" s="330">
        <v>19.5</v>
      </c>
      <c r="E457" s="330">
        <v>81.3</v>
      </c>
      <c r="F457" s="340">
        <v>2.9</v>
      </c>
      <c r="G457" s="337">
        <v>177.8</v>
      </c>
      <c r="H457" s="336">
        <v>0</v>
      </c>
    </row>
    <row r="458" spans="1:8" x14ac:dyDescent="0.2">
      <c r="A458" s="332">
        <v>46010.083333333328</v>
      </c>
      <c r="B458" s="330">
        <v>986.9</v>
      </c>
      <c r="C458" s="330">
        <v>0</v>
      </c>
      <c r="D458" s="330">
        <v>19.399999999999999</v>
      </c>
      <c r="E458" s="367">
        <v>80.7</v>
      </c>
      <c r="F458" s="339">
        <v>4</v>
      </c>
      <c r="G458" s="337">
        <v>172.8</v>
      </c>
      <c r="H458" s="336">
        <v>0</v>
      </c>
    </row>
    <row r="459" spans="1:8" x14ac:dyDescent="0.2">
      <c r="A459" s="332">
        <v>46010.125</v>
      </c>
      <c r="B459" s="330">
        <v>986.9</v>
      </c>
      <c r="C459" s="330">
        <v>0</v>
      </c>
      <c r="D459" s="330">
        <v>19.3</v>
      </c>
      <c r="E459" s="367">
        <v>80.400000000000006</v>
      </c>
      <c r="F459" s="337">
        <v>4</v>
      </c>
      <c r="G459" s="337">
        <v>179.5</v>
      </c>
      <c r="H459" s="336">
        <v>0</v>
      </c>
    </row>
    <row r="460" spans="1:8" x14ac:dyDescent="0.2">
      <c r="A460" s="332">
        <v>46010.166666666672</v>
      </c>
      <c r="B460" s="330">
        <v>987.3</v>
      </c>
      <c r="C460" s="330">
        <v>0</v>
      </c>
      <c r="D460" s="330">
        <v>19.3</v>
      </c>
      <c r="E460" s="367">
        <v>80.8</v>
      </c>
      <c r="F460" s="350">
        <v>4.2</v>
      </c>
      <c r="G460" s="337">
        <v>175.7</v>
      </c>
      <c r="H460" s="336">
        <v>0</v>
      </c>
    </row>
    <row r="461" spans="1:8" x14ac:dyDescent="0.2">
      <c r="A461" s="332">
        <v>46010.208333333328</v>
      </c>
      <c r="B461" s="330">
        <v>988.2</v>
      </c>
      <c r="C461" s="330">
        <v>0</v>
      </c>
      <c r="D461" s="330">
        <v>19.2</v>
      </c>
      <c r="E461" s="367">
        <v>81</v>
      </c>
      <c r="F461" s="337">
        <v>1.8</v>
      </c>
      <c r="G461" s="337">
        <v>228.4</v>
      </c>
      <c r="H461" s="336">
        <v>22.2</v>
      </c>
    </row>
    <row r="462" spans="1:8" x14ac:dyDescent="0.2">
      <c r="A462" s="332">
        <v>46010.25</v>
      </c>
      <c r="B462" s="330">
        <v>988.4</v>
      </c>
      <c r="C462" s="330">
        <v>0</v>
      </c>
      <c r="D462" s="330">
        <v>19.7</v>
      </c>
      <c r="E462" s="367">
        <v>80.099999999999994</v>
      </c>
      <c r="F462" s="350">
        <v>0.9</v>
      </c>
      <c r="G462" s="337">
        <v>161.69999999999999</v>
      </c>
      <c r="H462" s="336">
        <v>156.30000000000001</v>
      </c>
    </row>
    <row r="463" spans="1:8" x14ac:dyDescent="0.2">
      <c r="A463" s="332">
        <v>46010.291666666672</v>
      </c>
      <c r="B463" s="330">
        <v>988.5</v>
      </c>
      <c r="C463" s="330">
        <v>0</v>
      </c>
      <c r="D463" s="330">
        <v>21.3</v>
      </c>
      <c r="E463" s="367">
        <v>74.900000000000006</v>
      </c>
      <c r="F463" s="337">
        <v>1.9</v>
      </c>
      <c r="G463" s="337">
        <v>174.6</v>
      </c>
      <c r="H463" s="336">
        <v>508.5</v>
      </c>
    </row>
    <row r="464" spans="1:8" x14ac:dyDescent="0.2">
      <c r="A464" s="332">
        <v>46010.333333333328</v>
      </c>
      <c r="B464" s="330">
        <v>988.1</v>
      </c>
      <c r="C464" s="330">
        <v>0</v>
      </c>
      <c r="D464" s="330">
        <v>21.8</v>
      </c>
      <c r="E464" s="367">
        <v>73.5</v>
      </c>
      <c r="F464" s="337">
        <v>2.9</v>
      </c>
      <c r="G464" s="337">
        <v>194.2</v>
      </c>
      <c r="H464" s="336">
        <v>567.6</v>
      </c>
    </row>
    <row r="465" spans="1:8" x14ac:dyDescent="0.2">
      <c r="A465" s="332">
        <v>46010.375</v>
      </c>
      <c r="B465" s="330">
        <v>987.6</v>
      </c>
      <c r="C465" s="330">
        <v>0</v>
      </c>
      <c r="D465" s="330">
        <v>21.6</v>
      </c>
      <c r="E465" s="330">
        <v>74.7</v>
      </c>
      <c r="F465" s="341">
        <v>4.3</v>
      </c>
      <c r="G465" s="341">
        <v>192.1</v>
      </c>
      <c r="H465" s="333">
        <v>745</v>
      </c>
    </row>
    <row r="466" spans="1:8" x14ac:dyDescent="0.2">
      <c r="A466" s="332">
        <v>46010.416666666672</v>
      </c>
      <c r="B466" s="330">
        <v>987.3</v>
      </c>
      <c r="C466" s="330">
        <v>0</v>
      </c>
      <c r="D466" s="330">
        <v>22.3</v>
      </c>
      <c r="E466" s="330">
        <v>72.2</v>
      </c>
      <c r="F466" s="330">
        <v>5.2</v>
      </c>
      <c r="G466" s="330">
        <v>191.8</v>
      </c>
      <c r="H466" s="330">
        <v>1046.4000000000001</v>
      </c>
    </row>
    <row r="467" spans="1:8" x14ac:dyDescent="0.2">
      <c r="A467" s="332">
        <v>46010.458333333328</v>
      </c>
      <c r="B467" s="330">
        <v>987.4</v>
      </c>
      <c r="C467" s="330">
        <v>0</v>
      </c>
      <c r="D467" s="330">
        <v>22.6</v>
      </c>
      <c r="E467" s="330">
        <v>71.2</v>
      </c>
      <c r="F467" s="333">
        <v>5</v>
      </c>
      <c r="G467" s="333">
        <v>189.2</v>
      </c>
      <c r="H467" s="333">
        <v>1093.3</v>
      </c>
    </row>
    <row r="468" spans="1:8" x14ac:dyDescent="0.2">
      <c r="A468" s="332">
        <v>46010.5</v>
      </c>
      <c r="B468" s="330">
        <v>987.6</v>
      </c>
      <c r="C468" s="330">
        <v>0</v>
      </c>
      <c r="D468" s="330">
        <v>22.9</v>
      </c>
      <c r="E468" s="330">
        <v>71.2</v>
      </c>
      <c r="F468" s="330">
        <v>4.9000000000000004</v>
      </c>
      <c r="G468" s="330">
        <v>190.9</v>
      </c>
      <c r="H468" s="330">
        <v>585.6</v>
      </c>
    </row>
    <row r="469" spans="1:8" x14ac:dyDescent="0.2">
      <c r="A469" s="332">
        <v>46010.541666666672</v>
      </c>
      <c r="B469" s="330">
        <v>987.3</v>
      </c>
      <c r="C469" s="330">
        <v>0</v>
      </c>
      <c r="D469" s="330">
        <v>22.8</v>
      </c>
      <c r="E469" s="330">
        <v>72.3</v>
      </c>
      <c r="F469" s="330">
        <v>4.9000000000000004</v>
      </c>
      <c r="G469" s="330">
        <v>192.1</v>
      </c>
      <c r="H469" s="330">
        <v>813.6</v>
      </c>
    </row>
    <row r="470" spans="1:8" x14ac:dyDescent="0.2">
      <c r="A470" s="332">
        <v>46010.583333333328</v>
      </c>
      <c r="B470" s="330">
        <v>987.2</v>
      </c>
      <c r="C470" s="330">
        <v>0</v>
      </c>
      <c r="D470" s="330">
        <v>22.5</v>
      </c>
      <c r="E470" s="330">
        <v>74</v>
      </c>
      <c r="F470" s="330">
        <v>4.5</v>
      </c>
      <c r="G470" s="330">
        <v>206</v>
      </c>
      <c r="H470" s="330">
        <v>841.3</v>
      </c>
    </row>
    <row r="471" spans="1:8" x14ac:dyDescent="0.2">
      <c r="A471" s="332">
        <v>46010.625</v>
      </c>
      <c r="B471" s="330">
        <v>987</v>
      </c>
      <c r="C471" s="330">
        <v>0</v>
      </c>
      <c r="D471" s="330">
        <v>22.3</v>
      </c>
      <c r="E471" s="330">
        <v>76</v>
      </c>
      <c r="F471" s="330">
        <v>4.0999999999999996</v>
      </c>
      <c r="G471" s="330">
        <v>201.3</v>
      </c>
      <c r="H471" s="330">
        <v>576.5</v>
      </c>
    </row>
    <row r="472" spans="1:8" x14ac:dyDescent="0.2">
      <c r="A472" s="332">
        <v>46010.666666666672</v>
      </c>
      <c r="B472" s="330">
        <v>987.6</v>
      </c>
      <c r="C472" s="330">
        <v>0</v>
      </c>
      <c r="D472" s="330">
        <v>22</v>
      </c>
      <c r="E472" s="330">
        <v>77</v>
      </c>
      <c r="F472" s="330">
        <v>3.7</v>
      </c>
      <c r="G472" s="330">
        <v>195.6</v>
      </c>
      <c r="H472" s="330">
        <v>290.39999999999998</v>
      </c>
    </row>
    <row r="473" spans="1:8" x14ac:dyDescent="0.2">
      <c r="A473" s="332">
        <v>46010.708333333328</v>
      </c>
      <c r="B473" s="330">
        <v>988.4</v>
      </c>
      <c r="C473" s="330">
        <v>0</v>
      </c>
      <c r="D473" s="330">
        <v>21.5</v>
      </c>
      <c r="E473" s="330">
        <v>79.400000000000006</v>
      </c>
      <c r="F473" s="330">
        <v>3.5</v>
      </c>
      <c r="G473" s="330">
        <v>189.7</v>
      </c>
      <c r="H473" s="330">
        <v>133.4</v>
      </c>
    </row>
    <row r="474" spans="1:8" x14ac:dyDescent="0.2">
      <c r="A474" s="332">
        <v>46010.75</v>
      </c>
      <c r="B474" s="330">
        <v>988.8</v>
      </c>
      <c r="C474" s="330">
        <v>0</v>
      </c>
      <c r="D474" s="330">
        <v>21.1</v>
      </c>
      <c r="E474" s="330">
        <v>81.2</v>
      </c>
      <c r="F474" s="330">
        <v>3.6</v>
      </c>
      <c r="G474" s="330">
        <v>184</v>
      </c>
      <c r="H474" s="330">
        <v>16.5</v>
      </c>
    </row>
    <row r="475" spans="1:8" x14ac:dyDescent="0.2">
      <c r="A475" s="332">
        <v>46010.791666666672</v>
      </c>
      <c r="B475" s="330">
        <v>989.4</v>
      </c>
      <c r="C475" s="330">
        <v>0</v>
      </c>
      <c r="D475" s="330">
        <v>20.8</v>
      </c>
      <c r="E475" s="330">
        <v>82.9</v>
      </c>
      <c r="F475" s="330">
        <v>3.4</v>
      </c>
      <c r="G475" s="330">
        <v>191.3</v>
      </c>
      <c r="H475" s="330">
        <v>0</v>
      </c>
    </row>
    <row r="476" spans="1:8" x14ac:dyDescent="0.2">
      <c r="A476" s="332">
        <v>46010.833333333328</v>
      </c>
      <c r="B476" s="330">
        <v>989.9</v>
      </c>
      <c r="C476" s="330">
        <v>0</v>
      </c>
      <c r="D476" s="330">
        <v>20.5</v>
      </c>
      <c r="E476" s="330">
        <v>84.1</v>
      </c>
      <c r="F476" s="330">
        <v>3.7</v>
      </c>
      <c r="G476" s="330">
        <v>183.7</v>
      </c>
      <c r="H476" s="330">
        <v>0</v>
      </c>
    </row>
    <row r="477" spans="1:8" x14ac:dyDescent="0.2">
      <c r="A477" s="332">
        <v>46010.875</v>
      </c>
      <c r="B477" s="330">
        <v>990</v>
      </c>
      <c r="C477" s="330">
        <v>0</v>
      </c>
      <c r="D477" s="330">
        <v>20.2</v>
      </c>
      <c r="E477" s="330">
        <v>85.6</v>
      </c>
      <c r="F477" s="330">
        <v>3.1</v>
      </c>
      <c r="G477" s="330">
        <v>191.3</v>
      </c>
      <c r="H477" s="330">
        <v>0</v>
      </c>
    </row>
    <row r="478" spans="1:8" x14ac:dyDescent="0.2">
      <c r="A478" s="332">
        <v>46010.916666666672</v>
      </c>
      <c r="B478" s="330">
        <v>989.9</v>
      </c>
      <c r="C478" s="330">
        <v>0</v>
      </c>
      <c r="D478" s="330">
        <v>20</v>
      </c>
      <c r="E478" s="330">
        <v>86.9</v>
      </c>
      <c r="F478" s="333">
        <v>3.1</v>
      </c>
      <c r="G478" s="342">
        <v>183.1</v>
      </c>
      <c r="H478" s="333">
        <v>0</v>
      </c>
    </row>
    <row r="479" spans="1:8" x14ac:dyDescent="0.2">
      <c r="A479" s="332">
        <v>46010.958333333328</v>
      </c>
      <c r="B479" s="330">
        <v>989.4</v>
      </c>
      <c r="C479" s="330">
        <v>0</v>
      </c>
      <c r="D479" s="330">
        <v>19.8</v>
      </c>
      <c r="E479" s="330">
        <v>87.5</v>
      </c>
      <c r="F479" s="334">
        <v>2.7</v>
      </c>
      <c r="G479" s="337">
        <v>173.3</v>
      </c>
      <c r="H479" s="336">
        <v>0</v>
      </c>
    </row>
    <row r="480" spans="1:8" x14ac:dyDescent="0.2">
      <c r="A480" s="332">
        <v>46011</v>
      </c>
      <c r="B480" s="330">
        <v>988.9</v>
      </c>
      <c r="C480" s="330">
        <v>0</v>
      </c>
      <c r="D480" s="330">
        <v>19.600000000000001</v>
      </c>
      <c r="E480" s="330">
        <v>87.5</v>
      </c>
      <c r="F480" s="334">
        <v>1.9</v>
      </c>
      <c r="G480" s="337">
        <v>169</v>
      </c>
      <c r="H480" s="336">
        <v>0</v>
      </c>
    </row>
    <row r="481" spans="1:8" x14ac:dyDescent="0.2">
      <c r="A481" s="332">
        <v>46011.041666666672</v>
      </c>
      <c r="B481" s="330">
        <v>988.5</v>
      </c>
      <c r="C481" s="330">
        <v>0</v>
      </c>
      <c r="D481" s="330">
        <v>19.600000000000001</v>
      </c>
      <c r="E481" s="330">
        <v>86</v>
      </c>
      <c r="F481" s="333">
        <v>1.2</v>
      </c>
      <c r="G481" s="345">
        <v>185.7</v>
      </c>
      <c r="H481" s="333">
        <v>0</v>
      </c>
    </row>
    <row r="482" spans="1:8" x14ac:dyDescent="0.2">
      <c r="A482" s="332">
        <v>46011.083333333328</v>
      </c>
      <c r="B482" s="330">
        <v>988.5</v>
      </c>
      <c r="C482" s="330">
        <v>0</v>
      </c>
      <c r="D482" s="330">
        <v>19.2</v>
      </c>
      <c r="E482" s="330">
        <v>87.2</v>
      </c>
      <c r="F482" s="349">
        <v>1.3</v>
      </c>
      <c r="G482" s="337">
        <v>176.1</v>
      </c>
      <c r="H482" s="336">
        <v>0</v>
      </c>
    </row>
    <row r="483" spans="1:8" x14ac:dyDescent="0.2">
      <c r="A483" s="332">
        <v>46011.125</v>
      </c>
      <c r="B483" s="330">
        <v>988.4</v>
      </c>
      <c r="C483" s="330">
        <v>0</v>
      </c>
      <c r="D483" s="330">
        <v>19</v>
      </c>
      <c r="E483" s="367">
        <v>87.3</v>
      </c>
      <c r="F483" s="337">
        <v>0.7</v>
      </c>
      <c r="G483" s="337">
        <v>156.69999999999999</v>
      </c>
      <c r="H483" s="336">
        <v>0</v>
      </c>
    </row>
    <row r="484" spans="1:8" x14ac:dyDescent="0.2">
      <c r="A484" s="332">
        <v>46011.166666666672</v>
      </c>
      <c r="B484" s="330">
        <v>989</v>
      </c>
      <c r="C484" s="330">
        <v>0</v>
      </c>
      <c r="D484" s="330">
        <v>18.899999999999999</v>
      </c>
      <c r="E484" s="367">
        <v>87.9</v>
      </c>
      <c r="F484" s="354">
        <v>0.5</v>
      </c>
      <c r="G484" s="337">
        <v>154.4</v>
      </c>
      <c r="H484" s="336">
        <v>0</v>
      </c>
    </row>
    <row r="485" spans="1:8" x14ac:dyDescent="0.2">
      <c r="A485" s="332">
        <v>46011.208333333328</v>
      </c>
      <c r="B485" s="330">
        <v>989.8</v>
      </c>
      <c r="C485" s="330">
        <v>0</v>
      </c>
      <c r="D485" s="330">
        <v>18.7</v>
      </c>
      <c r="E485" s="330">
        <v>88.4</v>
      </c>
      <c r="F485" s="334">
        <v>1</v>
      </c>
      <c r="G485" s="337">
        <v>144.30000000000001</v>
      </c>
      <c r="H485" s="336">
        <v>13.6</v>
      </c>
    </row>
    <row r="486" spans="1:8" x14ac:dyDescent="0.2">
      <c r="A486" s="332">
        <v>46011.25</v>
      </c>
      <c r="B486" s="330">
        <v>990.3</v>
      </c>
      <c r="C486" s="330">
        <v>0</v>
      </c>
      <c r="D486" s="330">
        <v>19.399999999999999</v>
      </c>
      <c r="E486" s="330">
        <v>86.8</v>
      </c>
      <c r="F486" s="334">
        <v>0.9</v>
      </c>
      <c r="G486" s="337">
        <v>145.6</v>
      </c>
      <c r="H486" s="336">
        <v>156.19999999999999</v>
      </c>
    </row>
    <row r="487" spans="1:8" x14ac:dyDescent="0.2">
      <c r="A487" s="332">
        <v>46011.291666666672</v>
      </c>
      <c r="B487" s="330">
        <v>990</v>
      </c>
      <c r="C487" s="330">
        <v>0</v>
      </c>
      <c r="D487" s="330">
        <v>20.8</v>
      </c>
      <c r="E487" s="330">
        <v>80.3</v>
      </c>
      <c r="F487" s="333">
        <v>2.7</v>
      </c>
      <c r="G487" s="341">
        <v>170.5</v>
      </c>
      <c r="H487" s="333">
        <v>477.8</v>
      </c>
    </row>
    <row r="488" spans="1:8" x14ac:dyDescent="0.2">
      <c r="A488" s="332">
        <v>46011.333333333328</v>
      </c>
      <c r="B488" s="330">
        <v>989.6</v>
      </c>
      <c r="C488" s="330">
        <v>0</v>
      </c>
      <c r="D488" s="330">
        <v>21.5</v>
      </c>
      <c r="E488" s="367">
        <v>78.599999999999994</v>
      </c>
      <c r="F488" s="348">
        <v>4.5</v>
      </c>
      <c r="G488" s="348">
        <v>195.5</v>
      </c>
      <c r="H488" s="336">
        <v>713.8</v>
      </c>
    </row>
    <row r="489" spans="1:8" x14ac:dyDescent="0.2">
      <c r="A489" s="332">
        <v>46011.375</v>
      </c>
      <c r="B489" s="330">
        <v>988.9</v>
      </c>
      <c r="C489" s="330">
        <v>0</v>
      </c>
      <c r="D489" s="330">
        <v>22</v>
      </c>
      <c r="E489" s="330">
        <v>77.099999999999994</v>
      </c>
      <c r="F489" s="333">
        <v>5.8</v>
      </c>
      <c r="G489" s="333">
        <v>189.8</v>
      </c>
      <c r="H489" s="333">
        <v>902.1</v>
      </c>
    </row>
    <row r="490" spans="1:8" x14ac:dyDescent="0.2">
      <c r="A490" s="332">
        <v>46011.416666666672</v>
      </c>
      <c r="B490" s="330">
        <v>988.2</v>
      </c>
      <c r="C490" s="330">
        <v>0</v>
      </c>
      <c r="D490" s="330">
        <v>22.6</v>
      </c>
      <c r="E490" s="330">
        <v>74.400000000000006</v>
      </c>
      <c r="F490" s="333">
        <v>5.8</v>
      </c>
      <c r="G490" s="333">
        <v>189.5</v>
      </c>
      <c r="H490" s="333">
        <v>1031.9000000000001</v>
      </c>
    </row>
    <row r="491" spans="1:8" x14ac:dyDescent="0.2">
      <c r="A491" s="332">
        <v>46011.458333333328</v>
      </c>
      <c r="B491" s="330">
        <v>988.1</v>
      </c>
      <c r="C491" s="330">
        <v>0</v>
      </c>
      <c r="D491" s="330">
        <v>22.5</v>
      </c>
      <c r="E491" s="330">
        <v>73.400000000000006</v>
      </c>
      <c r="F491" s="333">
        <v>5.6</v>
      </c>
      <c r="G491" s="333">
        <v>193.6</v>
      </c>
      <c r="H491" s="333">
        <v>1088.8</v>
      </c>
    </row>
    <row r="492" spans="1:8" x14ac:dyDescent="0.2">
      <c r="A492" s="332">
        <v>46011.5</v>
      </c>
      <c r="B492" s="330">
        <v>987.6</v>
      </c>
      <c r="C492" s="330">
        <v>0</v>
      </c>
      <c r="D492" s="330">
        <v>22.7</v>
      </c>
      <c r="E492" s="330">
        <v>73.5</v>
      </c>
      <c r="F492" s="333">
        <v>5.8</v>
      </c>
      <c r="G492" s="333">
        <v>183.5</v>
      </c>
      <c r="H492" s="333">
        <v>579</v>
      </c>
    </row>
    <row r="493" spans="1:8" x14ac:dyDescent="0.2">
      <c r="A493" s="332">
        <v>46011.541666666672</v>
      </c>
      <c r="B493" s="330">
        <v>987.2</v>
      </c>
      <c r="C493" s="330">
        <v>0</v>
      </c>
      <c r="D493" s="330">
        <v>22.6</v>
      </c>
      <c r="E493" s="330">
        <v>73.3</v>
      </c>
      <c r="F493" s="333">
        <v>6.5</v>
      </c>
      <c r="G493" s="333">
        <v>185.3</v>
      </c>
      <c r="H493" s="333">
        <v>837.6</v>
      </c>
    </row>
    <row r="494" spans="1:8" x14ac:dyDescent="0.2">
      <c r="A494" s="332">
        <v>46011.583333333328</v>
      </c>
      <c r="B494" s="330">
        <v>987.2</v>
      </c>
      <c r="C494" s="330">
        <v>0</v>
      </c>
      <c r="D494" s="330">
        <v>22.4</v>
      </c>
      <c r="E494" s="330">
        <v>76</v>
      </c>
      <c r="F494" s="333">
        <v>6.5</v>
      </c>
      <c r="G494" s="333">
        <v>181.9</v>
      </c>
      <c r="H494" s="333">
        <v>819.3</v>
      </c>
    </row>
    <row r="495" spans="1:8" x14ac:dyDescent="0.2">
      <c r="A495" s="332">
        <v>46011.625</v>
      </c>
      <c r="B495" s="330">
        <v>987.1</v>
      </c>
      <c r="C495" s="330">
        <v>0</v>
      </c>
      <c r="D495" s="330">
        <v>21.9</v>
      </c>
      <c r="E495" s="330">
        <v>78.5</v>
      </c>
      <c r="F495" s="333">
        <v>5.5</v>
      </c>
      <c r="G495" s="333">
        <v>185.4</v>
      </c>
      <c r="H495" s="333">
        <v>485.2</v>
      </c>
    </row>
    <row r="496" spans="1:8" x14ac:dyDescent="0.2">
      <c r="A496" s="332">
        <v>46011.666666666672</v>
      </c>
      <c r="B496" s="330">
        <v>987.3</v>
      </c>
      <c r="C496" s="330">
        <v>0</v>
      </c>
      <c r="D496" s="330">
        <v>22</v>
      </c>
      <c r="E496" s="330">
        <v>77.599999999999994</v>
      </c>
      <c r="F496" s="333">
        <v>5</v>
      </c>
      <c r="G496" s="333">
        <v>175.6</v>
      </c>
      <c r="H496" s="333">
        <v>399.8</v>
      </c>
    </row>
    <row r="497" spans="1:8" x14ac:dyDescent="0.2">
      <c r="A497" s="332">
        <v>46011.708333333328</v>
      </c>
      <c r="B497" s="330">
        <v>987.5</v>
      </c>
      <c r="C497" s="330">
        <v>0</v>
      </c>
      <c r="D497" s="330">
        <v>21.5</v>
      </c>
      <c r="E497" s="330">
        <v>78.599999999999994</v>
      </c>
      <c r="F497" s="333">
        <v>5.7</v>
      </c>
      <c r="G497" s="333">
        <v>180</v>
      </c>
      <c r="H497" s="333">
        <v>148.5</v>
      </c>
    </row>
    <row r="498" spans="1:8" x14ac:dyDescent="0.2">
      <c r="A498" s="332">
        <v>46011.75</v>
      </c>
      <c r="B498" s="330">
        <v>988.2</v>
      </c>
      <c r="C498" s="330">
        <v>0</v>
      </c>
      <c r="D498" s="330">
        <v>20.9</v>
      </c>
      <c r="E498" s="330">
        <v>81.3</v>
      </c>
      <c r="F498" s="333">
        <v>5.2</v>
      </c>
      <c r="G498" s="333">
        <v>174</v>
      </c>
      <c r="H498" s="333">
        <v>11.1</v>
      </c>
    </row>
    <row r="499" spans="1:8" x14ac:dyDescent="0.2">
      <c r="A499" s="332">
        <v>46011.791666666672</v>
      </c>
      <c r="B499" s="330">
        <v>988.6</v>
      </c>
      <c r="C499" s="330">
        <v>0</v>
      </c>
      <c r="D499" s="330">
        <v>20.5</v>
      </c>
      <c r="E499" s="330">
        <v>82.5</v>
      </c>
      <c r="F499" s="333">
        <v>4.9000000000000004</v>
      </c>
      <c r="G499" s="333">
        <v>170.5</v>
      </c>
      <c r="H499" s="333">
        <v>0</v>
      </c>
    </row>
    <row r="500" spans="1:8" x14ac:dyDescent="0.2">
      <c r="A500" s="332">
        <v>46011.833333333328</v>
      </c>
      <c r="B500" s="330">
        <v>989</v>
      </c>
      <c r="C500" s="330">
        <v>0</v>
      </c>
      <c r="D500" s="330">
        <v>20.2</v>
      </c>
      <c r="E500" s="330">
        <v>83</v>
      </c>
      <c r="F500" s="333">
        <v>4.0999999999999996</v>
      </c>
      <c r="G500" s="342">
        <v>180.3</v>
      </c>
      <c r="H500" s="333">
        <v>0</v>
      </c>
    </row>
    <row r="501" spans="1:8" x14ac:dyDescent="0.2">
      <c r="A501" s="332">
        <v>46011.875</v>
      </c>
      <c r="B501" s="330">
        <v>989</v>
      </c>
      <c r="C501" s="330">
        <v>0</v>
      </c>
      <c r="D501" s="330">
        <v>19.899999999999999</v>
      </c>
      <c r="E501" s="330">
        <v>84.4</v>
      </c>
      <c r="F501" s="349">
        <v>3.4</v>
      </c>
      <c r="G501" s="337">
        <v>179.3</v>
      </c>
      <c r="H501" s="336">
        <v>0</v>
      </c>
    </row>
    <row r="502" spans="1:8" x14ac:dyDescent="0.2">
      <c r="A502" s="332">
        <v>46011.916666666672</v>
      </c>
      <c r="B502" s="330">
        <v>989.1</v>
      </c>
      <c r="C502" s="330">
        <v>0</v>
      </c>
      <c r="D502" s="330">
        <v>19.399999999999999</v>
      </c>
      <c r="E502" s="367">
        <v>87</v>
      </c>
      <c r="F502" s="337">
        <v>2.8</v>
      </c>
      <c r="G502" s="337">
        <v>191.9</v>
      </c>
      <c r="H502" s="336">
        <v>0</v>
      </c>
    </row>
    <row r="503" spans="1:8" x14ac:dyDescent="0.2">
      <c r="A503" s="332">
        <v>46011.958333333328</v>
      </c>
      <c r="B503" s="330">
        <v>989.1</v>
      </c>
      <c r="C503" s="330">
        <v>0</v>
      </c>
      <c r="D503" s="330">
        <v>19.100000000000001</v>
      </c>
      <c r="E503" s="367">
        <v>88.5</v>
      </c>
      <c r="F503" s="337">
        <v>3</v>
      </c>
      <c r="G503" s="337">
        <v>197.8</v>
      </c>
      <c r="H503" s="336">
        <v>0</v>
      </c>
    </row>
    <row r="504" spans="1:8" x14ac:dyDescent="0.2">
      <c r="A504" s="332">
        <v>46012</v>
      </c>
      <c r="B504" s="330">
        <v>988.9</v>
      </c>
      <c r="C504" s="330">
        <v>0</v>
      </c>
      <c r="D504" s="330">
        <v>19</v>
      </c>
      <c r="E504" s="367">
        <v>89.2</v>
      </c>
      <c r="F504" s="347">
        <v>2.5</v>
      </c>
      <c r="G504" s="337">
        <v>190.6</v>
      </c>
      <c r="H504" s="336">
        <v>0</v>
      </c>
    </row>
    <row r="505" spans="1:8" x14ac:dyDescent="0.2">
      <c r="A505" s="332">
        <v>46012.041666666672</v>
      </c>
      <c r="B505" s="330">
        <v>988.4</v>
      </c>
      <c r="C505" s="330">
        <v>0</v>
      </c>
      <c r="D505" s="330">
        <v>18.7</v>
      </c>
      <c r="E505" s="367">
        <v>88.4</v>
      </c>
      <c r="F505" s="353">
        <v>0.9</v>
      </c>
      <c r="G505" s="355">
        <v>174.6</v>
      </c>
      <c r="H505" s="336">
        <v>0</v>
      </c>
    </row>
    <row r="506" spans="1:8" x14ac:dyDescent="0.2">
      <c r="A506" s="332">
        <v>46012.083333333328</v>
      </c>
      <c r="B506" s="330">
        <v>988.6</v>
      </c>
      <c r="C506" s="330">
        <v>0</v>
      </c>
      <c r="D506" s="330">
        <v>18.7</v>
      </c>
      <c r="E506" s="330">
        <v>87.9</v>
      </c>
      <c r="F506" s="333">
        <v>1.5</v>
      </c>
      <c r="G506" s="353">
        <v>206.3</v>
      </c>
      <c r="H506" s="336">
        <v>0</v>
      </c>
    </row>
    <row r="507" spans="1:8" x14ac:dyDescent="0.2">
      <c r="A507" s="332">
        <v>46012.125</v>
      </c>
      <c r="B507" s="330">
        <v>988.4</v>
      </c>
      <c r="C507" s="330">
        <v>0</v>
      </c>
      <c r="D507" s="330">
        <v>18.7</v>
      </c>
      <c r="E507" s="367">
        <v>88.2</v>
      </c>
      <c r="F507" s="353">
        <v>2.2000000000000002</v>
      </c>
      <c r="G507" s="343">
        <v>177.9</v>
      </c>
      <c r="H507" s="336">
        <v>0</v>
      </c>
    </row>
    <row r="508" spans="1:8" x14ac:dyDescent="0.2">
      <c r="A508" s="332">
        <v>46012.166666666672</v>
      </c>
      <c r="B508" s="330">
        <v>988.4</v>
      </c>
      <c r="C508" s="330">
        <v>0</v>
      </c>
      <c r="D508" s="330">
        <v>19.100000000000001</v>
      </c>
      <c r="E508" s="367">
        <v>86.9</v>
      </c>
      <c r="F508" s="352">
        <v>2.2000000000000002</v>
      </c>
      <c r="G508" s="337">
        <v>143.9</v>
      </c>
      <c r="H508" s="336">
        <v>0</v>
      </c>
    </row>
    <row r="509" spans="1:8" x14ac:dyDescent="0.2">
      <c r="A509" s="332">
        <v>46012.208333333328</v>
      </c>
      <c r="B509" s="330">
        <v>988.9</v>
      </c>
      <c r="C509" s="330">
        <v>0</v>
      </c>
      <c r="D509" s="330">
        <v>19.100000000000001</v>
      </c>
      <c r="E509" s="367">
        <v>85.4</v>
      </c>
      <c r="F509" s="353">
        <v>2.4</v>
      </c>
      <c r="G509" s="355">
        <v>143.30000000000001</v>
      </c>
      <c r="H509" s="336">
        <v>32.1</v>
      </c>
    </row>
    <row r="510" spans="1:8" x14ac:dyDescent="0.2">
      <c r="A510" s="332">
        <v>46012.25</v>
      </c>
      <c r="B510" s="330">
        <v>989.4</v>
      </c>
      <c r="C510" s="330">
        <v>0</v>
      </c>
      <c r="D510" s="330">
        <v>19.8</v>
      </c>
      <c r="E510" s="367">
        <v>82.9</v>
      </c>
      <c r="F510" s="353">
        <v>1.2</v>
      </c>
      <c r="G510" s="353">
        <v>101.6</v>
      </c>
      <c r="H510" s="336">
        <v>227.3</v>
      </c>
    </row>
    <row r="511" spans="1:8" x14ac:dyDescent="0.2">
      <c r="A511" s="332">
        <v>46012.291666666672</v>
      </c>
      <c r="B511" s="330">
        <v>989.3</v>
      </c>
      <c r="C511" s="330">
        <v>0</v>
      </c>
      <c r="D511" s="330">
        <v>20.9</v>
      </c>
      <c r="E511" s="367">
        <v>77.5</v>
      </c>
      <c r="F511" s="353">
        <v>2.8</v>
      </c>
      <c r="G511" s="353">
        <v>166.8</v>
      </c>
      <c r="H511" s="336">
        <v>492.4</v>
      </c>
    </row>
    <row r="512" spans="1:8" x14ac:dyDescent="0.2">
      <c r="A512" s="332">
        <v>46012.333333333328</v>
      </c>
      <c r="B512" s="330">
        <v>988.9</v>
      </c>
      <c r="C512" s="330">
        <v>0</v>
      </c>
      <c r="D512" s="330">
        <v>21.5</v>
      </c>
      <c r="E512" s="330">
        <v>74.7</v>
      </c>
      <c r="F512" s="333">
        <v>5.2</v>
      </c>
      <c r="G512" s="333">
        <v>179.6</v>
      </c>
      <c r="H512" s="333">
        <v>730.4</v>
      </c>
    </row>
    <row r="513" spans="1:8" x14ac:dyDescent="0.2">
      <c r="A513" s="332">
        <v>46012.375</v>
      </c>
      <c r="B513" s="330">
        <v>988.2</v>
      </c>
      <c r="C513" s="330">
        <v>0</v>
      </c>
      <c r="D513" s="330">
        <v>22</v>
      </c>
      <c r="E513" s="330">
        <v>73.5</v>
      </c>
      <c r="F513" s="333">
        <v>6.3</v>
      </c>
      <c r="G513" s="333">
        <v>178</v>
      </c>
      <c r="H513" s="333">
        <v>921.2</v>
      </c>
    </row>
    <row r="514" spans="1:8" x14ac:dyDescent="0.2">
      <c r="A514" s="332">
        <v>46012.416666666672</v>
      </c>
      <c r="B514" s="330">
        <v>988</v>
      </c>
      <c r="C514" s="330">
        <v>0</v>
      </c>
      <c r="D514" s="330">
        <v>22.4</v>
      </c>
      <c r="E514" s="330">
        <v>72.2</v>
      </c>
      <c r="F514" s="333">
        <v>6.8</v>
      </c>
      <c r="G514" s="333">
        <v>182.5</v>
      </c>
      <c r="H514" s="333">
        <v>1043.9000000000001</v>
      </c>
    </row>
    <row r="515" spans="1:8" x14ac:dyDescent="0.2">
      <c r="A515" s="332">
        <v>46012.458333333328</v>
      </c>
      <c r="B515" s="330">
        <v>987.5</v>
      </c>
      <c r="C515" s="330">
        <v>0</v>
      </c>
      <c r="D515" s="330">
        <v>22.6</v>
      </c>
      <c r="E515" s="330">
        <v>70.900000000000006</v>
      </c>
      <c r="F515" s="333">
        <v>6.8</v>
      </c>
      <c r="G515" s="333">
        <v>180.1</v>
      </c>
      <c r="H515" s="333">
        <v>1080.5999999999999</v>
      </c>
    </row>
    <row r="516" spans="1:8" x14ac:dyDescent="0.2">
      <c r="A516" s="332">
        <v>46012.5</v>
      </c>
      <c r="B516" s="330">
        <v>987</v>
      </c>
      <c r="C516" s="330">
        <v>0</v>
      </c>
      <c r="D516" s="330">
        <v>23</v>
      </c>
      <c r="E516" s="330">
        <v>69.599999999999994</v>
      </c>
      <c r="F516" s="333">
        <v>6.8</v>
      </c>
      <c r="G516" s="333">
        <v>176.6</v>
      </c>
      <c r="H516" s="333">
        <v>603</v>
      </c>
    </row>
    <row r="517" spans="1:8" x14ac:dyDescent="0.2">
      <c r="A517" s="332">
        <v>46012.541666666672</v>
      </c>
      <c r="B517" s="330">
        <v>986.4</v>
      </c>
      <c r="C517" s="330">
        <v>0</v>
      </c>
      <c r="D517" s="330">
        <v>22.6</v>
      </c>
      <c r="E517" s="330">
        <v>71.099999999999994</v>
      </c>
      <c r="F517" s="333">
        <v>7.4</v>
      </c>
      <c r="G517" s="333">
        <v>183.3</v>
      </c>
      <c r="H517" s="333">
        <v>873.8</v>
      </c>
    </row>
    <row r="518" spans="1:8" x14ac:dyDescent="0.2">
      <c r="A518" s="332">
        <v>46012.583333333328</v>
      </c>
      <c r="B518" s="330">
        <v>986</v>
      </c>
      <c r="C518" s="330">
        <v>0</v>
      </c>
      <c r="D518" s="330">
        <v>22.3</v>
      </c>
      <c r="E518" s="330">
        <v>73.3</v>
      </c>
      <c r="F518" s="333">
        <v>7.5</v>
      </c>
      <c r="G518" s="333">
        <v>188.2</v>
      </c>
      <c r="H518" s="333">
        <v>839.8</v>
      </c>
    </row>
    <row r="519" spans="1:8" x14ac:dyDescent="0.2">
      <c r="A519" s="332">
        <v>46012.625</v>
      </c>
      <c r="B519" s="330">
        <v>985.8</v>
      </c>
      <c r="C519" s="330">
        <v>0</v>
      </c>
      <c r="D519" s="330">
        <v>22</v>
      </c>
      <c r="E519" s="330">
        <v>75.599999999999994</v>
      </c>
      <c r="F519" s="333">
        <v>7.1</v>
      </c>
      <c r="G519" s="333">
        <v>183.1</v>
      </c>
      <c r="H519" s="333">
        <v>652.79999999999995</v>
      </c>
    </row>
    <row r="520" spans="1:8" x14ac:dyDescent="0.2">
      <c r="A520" s="332">
        <v>46012.666666666672</v>
      </c>
      <c r="B520" s="330">
        <v>986.1</v>
      </c>
      <c r="C520" s="330">
        <v>0</v>
      </c>
      <c r="D520" s="330">
        <v>21.7</v>
      </c>
      <c r="E520" s="330">
        <v>77.400000000000006</v>
      </c>
      <c r="F520" s="333">
        <v>5.7</v>
      </c>
      <c r="G520" s="333">
        <v>185.1</v>
      </c>
      <c r="H520" s="333">
        <v>432.9</v>
      </c>
    </row>
    <row r="521" spans="1:8" x14ac:dyDescent="0.2">
      <c r="A521" s="332">
        <v>46012.708333333328</v>
      </c>
      <c r="B521" s="330">
        <v>986.4</v>
      </c>
      <c r="C521" s="330">
        <v>0</v>
      </c>
      <c r="D521" s="330">
        <v>21.4</v>
      </c>
      <c r="E521" s="330">
        <v>78.900000000000006</v>
      </c>
      <c r="F521" s="333">
        <v>5.4</v>
      </c>
      <c r="G521" s="333">
        <v>170.5</v>
      </c>
      <c r="H521" s="333">
        <v>173.1</v>
      </c>
    </row>
    <row r="522" spans="1:8" x14ac:dyDescent="0.2">
      <c r="A522" s="332">
        <v>46012.75</v>
      </c>
      <c r="B522" s="330">
        <v>987.4</v>
      </c>
      <c r="C522" s="330">
        <v>0</v>
      </c>
      <c r="D522" s="330">
        <v>20.8</v>
      </c>
      <c r="E522" s="330">
        <v>81.099999999999994</v>
      </c>
      <c r="F522" s="333">
        <v>5.5</v>
      </c>
      <c r="G522" s="333">
        <v>166.5</v>
      </c>
      <c r="H522" s="333">
        <v>16.5</v>
      </c>
    </row>
    <row r="523" spans="1:8" x14ac:dyDescent="0.2">
      <c r="A523" s="332">
        <v>46012.791666666672</v>
      </c>
      <c r="B523" s="330">
        <v>987.8</v>
      </c>
      <c r="C523" s="330">
        <v>0</v>
      </c>
      <c r="D523" s="330">
        <v>20.399999999999999</v>
      </c>
      <c r="E523" s="330">
        <v>82.6</v>
      </c>
      <c r="F523" s="333">
        <v>4.9000000000000004</v>
      </c>
      <c r="G523" s="333">
        <v>164.1</v>
      </c>
      <c r="H523" s="333">
        <v>0</v>
      </c>
    </row>
    <row r="524" spans="1:8" x14ac:dyDescent="0.2">
      <c r="A524" s="332">
        <v>46012.833333333328</v>
      </c>
      <c r="B524" s="330">
        <v>988.4</v>
      </c>
      <c r="C524" s="330">
        <v>0</v>
      </c>
      <c r="D524" s="330">
        <v>20</v>
      </c>
      <c r="E524" s="330">
        <v>83.1</v>
      </c>
      <c r="F524" s="333">
        <v>5.0999999999999996</v>
      </c>
      <c r="G524" s="333">
        <v>168.5</v>
      </c>
      <c r="H524" s="333">
        <v>0</v>
      </c>
    </row>
    <row r="525" spans="1:8" x14ac:dyDescent="0.2">
      <c r="A525" s="332">
        <v>46012.875</v>
      </c>
      <c r="B525" s="330">
        <v>988.7</v>
      </c>
      <c r="C525" s="330">
        <v>0</v>
      </c>
      <c r="D525" s="330">
        <v>19.7</v>
      </c>
      <c r="E525" s="330">
        <v>84.1</v>
      </c>
      <c r="F525" s="333">
        <v>4.0999999999999996</v>
      </c>
      <c r="G525" s="333">
        <v>167</v>
      </c>
      <c r="H525" s="333">
        <v>0</v>
      </c>
    </row>
    <row r="526" spans="1:8" x14ac:dyDescent="0.2">
      <c r="A526" s="332">
        <v>46012.916666666672</v>
      </c>
      <c r="B526" s="330">
        <v>988.6</v>
      </c>
      <c r="C526" s="330">
        <v>0</v>
      </c>
      <c r="D526" s="330">
        <v>19.5</v>
      </c>
      <c r="E526" s="330">
        <v>84.1</v>
      </c>
      <c r="F526" s="342">
        <v>3.3</v>
      </c>
      <c r="G526" s="342">
        <v>169</v>
      </c>
      <c r="H526" s="333">
        <v>0</v>
      </c>
    </row>
    <row r="527" spans="1:8" x14ac:dyDescent="0.2">
      <c r="A527" s="332">
        <v>46012.958333333328</v>
      </c>
      <c r="B527" s="330">
        <v>988.6</v>
      </c>
      <c r="C527" s="330">
        <v>0</v>
      </c>
      <c r="D527" s="330">
        <v>19.399999999999999</v>
      </c>
      <c r="E527" s="367">
        <v>84.1</v>
      </c>
      <c r="F527" s="337">
        <v>3</v>
      </c>
      <c r="G527" s="337">
        <v>161.6</v>
      </c>
      <c r="H527" s="336">
        <v>0</v>
      </c>
    </row>
    <row r="528" spans="1:8" x14ac:dyDescent="0.2">
      <c r="A528" s="332">
        <v>46013</v>
      </c>
      <c r="B528" s="330">
        <v>988.2</v>
      </c>
      <c r="C528" s="330">
        <v>0</v>
      </c>
      <c r="D528" s="330">
        <v>19.399999999999999</v>
      </c>
      <c r="E528" s="367">
        <v>84.4</v>
      </c>
      <c r="F528" s="337">
        <v>2.9</v>
      </c>
      <c r="G528" s="337">
        <v>156.4</v>
      </c>
      <c r="H528" s="336">
        <v>0</v>
      </c>
    </row>
    <row r="529" spans="1:8" x14ac:dyDescent="0.2">
      <c r="A529" s="332">
        <v>46013.041666666672</v>
      </c>
      <c r="B529" s="330">
        <v>987.5</v>
      </c>
      <c r="C529" s="330">
        <v>0</v>
      </c>
      <c r="D529" s="330">
        <v>19.5</v>
      </c>
      <c r="E529" s="367">
        <v>83.3</v>
      </c>
      <c r="F529" s="355">
        <v>2.2999999999999998</v>
      </c>
      <c r="G529" s="355">
        <v>136.1</v>
      </c>
      <c r="H529" s="336">
        <v>0</v>
      </c>
    </row>
    <row r="530" spans="1:8" x14ac:dyDescent="0.2">
      <c r="A530" s="332">
        <v>46013.083333333328</v>
      </c>
      <c r="B530" s="330">
        <v>987.4</v>
      </c>
      <c r="C530" s="330">
        <v>0</v>
      </c>
      <c r="D530" s="330">
        <v>19.5</v>
      </c>
      <c r="E530" s="367">
        <v>82.3</v>
      </c>
      <c r="F530" s="353">
        <v>3.1</v>
      </c>
      <c r="G530" s="353">
        <v>161.1</v>
      </c>
      <c r="H530" s="336">
        <v>0</v>
      </c>
    </row>
    <row r="531" spans="1:8" x14ac:dyDescent="0.2">
      <c r="A531" s="332">
        <v>46013.125</v>
      </c>
      <c r="B531" s="330">
        <v>987.1</v>
      </c>
      <c r="C531" s="330">
        <v>0</v>
      </c>
      <c r="D531" s="330">
        <v>19.2</v>
      </c>
      <c r="E531" s="330">
        <v>82.2</v>
      </c>
      <c r="F531" s="333">
        <v>3.1</v>
      </c>
      <c r="G531" s="342">
        <v>153.1</v>
      </c>
      <c r="H531" s="333">
        <v>0</v>
      </c>
    </row>
    <row r="532" spans="1:8" x14ac:dyDescent="0.2">
      <c r="A532" s="332">
        <v>46013.166666666672</v>
      </c>
      <c r="B532" s="330">
        <v>987.7</v>
      </c>
      <c r="C532" s="330">
        <v>0</v>
      </c>
      <c r="D532" s="330">
        <v>19.100000000000001</v>
      </c>
      <c r="E532" s="367">
        <v>81.400000000000006</v>
      </c>
      <c r="F532" s="346">
        <v>2.4</v>
      </c>
      <c r="G532" s="337">
        <v>112.4</v>
      </c>
      <c r="H532" s="336">
        <v>0</v>
      </c>
    </row>
    <row r="533" spans="1:8" x14ac:dyDescent="0.2">
      <c r="A533" s="332">
        <v>46013.208333333328</v>
      </c>
      <c r="B533" s="330">
        <v>988.2</v>
      </c>
      <c r="C533" s="330">
        <v>0</v>
      </c>
      <c r="D533" s="330">
        <v>18.7</v>
      </c>
      <c r="E533" s="367">
        <v>82.1</v>
      </c>
      <c r="F533" s="337">
        <v>1.7</v>
      </c>
      <c r="G533" s="337">
        <v>93.6</v>
      </c>
      <c r="H533" s="336">
        <v>29.3</v>
      </c>
    </row>
    <row r="534" spans="1:8" x14ac:dyDescent="0.2">
      <c r="A534" s="332">
        <v>46013.25</v>
      </c>
      <c r="B534" s="330">
        <v>988.7</v>
      </c>
      <c r="C534" s="330">
        <v>0</v>
      </c>
      <c r="D534" s="330">
        <v>20</v>
      </c>
      <c r="E534" s="367">
        <v>79.400000000000006</v>
      </c>
      <c r="F534" s="337">
        <v>1.3</v>
      </c>
      <c r="G534" s="337">
        <v>102.7</v>
      </c>
      <c r="H534" s="336">
        <v>229.4</v>
      </c>
    </row>
    <row r="535" spans="1:8" x14ac:dyDescent="0.2">
      <c r="A535" s="332">
        <v>46013.291666666672</v>
      </c>
      <c r="B535" s="330">
        <v>988.6</v>
      </c>
      <c r="C535" s="330">
        <v>0</v>
      </c>
      <c r="D535" s="330">
        <v>21</v>
      </c>
      <c r="E535" s="330">
        <v>74.2</v>
      </c>
      <c r="F535" s="344">
        <v>2.5</v>
      </c>
      <c r="G535" s="337">
        <v>166.3</v>
      </c>
      <c r="H535" s="336">
        <v>507</v>
      </c>
    </row>
    <row r="536" spans="1:8" x14ac:dyDescent="0.2">
      <c r="A536" s="332">
        <v>46013.333333333328</v>
      </c>
      <c r="B536" s="330">
        <v>988.2</v>
      </c>
      <c r="C536" s="330">
        <v>0</v>
      </c>
      <c r="D536" s="330">
        <v>21.7</v>
      </c>
      <c r="E536" s="367">
        <v>70.3</v>
      </c>
      <c r="F536" s="337">
        <v>3.8</v>
      </c>
      <c r="G536" s="337">
        <v>174.1</v>
      </c>
      <c r="H536" s="336">
        <v>745.2</v>
      </c>
    </row>
    <row r="537" spans="1:8" x14ac:dyDescent="0.2">
      <c r="A537" s="332">
        <v>46013.375</v>
      </c>
      <c r="B537" s="330">
        <v>987.7</v>
      </c>
      <c r="C537" s="330">
        <v>0</v>
      </c>
      <c r="D537" s="330">
        <v>22.1</v>
      </c>
      <c r="E537" s="330">
        <v>69.5</v>
      </c>
      <c r="F537" s="341">
        <v>5.5</v>
      </c>
      <c r="G537" s="341">
        <v>179.7</v>
      </c>
      <c r="H537" s="333">
        <v>921.2</v>
      </c>
    </row>
    <row r="538" spans="1:8" x14ac:dyDescent="0.2">
      <c r="A538" s="332">
        <v>46013.416666666672</v>
      </c>
      <c r="B538" s="330">
        <v>987.3</v>
      </c>
      <c r="C538" s="330">
        <v>0</v>
      </c>
      <c r="D538" s="330">
        <v>22.3</v>
      </c>
      <c r="E538" s="330">
        <v>69.900000000000006</v>
      </c>
      <c r="F538" s="333">
        <v>6.5</v>
      </c>
      <c r="G538" s="333">
        <v>181.3</v>
      </c>
      <c r="H538" s="333">
        <v>1052.8</v>
      </c>
    </row>
    <row r="539" spans="1:8" x14ac:dyDescent="0.2">
      <c r="A539" s="332">
        <v>46013.458333333328</v>
      </c>
      <c r="B539" s="330">
        <v>987</v>
      </c>
      <c r="C539" s="330">
        <v>0</v>
      </c>
      <c r="D539" s="330">
        <v>22.8</v>
      </c>
      <c r="E539" s="330">
        <v>67.8</v>
      </c>
      <c r="F539" s="333">
        <v>6.5</v>
      </c>
      <c r="G539" s="333">
        <v>179.5</v>
      </c>
      <c r="H539" s="333">
        <v>1087</v>
      </c>
    </row>
    <row r="540" spans="1:8" x14ac:dyDescent="0.2">
      <c r="A540" s="332">
        <v>46013.5</v>
      </c>
      <c r="B540" s="330">
        <v>986.6</v>
      </c>
      <c r="C540" s="330">
        <v>0</v>
      </c>
      <c r="D540" s="330">
        <v>22.9</v>
      </c>
      <c r="E540" s="330">
        <v>67.400000000000006</v>
      </c>
      <c r="F540" s="333">
        <v>6.2</v>
      </c>
      <c r="G540" s="333">
        <v>180.7</v>
      </c>
      <c r="H540" s="333">
        <v>652.9</v>
      </c>
    </row>
    <row r="541" spans="1:8" x14ac:dyDescent="0.2">
      <c r="A541" s="332">
        <v>46013.541666666672</v>
      </c>
      <c r="B541" s="330">
        <v>986.2</v>
      </c>
      <c r="C541" s="330">
        <v>0</v>
      </c>
      <c r="D541" s="330">
        <v>22.8</v>
      </c>
      <c r="E541" s="330">
        <v>69.3</v>
      </c>
      <c r="F541" s="333">
        <v>5.8</v>
      </c>
      <c r="G541" s="333">
        <v>186.5</v>
      </c>
      <c r="H541" s="333">
        <v>838.2</v>
      </c>
    </row>
    <row r="542" spans="1:8" x14ac:dyDescent="0.2">
      <c r="A542" s="332">
        <v>46013.583333333328</v>
      </c>
      <c r="B542" s="330">
        <v>986.1</v>
      </c>
      <c r="C542" s="330">
        <v>0</v>
      </c>
      <c r="D542" s="330">
        <v>22.5</v>
      </c>
      <c r="E542" s="330">
        <v>71.3</v>
      </c>
      <c r="F542" s="333">
        <v>6.2</v>
      </c>
      <c r="G542" s="333">
        <v>185.7</v>
      </c>
      <c r="H542" s="333">
        <v>854.5</v>
      </c>
    </row>
    <row r="543" spans="1:8" x14ac:dyDescent="0.2">
      <c r="A543" s="332">
        <v>46013.625</v>
      </c>
      <c r="B543" s="330">
        <v>986</v>
      </c>
      <c r="C543" s="330">
        <v>0</v>
      </c>
      <c r="D543" s="330">
        <v>22.1</v>
      </c>
      <c r="E543" s="330">
        <v>74.599999999999994</v>
      </c>
      <c r="F543" s="333">
        <v>5.4</v>
      </c>
      <c r="G543" s="333">
        <v>188.7</v>
      </c>
      <c r="H543" s="333">
        <v>645.6</v>
      </c>
    </row>
    <row r="544" spans="1:8" x14ac:dyDescent="0.2">
      <c r="A544" s="332">
        <v>46013.666666666672</v>
      </c>
      <c r="B544" s="330">
        <v>985.9</v>
      </c>
      <c r="C544" s="330">
        <v>0</v>
      </c>
      <c r="D544" s="330">
        <v>21.9</v>
      </c>
      <c r="E544" s="330">
        <v>76.7</v>
      </c>
      <c r="F544" s="333">
        <v>4.9000000000000004</v>
      </c>
      <c r="G544" s="333">
        <v>177.6</v>
      </c>
      <c r="H544" s="333">
        <v>410.6</v>
      </c>
    </row>
    <row r="545" spans="1:8" x14ac:dyDescent="0.2">
      <c r="A545" s="332">
        <v>46013.708333333328</v>
      </c>
      <c r="B545" s="330">
        <v>986.2</v>
      </c>
      <c r="C545" s="330">
        <v>0</v>
      </c>
      <c r="D545" s="330">
        <v>21.5</v>
      </c>
      <c r="E545" s="330">
        <v>78.8</v>
      </c>
      <c r="F545" s="330">
        <v>5.7</v>
      </c>
      <c r="G545" s="330">
        <v>169.6</v>
      </c>
      <c r="H545" s="330">
        <v>155.9</v>
      </c>
    </row>
    <row r="546" spans="1:8" x14ac:dyDescent="0.2">
      <c r="A546" s="332">
        <v>46013.75</v>
      </c>
      <c r="B546" s="330">
        <v>986.9</v>
      </c>
      <c r="C546" s="330">
        <v>0</v>
      </c>
      <c r="D546" s="330">
        <v>20.9</v>
      </c>
      <c r="E546" s="330">
        <v>80.900000000000006</v>
      </c>
      <c r="F546" s="330">
        <v>5.5</v>
      </c>
      <c r="G546" s="330">
        <v>168.4</v>
      </c>
      <c r="H546" s="330">
        <v>11.1</v>
      </c>
    </row>
    <row r="547" spans="1:8" x14ac:dyDescent="0.2">
      <c r="A547" s="332">
        <v>46013.791666666672</v>
      </c>
      <c r="B547" s="330">
        <v>987.5</v>
      </c>
      <c r="C547" s="330">
        <v>0</v>
      </c>
      <c r="D547" s="330">
        <v>20.5</v>
      </c>
      <c r="E547" s="330">
        <v>82.7</v>
      </c>
      <c r="F547" s="333">
        <v>5.2</v>
      </c>
      <c r="G547" s="333">
        <v>166.4</v>
      </c>
      <c r="H547" s="333">
        <v>0</v>
      </c>
    </row>
    <row r="548" spans="1:8" x14ac:dyDescent="0.2">
      <c r="A548" s="332">
        <v>46013.833333333328</v>
      </c>
      <c r="B548" s="330">
        <v>988.2</v>
      </c>
      <c r="C548" s="330">
        <v>0</v>
      </c>
      <c r="D548" s="330">
        <v>20.399999999999999</v>
      </c>
      <c r="E548" s="330">
        <v>82.5</v>
      </c>
      <c r="F548" s="333">
        <v>4.4000000000000004</v>
      </c>
      <c r="G548" s="333">
        <v>156.80000000000001</v>
      </c>
      <c r="H548" s="333">
        <v>0</v>
      </c>
    </row>
    <row r="549" spans="1:8" x14ac:dyDescent="0.2">
      <c r="A549" s="332">
        <v>46013.875</v>
      </c>
      <c r="B549" s="330">
        <v>988.7</v>
      </c>
      <c r="C549" s="330">
        <v>0</v>
      </c>
      <c r="D549" s="330">
        <v>20.2</v>
      </c>
      <c r="E549" s="330">
        <v>80.8</v>
      </c>
      <c r="F549" s="333">
        <v>4.5</v>
      </c>
      <c r="G549" s="342">
        <v>149.4</v>
      </c>
      <c r="H549" s="333">
        <v>0</v>
      </c>
    </row>
    <row r="550" spans="1:8" x14ac:dyDescent="0.2">
      <c r="A550" s="332">
        <v>46013.916666666672</v>
      </c>
      <c r="B550" s="330">
        <v>988.7</v>
      </c>
      <c r="C550" s="330">
        <v>0</v>
      </c>
      <c r="D550" s="330">
        <v>20.100000000000001</v>
      </c>
      <c r="E550" s="330">
        <v>79.8</v>
      </c>
      <c r="F550" s="334">
        <v>4.4000000000000004</v>
      </c>
      <c r="G550" s="337">
        <v>146.5</v>
      </c>
      <c r="H550" s="336">
        <v>0</v>
      </c>
    </row>
    <row r="551" spans="1:8" x14ac:dyDescent="0.2">
      <c r="A551" s="332">
        <v>46013.958333333328</v>
      </c>
      <c r="B551" s="330">
        <v>988.3</v>
      </c>
      <c r="C551" s="330">
        <v>0</v>
      </c>
      <c r="D551" s="330">
        <v>20</v>
      </c>
      <c r="E551" s="330">
        <v>79.599999999999994</v>
      </c>
      <c r="F551" s="334">
        <v>3</v>
      </c>
      <c r="G551" s="337">
        <v>130.69999999999999</v>
      </c>
      <c r="H551" s="336">
        <v>0</v>
      </c>
    </row>
    <row r="552" spans="1:8" x14ac:dyDescent="0.2">
      <c r="A552" s="332">
        <v>46014</v>
      </c>
      <c r="B552" s="330">
        <v>988</v>
      </c>
      <c r="C552" s="330">
        <v>0</v>
      </c>
      <c r="D552" s="330">
        <v>20.3</v>
      </c>
      <c r="E552" s="330">
        <v>78.2</v>
      </c>
      <c r="F552" s="334">
        <v>2.6</v>
      </c>
      <c r="G552" s="337">
        <v>127.3</v>
      </c>
      <c r="H552" s="336">
        <v>0</v>
      </c>
    </row>
    <row r="553" spans="1:8" x14ac:dyDescent="0.2">
      <c r="A553" s="332">
        <v>46014.041666666672</v>
      </c>
      <c r="B553" s="330">
        <v>987.1</v>
      </c>
      <c r="C553" s="330">
        <v>0</v>
      </c>
      <c r="D553" s="330">
        <v>20.2</v>
      </c>
      <c r="E553" s="330">
        <v>78.5</v>
      </c>
      <c r="F553" s="334">
        <v>2.5</v>
      </c>
      <c r="G553" s="337">
        <v>150.80000000000001</v>
      </c>
      <c r="H553" s="336">
        <v>0</v>
      </c>
    </row>
    <row r="554" spans="1:8" x14ac:dyDescent="0.2">
      <c r="A554" s="332">
        <v>46014.083333333328</v>
      </c>
      <c r="B554" s="330">
        <v>987</v>
      </c>
      <c r="C554" s="330">
        <v>0</v>
      </c>
      <c r="D554" s="330">
        <v>20.2</v>
      </c>
      <c r="E554" s="330">
        <v>78.599999999999994</v>
      </c>
      <c r="F554" s="333">
        <v>3.2</v>
      </c>
      <c r="G554" s="341">
        <v>164.1</v>
      </c>
      <c r="H554" s="333">
        <v>0</v>
      </c>
    </row>
    <row r="555" spans="1:8" x14ac:dyDescent="0.2">
      <c r="A555" s="332">
        <v>46014.125</v>
      </c>
      <c r="B555" s="330">
        <v>987</v>
      </c>
      <c r="C555" s="330">
        <v>0</v>
      </c>
      <c r="D555" s="330">
        <v>20.2</v>
      </c>
      <c r="E555" s="330">
        <v>77.099999999999994</v>
      </c>
      <c r="F555" s="333">
        <v>3.6</v>
      </c>
      <c r="G555" s="342">
        <v>159.4</v>
      </c>
      <c r="H555" s="333">
        <v>0</v>
      </c>
    </row>
    <row r="556" spans="1:8" x14ac:dyDescent="0.2">
      <c r="A556" s="332">
        <v>46014.166666666672</v>
      </c>
      <c r="B556" s="330">
        <v>987.1</v>
      </c>
      <c r="C556" s="330">
        <v>0</v>
      </c>
      <c r="D556" s="330">
        <v>20.2</v>
      </c>
      <c r="E556" s="330">
        <v>75.5</v>
      </c>
      <c r="F556" s="334">
        <v>3.7</v>
      </c>
      <c r="G556" s="337">
        <v>155</v>
      </c>
      <c r="H556" s="336">
        <v>0</v>
      </c>
    </row>
    <row r="557" spans="1:8" x14ac:dyDescent="0.2">
      <c r="A557" s="332">
        <v>46014.208333333328</v>
      </c>
      <c r="B557" s="330">
        <v>987.7</v>
      </c>
      <c r="C557" s="330">
        <v>0</v>
      </c>
      <c r="D557" s="330">
        <v>20.2</v>
      </c>
      <c r="E557" s="330">
        <v>74.8</v>
      </c>
      <c r="F557" s="334">
        <v>3.1</v>
      </c>
      <c r="G557" s="337">
        <v>158.69999999999999</v>
      </c>
      <c r="H557" s="336">
        <v>18.399999999999999</v>
      </c>
    </row>
    <row r="558" spans="1:8" x14ac:dyDescent="0.2">
      <c r="A558" s="332">
        <v>46014.25</v>
      </c>
      <c r="B558" s="330">
        <v>988</v>
      </c>
      <c r="C558" s="330">
        <v>0</v>
      </c>
      <c r="D558" s="330">
        <v>20.8</v>
      </c>
      <c r="E558" s="367">
        <v>72.8</v>
      </c>
      <c r="F558" s="352">
        <v>2.9</v>
      </c>
      <c r="G558" s="337">
        <v>161.5</v>
      </c>
      <c r="H558" s="336">
        <v>169.2</v>
      </c>
    </row>
    <row r="559" spans="1:8" x14ac:dyDescent="0.2">
      <c r="A559" s="332">
        <v>46014.291666666672</v>
      </c>
      <c r="B559" s="330">
        <v>988.2</v>
      </c>
      <c r="C559" s="330">
        <v>0</v>
      </c>
      <c r="D559" s="330">
        <v>21.6</v>
      </c>
      <c r="E559" s="330">
        <v>69.5</v>
      </c>
      <c r="F559" s="342">
        <v>4</v>
      </c>
      <c r="G559" s="345">
        <v>149</v>
      </c>
      <c r="H559" s="333">
        <v>493.7</v>
      </c>
    </row>
    <row r="560" spans="1:8" x14ac:dyDescent="0.2">
      <c r="A560" s="332">
        <v>46014.333333333328</v>
      </c>
      <c r="B560" s="330">
        <v>988.2</v>
      </c>
      <c r="C560" s="330">
        <v>0</v>
      </c>
      <c r="D560" s="330">
        <v>21.8</v>
      </c>
      <c r="E560" s="367">
        <v>67</v>
      </c>
      <c r="F560" s="337">
        <v>5.5</v>
      </c>
      <c r="G560" s="337">
        <v>177.6</v>
      </c>
      <c r="H560" s="336">
        <v>738.5</v>
      </c>
    </row>
    <row r="561" spans="1:8" x14ac:dyDescent="0.2">
      <c r="A561" s="332">
        <v>46014.375</v>
      </c>
      <c r="B561" s="330">
        <v>987.6</v>
      </c>
      <c r="C561" s="330">
        <v>0</v>
      </c>
      <c r="D561" s="330">
        <v>22</v>
      </c>
      <c r="E561" s="330">
        <v>65.8</v>
      </c>
      <c r="F561" s="341">
        <v>5.7</v>
      </c>
      <c r="G561" s="341">
        <v>183.9</v>
      </c>
      <c r="H561" s="333">
        <v>931.3</v>
      </c>
    </row>
    <row r="562" spans="1:8" x14ac:dyDescent="0.2">
      <c r="A562" s="332">
        <v>46014.416666666672</v>
      </c>
      <c r="B562" s="330">
        <v>987</v>
      </c>
      <c r="C562" s="330">
        <v>0</v>
      </c>
      <c r="D562" s="330">
        <v>22.4</v>
      </c>
      <c r="E562" s="330">
        <v>64.8</v>
      </c>
      <c r="F562" s="333">
        <v>5.8</v>
      </c>
      <c r="G562" s="333">
        <v>185.4</v>
      </c>
      <c r="H562" s="333">
        <v>1060.4000000000001</v>
      </c>
    </row>
    <row r="563" spans="1:8" x14ac:dyDescent="0.2">
      <c r="A563" s="332">
        <v>46014.458333333328</v>
      </c>
      <c r="B563" s="330">
        <v>986.8</v>
      </c>
      <c r="C563" s="330">
        <v>0</v>
      </c>
      <c r="D563" s="330">
        <v>22.7</v>
      </c>
      <c r="E563" s="330">
        <v>63.6</v>
      </c>
      <c r="F563" s="333">
        <v>5.6</v>
      </c>
      <c r="G563" s="333">
        <v>189.1</v>
      </c>
      <c r="H563" s="333">
        <v>1117.3</v>
      </c>
    </row>
    <row r="564" spans="1:8" x14ac:dyDescent="0.2">
      <c r="A564" s="332">
        <v>46014.5</v>
      </c>
      <c r="B564" s="330">
        <v>986.1</v>
      </c>
      <c r="C564" s="330">
        <v>0</v>
      </c>
      <c r="D564" s="330">
        <v>23</v>
      </c>
      <c r="E564" s="330">
        <v>63</v>
      </c>
      <c r="F564" s="333">
        <v>5.4</v>
      </c>
      <c r="G564" s="333">
        <v>182.8</v>
      </c>
      <c r="H564" s="333">
        <v>613.29999999999995</v>
      </c>
    </row>
    <row r="565" spans="1:8" x14ac:dyDescent="0.2">
      <c r="A565" s="332">
        <v>46014.541666666672</v>
      </c>
      <c r="B565" s="330">
        <v>986</v>
      </c>
      <c r="C565" s="330">
        <v>0</v>
      </c>
      <c r="D565" s="330">
        <v>23.3</v>
      </c>
      <c r="E565" s="330">
        <v>62.5</v>
      </c>
      <c r="F565" s="333">
        <v>5</v>
      </c>
      <c r="G565" s="333">
        <v>188.3</v>
      </c>
      <c r="H565" s="333">
        <v>818.8</v>
      </c>
    </row>
    <row r="566" spans="1:8" x14ac:dyDescent="0.2">
      <c r="A566" s="332">
        <v>46014.583333333328</v>
      </c>
      <c r="B566" s="330">
        <v>985.8</v>
      </c>
      <c r="C566" s="330">
        <v>0</v>
      </c>
      <c r="D566" s="330">
        <v>22.9</v>
      </c>
      <c r="E566" s="330">
        <v>64.7</v>
      </c>
      <c r="F566" s="333">
        <v>5.0999999999999996</v>
      </c>
      <c r="G566" s="333">
        <v>185.9</v>
      </c>
      <c r="H566" s="333">
        <v>859.9</v>
      </c>
    </row>
    <row r="567" spans="1:8" x14ac:dyDescent="0.2">
      <c r="A567" s="332">
        <v>46014.625</v>
      </c>
      <c r="B567" s="330">
        <v>985.7</v>
      </c>
      <c r="C567" s="330">
        <v>0</v>
      </c>
      <c r="D567" s="330">
        <v>22.6</v>
      </c>
      <c r="E567" s="330">
        <v>67</v>
      </c>
      <c r="F567" s="333">
        <v>5</v>
      </c>
      <c r="G567" s="333">
        <v>183.8</v>
      </c>
      <c r="H567" s="333">
        <v>641.79999999999995</v>
      </c>
    </row>
    <row r="568" spans="1:8" x14ac:dyDescent="0.2">
      <c r="A568" s="332">
        <v>46014.666666666672</v>
      </c>
      <c r="B568" s="330">
        <v>985.9</v>
      </c>
      <c r="C568" s="330">
        <v>0</v>
      </c>
      <c r="D568" s="330">
        <v>22.4</v>
      </c>
      <c r="E568" s="330">
        <v>68.2</v>
      </c>
      <c r="F568" s="333">
        <v>4.8</v>
      </c>
      <c r="G568" s="333">
        <v>176.2</v>
      </c>
      <c r="H568" s="333">
        <v>413.2</v>
      </c>
    </row>
    <row r="569" spans="1:8" x14ac:dyDescent="0.2">
      <c r="A569" s="332">
        <v>46014.708333333328</v>
      </c>
      <c r="B569" s="330">
        <v>986.9</v>
      </c>
      <c r="C569" s="330">
        <v>0</v>
      </c>
      <c r="D569" s="330">
        <v>22</v>
      </c>
      <c r="E569" s="330">
        <v>71</v>
      </c>
      <c r="F569" s="333">
        <v>4</v>
      </c>
      <c r="G569" s="333">
        <v>166.8</v>
      </c>
      <c r="H569" s="333">
        <v>159.6</v>
      </c>
    </row>
    <row r="570" spans="1:8" x14ac:dyDescent="0.2">
      <c r="A570" s="332">
        <v>46014.75</v>
      </c>
      <c r="B570" s="330">
        <v>988</v>
      </c>
      <c r="C570" s="330">
        <v>0</v>
      </c>
      <c r="D570" s="330">
        <v>21.3</v>
      </c>
      <c r="E570" s="330">
        <v>73.8</v>
      </c>
      <c r="F570" s="333">
        <v>4.2</v>
      </c>
      <c r="G570" s="333">
        <v>165.6</v>
      </c>
      <c r="H570" s="333">
        <v>11.2</v>
      </c>
    </row>
    <row r="571" spans="1:8" x14ac:dyDescent="0.2">
      <c r="A571" s="332">
        <v>46014.791666666672</v>
      </c>
      <c r="B571" s="330">
        <v>989</v>
      </c>
      <c r="C571" s="330">
        <v>0</v>
      </c>
      <c r="D571" s="330">
        <v>20.6</v>
      </c>
      <c r="E571" s="330">
        <v>77.2</v>
      </c>
      <c r="F571" s="333">
        <v>4.5999999999999996</v>
      </c>
      <c r="G571" s="333">
        <v>172.4</v>
      </c>
      <c r="H571" s="333">
        <v>0</v>
      </c>
    </row>
    <row r="572" spans="1:8" x14ac:dyDescent="0.2">
      <c r="A572" s="332">
        <v>46014.833333333328</v>
      </c>
      <c r="B572" s="330">
        <v>989.1</v>
      </c>
      <c r="C572" s="330">
        <v>0</v>
      </c>
      <c r="D572" s="330">
        <v>20.3</v>
      </c>
      <c r="E572" s="330">
        <v>78.099999999999994</v>
      </c>
      <c r="F572" s="333">
        <v>4.5999999999999996</v>
      </c>
      <c r="G572" s="333">
        <v>160.30000000000001</v>
      </c>
      <c r="H572" s="333">
        <v>0</v>
      </c>
    </row>
    <row r="573" spans="1:8" x14ac:dyDescent="0.2">
      <c r="A573" s="332">
        <v>46014.875</v>
      </c>
      <c r="B573" s="330">
        <v>989.7</v>
      </c>
      <c r="C573" s="330">
        <v>0</v>
      </c>
      <c r="D573" s="330">
        <v>20.3</v>
      </c>
      <c r="E573" s="330">
        <v>77.5</v>
      </c>
      <c r="F573" s="333">
        <v>3.9</v>
      </c>
      <c r="G573" s="333">
        <v>159.6</v>
      </c>
      <c r="H573" s="333">
        <v>0</v>
      </c>
    </row>
    <row r="574" spans="1:8" x14ac:dyDescent="0.2">
      <c r="A574" s="332">
        <v>46014.916666666672</v>
      </c>
      <c r="B574" s="330">
        <v>989.5</v>
      </c>
      <c r="C574" s="330">
        <v>0</v>
      </c>
      <c r="D574" s="330">
        <v>20</v>
      </c>
      <c r="E574" s="367">
        <v>77.599999999999994</v>
      </c>
      <c r="F574" s="348">
        <v>3.1</v>
      </c>
      <c r="G574" s="348">
        <v>146.80000000000001</v>
      </c>
      <c r="H574" s="336">
        <v>0</v>
      </c>
    </row>
    <row r="575" spans="1:8" x14ac:dyDescent="0.2">
      <c r="A575" s="332">
        <v>46014.958333333328</v>
      </c>
      <c r="B575" s="330">
        <v>989.8</v>
      </c>
      <c r="C575" s="330">
        <v>0</v>
      </c>
      <c r="D575" s="330">
        <v>19.899999999999999</v>
      </c>
      <c r="E575" s="367">
        <v>77.5</v>
      </c>
      <c r="F575" s="348">
        <v>3</v>
      </c>
      <c r="G575" s="348">
        <v>139.6</v>
      </c>
      <c r="H575" s="336">
        <v>0</v>
      </c>
    </row>
    <row r="576" spans="1:8" x14ac:dyDescent="0.2">
      <c r="A576" s="332">
        <v>46015</v>
      </c>
      <c r="B576" s="330">
        <v>989.1</v>
      </c>
      <c r="C576" s="330">
        <v>0</v>
      </c>
      <c r="D576" s="330">
        <v>19.399999999999999</v>
      </c>
      <c r="E576" s="367">
        <v>79.099999999999994</v>
      </c>
      <c r="F576" s="348">
        <v>2</v>
      </c>
      <c r="G576" s="348">
        <v>163.6</v>
      </c>
      <c r="H576" s="336">
        <v>0</v>
      </c>
    </row>
    <row r="577" spans="1:8" x14ac:dyDescent="0.2">
      <c r="A577" s="332">
        <v>46015.041666666672</v>
      </c>
      <c r="B577" s="330">
        <v>988.6</v>
      </c>
      <c r="C577" s="330">
        <v>0</v>
      </c>
      <c r="D577" s="330">
        <v>19.2</v>
      </c>
      <c r="E577" s="367">
        <v>79.900000000000006</v>
      </c>
      <c r="F577" s="348">
        <v>1.1000000000000001</v>
      </c>
      <c r="G577" s="348">
        <v>91.9</v>
      </c>
      <c r="H577" s="336">
        <v>0</v>
      </c>
    </row>
    <row r="578" spans="1:8" x14ac:dyDescent="0.2">
      <c r="A578" s="332">
        <v>46015.083333333328</v>
      </c>
      <c r="B578" s="330">
        <v>988.7</v>
      </c>
      <c r="C578" s="330">
        <v>0</v>
      </c>
      <c r="D578" s="330">
        <v>19</v>
      </c>
      <c r="E578" s="367">
        <v>80.7</v>
      </c>
      <c r="F578" s="348">
        <v>1</v>
      </c>
      <c r="G578" s="348">
        <v>70.099999999999994</v>
      </c>
      <c r="H578" s="336">
        <v>0</v>
      </c>
    </row>
    <row r="579" spans="1:8" x14ac:dyDescent="0.2">
      <c r="A579" s="332">
        <v>46015.125</v>
      </c>
      <c r="B579" s="330">
        <v>988.4</v>
      </c>
      <c r="C579" s="330">
        <v>0</v>
      </c>
      <c r="D579" s="330">
        <v>19.3</v>
      </c>
      <c r="E579" s="367">
        <v>79.3</v>
      </c>
      <c r="F579" s="348">
        <v>1.2</v>
      </c>
      <c r="G579" s="348">
        <v>60.9</v>
      </c>
      <c r="H579" s="336">
        <v>0</v>
      </c>
    </row>
    <row r="580" spans="1:8" x14ac:dyDescent="0.2">
      <c r="A580" s="332">
        <v>46015.166666666672</v>
      </c>
      <c r="B580" s="330">
        <v>988.6</v>
      </c>
      <c r="C580" s="330">
        <v>0</v>
      </c>
      <c r="D580" s="330">
        <v>19.3</v>
      </c>
      <c r="E580" s="367">
        <v>76.900000000000006</v>
      </c>
      <c r="F580" s="348">
        <v>1.7</v>
      </c>
      <c r="G580" s="348">
        <v>58.4</v>
      </c>
      <c r="H580" s="336">
        <v>0</v>
      </c>
    </row>
    <row r="581" spans="1:8" x14ac:dyDescent="0.2">
      <c r="A581" s="332">
        <v>46015.208333333328</v>
      </c>
      <c r="B581" s="330">
        <v>988.9</v>
      </c>
      <c r="C581" s="330">
        <v>0</v>
      </c>
      <c r="D581" s="330">
        <v>19.399999999999999</v>
      </c>
      <c r="E581" s="367">
        <v>75.2</v>
      </c>
      <c r="F581" s="348">
        <v>0.9</v>
      </c>
      <c r="G581" s="348">
        <v>85.4</v>
      </c>
      <c r="H581" s="336">
        <v>10.6</v>
      </c>
    </row>
    <row r="582" spans="1:8" x14ac:dyDescent="0.2">
      <c r="A582" s="332">
        <v>46015.25</v>
      </c>
      <c r="B582" s="330">
        <v>989.4</v>
      </c>
      <c r="C582" s="330">
        <v>0</v>
      </c>
      <c r="D582" s="330">
        <v>20</v>
      </c>
      <c r="E582" s="367">
        <v>74.900000000000006</v>
      </c>
      <c r="F582" s="348">
        <v>0.8</v>
      </c>
      <c r="G582" s="335">
        <v>95</v>
      </c>
      <c r="H582" s="336">
        <v>150.69999999999999</v>
      </c>
    </row>
    <row r="583" spans="1:8" x14ac:dyDescent="0.2">
      <c r="A583" s="332">
        <v>46015.291666666672</v>
      </c>
      <c r="B583" s="330">
        <v>989.5</v>
      </c>
      <c r="C583" s="330">
        <v>0</v>
      </c>
      <c r="D583" s="330">
        <v>21.5</v>
      </c>
      <c r="E583" s="367">
        <v>68.7</v>
      </c>
      <c r="F583" s="338">
        <v>1.4</v>
      </c>
      <c r="G583" s="337">
        <v>90.3</v>
      </c>
      <c r="H583" s="336">
        <v>444.1</v>
      </c>
    </row>
    <row r="584" spans="1:8" x14ac:dyDescent="0.2">
      <c r="A584" s="332">
        <v>46015.333333333328</v>
      </c>
      <c r="B584" s="330">
        <v>989.4</v>
      </c>
      <c r="C584" s="330">
        <v>0</v>
      </c>
      <c r="D584" s="330">
        <v>22.3</v>
      </c>
      <c r="E584" s="330">
        <v>65.5</v>
      </c>
      <c r="F584" s="333">
        <v>2.1</v>
      </c>
      <c r="G584" s="341">
        <v>160.80000000000001</v>
      </c>
      <c r="H584" s="333">
        <v>705</v>
      </c>
    </row>
    <row r="585" spans="1:8" x14ac:dyDescent="0.2">
      <c r="A585" s="332">
        <v>46015.375</v>
      </c>
      <c r="B585" s="330">
        <v>988.7</v>
      </c>
      <c r="C585" s="330">
        <v>0</v>
      </c>
      <c r="D585" s="330">
        <v>22.6</v>
      </c>
      <c r="E585" s="330">
        <v>64.3</v>
      </c>
      <c r="F585" s="333">
        <v>4.2</v>
      </c>
      <c r="G585" s="333">
        <v>188</v>
      </c>
      <c r="H585" s="333">
        <v>849</v>
      </c>
    </row>
    <row r="586" spans="1:8" x14ac:dyDescent="0.2">
      <c r="A586" s="332">
        <v>46015.416666666672</v>
      </c>
      <c r="B586" s="330">
        <v>988.3</v>
      </c>
      <c r="C586" s="330">
        <v>0</v>
      </c>
      <c r="D586" s="330">
        <v>22.7</v>
      </c>
      <c r="E586" s="330">
        <v>63.2</v>
      </c>
      <c r="F586" s="333">
        <v>4.5999999999999996</v>
      </c>
      <c r="G586" s="333">
        <v>191.1</v>
      </c>
      <c r="H586" s="333">
        <v>946.2</v>
      </c>
    </row>
    <row r="587" spans="1:8" x14ac:dyDescent="0.2">
      <c r="A587" s="332">
        <v>46015.458333333328</v>
      </c>
      <c r="B587" s="330">
        <v>987.9</v>
      </c>
      <c r="C587" s="330">
        <v>0</v>
      </c>
      <c r="D587" s="330">
        <v>22.9</v>
      </c>
      <c r="E587" s="330">
        <v>62.4</v>
      </c>
      <c r="F587" s="333">
        <v>4.3</v>
      </c>
      <c r="G587" s="333">
        <v>192.3</v>
      </c>
      <c r="H587" s="333">
        <v>1011.7</v>
      </c>
    </row>
    <row r="588" spans="1:8" x14ac:dyDescent="0.2">
      <c r="A588" s="332">
        <v>46015.5</v>
      </c>
      <c r="B588" s="330">
        <v>987.8</v>
      </c>
      <c r="C588" s="330">
        <v>0</v>
      </c>
      <c r="D588" s="330">
        <v>22.7</v>
      </c>
      <c r="E588" s="330">
        <v>63.8</v>
      </c>
      <c r="F588" s="333">
        <v>4.4000000000000004</v>
      </c>
      <c r="G588" s="333">
        <v>207.9</v>
      </c>
      <c r="H588" s="333">
        <v>715.8</v>
      </c>
    </row>
    <row r="589" spans="1:8" x14ac:dyDescent="0.2">
      <c r="A589" s="332">
        <v>46015.541666666672</v>
      </c>
      <c r="B589" s="330">
        <v>987.9</v>
      </c>
      <c r="C589" s="330">
        <v>0</v>
      </c>
      <c r="D589" s="330">
        <v>22.6</v>
      </c>
      <c r="E589" s="330">
        <v>64.7</v>
      </c>
      <c r="F589" s="333">
        <v>3.9</v>
      </c>
      <c r="G589" s="333">
        <v>195.6</v>
      </c>
      <c r="H589" s="333">
        <v>712.5</v>
      </c>
    </row>
    <row r="590" spans="1:8" x14ac:dyDescent="0.2">
      <c r="A590" s="332">
        <v>46015.583333333328</v>
      </c>
      <c r="B590" s="330">
        <v>987.6</v>
      </c>
      <c r="C590" s="330">
        <v>0</v>
      </c>
      <c r="D590" s="330">
        <v>23.3</v>
      </c>
      <c r="E590" s="330">
        <v>60</v>
      </c>
      <c r="F590" s="333">
        <v>3.3</v>
      </c>
      <c r="G590" s="333">
        <v>204.8</v>
      </c>
      <c r="H590" s="333">
        <v>859.2</v>
      </c>
    </row>
    <row r="591" spans="1:8" x14ac:dyDescent="0.2">
      <c r="A591" s="332">
        <v>46015.625</v>
      </c>
      <c r="B591" s="330">
        <v>987.8</v>
      </c>
      <c r="C591" s="330">
        <v>0</v>
      </c>
      <c r="D591" s="330">
        <v>23.3</v>
      </c>
      <c r="E591" s="330">
        <v>58.8</v>
      </c>
      <c r="F591" s="333">
        <v>3.6</v>
      </c>
      <c r="G591" s="333">
        <v>202.8</v>
      </c>
      <c r="H591" s="333">
        <v>663.5</v>
      </c>
    </row>
    <row r="592" spans="1:8" x14ac:dyDescent="0.2">
      <c r="A592" s="332">
        <v>46015.666666666672</v>
      </c>
      <c r="B592" s="330">
        <v>988.1</v>
      </c>
      <c r="C592" s="330">
        <v>0</v>
      </c>
      <c r="D592" s="330">
        <v>23</v>
      </c>
      <c r="E592" s="330">
        <v>61.6</v>
      </c>
      <c r="F592" s="333">
        <v>3.6</v>
      </c>
      <c r="G592" s="333">
        <v>202.2</v>
      </c>
      <c r="H592" s="333">
        <v>425.6</v>
      </c>
    </row>
    <row r="593" spans="1:8" x14ac:dyDescent="0.2">
      <c r="A593" s="332">
        <v>46015.708333333328</v>
      </c>
      <c r="B593" s="330">
        <v>988.8</v>
      </c>
      <c r="C593" s="330">
        <v>0</v>
      </c>
      <c r="D593" s="330">
        <v>22</v>
      </c>
      <c r="E593" s="330">
        <v>70.2</v>
      </c>
      <c r="F593" s="333">
        <v>3.7</v>
      </c>
      <c r="G593" s="333">
        <v>187.4</v>
      </c>
      <c r="H593" s="333">
        <v>173.9</v>
      </c>
    </row>
    <row r="594" spans="1:8" x14ac:dyDescent="0.2">
      <c r="A594" s="332">
        <v>46015.75</v>
      </c>
      <c r="B594" s="330">
        <v>989.8</v>
      </c>
      <c r="C594" s="330">
        <v>0</v>
      </c>
      <c r="D594" s="330">
        <v>21.2</v>
      </c>
      <c r="E594" s="330">
        <v>75.900000000000006</v>
      </c>
      <c r="F594" s="333">
        <v>3.7</v>
      </c>
      <c r="G594" s="333">
        <v>186.7</v>
      </c>
      <c r="H594" s="333">
        <v>14.3</v>
      </c>
    </row>
    <row r="595" spans="1:8" x14ac:dyDescent="0.2">
      <c r="A595" s="332">
        <v>46015.791666666672</v>
      </c>
      <c r="B595" s="330">
        <v>990.5</v>
      </c>
      <c r="C595" s="330">
        <v>0</v>
      </c>
      <c r="D595" s="330">
        <v>21</v>
      </c>
      <c r="E595" s="330">
        <v>77.7</v>
      </c>
      <c r="F595" s="333">
        <v>2.8</v>
      </c>
      <c r="G595" s="333">
        <v>168.3</v>
      </c>
      <c r="H595" s="333">
        <v>0</v>
      </c>
    </row>
    <row r="596" spans="1:8" x14ac:dyDescent="0.2">
      <c r="A596" s="332">
        <v>46015.833333333328</v>
      </c>
      <c r="B596" s="330">
        <v>990.7</v>
      </c>
      <c r="C596" s="330">
        <v>0</v>
      </c>
      <c r="D596" s="330">
        <v>20.9</v>
      </c>
      <c r="E596" s="330">
        <v>76.8</v>
      </c>
      <c r="F596" s="333">
        <v>2.9</v>
      </c>
      <c r="G596" s="333">
        <v>175</v>
      </c>
      <c r="H596" s="333">
        <v>0</v>
      </c>
    </row>
    <row r="597" spans="1:8" x14ac:dyDescent="0.2">
      <c r="A597" s="332">
        <v>46015.875</v>
      </c>
      <c r="B597" s="330">
        <v>991</v>
      </c>
      <c r="C597" s="330">
        <v>0</v>
      </c>
      <c r="D597" s="330">
        <v>20.8</v>
      </c>
      <c r="E597" s="330">
        <v>73.8</v>
      </c>
      <c r="F597" s="333">
        <v>2.6</v>
      </c>
      <c r="G597" s="333">
        <v>145.19999999999999</v>
      </c>
      <c r="H597" s="333">
        <v>0</v>
      </c>
    </row>
    <row r="598" spans="1:8" x14ac:dyDescent="0.2">
      <c r="A598" s="332">
        <v>46015.916666666672</v>
      </c>
      <c r="B598" s="330">
        <v>991</v>
      </c>
      <c r="C598" s="330">
        <v>0</v>
      </c>
      <c r="D598" s="330">
        <v>20.7</v>
      </c>
      <c r="E598" s="367">
        <v>72</v>
      </c>
      <c r="F598" s="348">
        <v>2.2999999999999998</v>
      </c>
      <c r="G598" s="348">
        <v>143.6</v>
      </c>
      <c r="H598" s="336">
        <v>0</v>
      </c>
    </row>
    <row r="599" spans="1:8" x14ac:dyDescent="0.2">
      <c r="A599" s="332">
        <v>46015.958333333328</v>
      </c>
      <c r="B599" s="330">
        <v>990.5</v>
      </c>
      <c r="C599" s="330">
        <v>0</v>
      </c>
      <c r="D599" s="330">
        <v>20.399999999999999</v>
      </c>
      <c r="E599" s="367">
        <v>74.7</v>
      </c>
      <c r="F599" s="348">
        <v>2.1</v>
      </c>
      <c r="G599" s="335">
        <v>149</v>
      </c>
      <c r="H599" s="336">
        <v>0</v>
      </c>
    </row>
    <row r="600" spans="1:8" x14ac:dyDescent="0.2">
      <c r="A600" s="332">
        <v>46016</v>
      </c>
      <c r="B600" s="330">
        <v>989.8</v>
      </c>
      <c r="C600" s="330">
        <v>0</v>
      </c>
      <c r="D600" s="330">
        <v>20.2</v>
      </c>
      <c r="E600" s="367">
        <v>71</v>
      </c>
      <c r="F600" s="338">
        <v>2.2999999999999998</v>
      </c>
      <c r="G600" s="337">
        <v>137.6</v>
      </c>
      <c r="H600" s="336">
        <v>0</v>
      </c>
    </row>
    <row r="601" spans="1:8" x14ac:dyDescent="0.2">
      <c r="A601" s="332">
        <v>46016.041666666672</v>
      </c>
      <c r="B601" s="330">
        <v>989.3</v>
      </c>
      <c r="C601" s="330">
        <v>0</v>
      </c>
      <c r="D601" s="330">
        <v>20</v>
      </c>
      <c r="E601" s="367">
        <v>68.7</v>
      </c>
      <c r="F601" s="346">
        <v>1.9</v>
      </c>
      <c r="G601" s="337">
        <v>131.69999999999999</v>
      </c>
      <c r="H601" s="336">
        <v>0</v>
      </c>
    </row>
    <row r="602" spans="1:8" x14ac:dyDescent="0.2">
      <c r="A602" s="332">
        <v>46016.083333333328</v>
      </c>
      <c r="B602" s="330">
        <v>988.8</v>
      </c>
      <c r="C602" s="330">
        <v>0</v>
      </c>
      <c r="D602" s="330">
        <v>19.5</v>
      </c>
      <c r="E602" s="367">
        <v>73.2</v>
      </c>
      <c r="F602" s="337">
        <v>1</v>
      </c>
      <c r="G602" s="337">
        <v>82.8</v>
      </c>
      <c r="H602" s="336">
        <v>0</v>
      </c>
    </row>
    <row r="603" spans="1:8" x14ac:dyDescent="0.2">
      <c r="A603" s="332">
        <v>46016.125</v>
      </c>
      <c r="B603" s="330">
        <v>988.6</v>
      </c>
      <c r="C603" s="330">
        <v>0</v>
      </c>
      <c r="D603" s="330">
        <v>19.2</v>
      </c>
      <c r="E603" s="330">
        <v>73.8</v>
      </c>
      <c r="F603" s="341">
        <v>0.9</v>
      </c>
      <c r="G603" s="351">
        <v>118</v>
      </c>
      <c r="H603" s="336">
        <v>0</v>
      </c>
    </row>
    <row r="604" spans="1:8" x14ac:dyDescent="0.2">
      <c r="A604" s="332">
        <v>46016.166666666672</v>
      </c>
      <c r="B604" s="330">
        <v>988.9</v>
      </c>
      <c r="C604" s="330">
        <v>0</v>
      </c>
      <c r="D604" s="330">
        <v>19.100000000000001</v>
      </c>
      <c r="E604" s="330">
        <v>73.099999999999994</v>
      </c>
      <c r="F604" s="333">
        <v>0.4</v>
      </c>
      <c r="G604" s="353">
        <v>104.8</v>
      </c>
      <c r="H604" s="336">
        <v>0</v>
      </c>
    </row>
    <row r="605" spans="1:8" x14ac:dyDescent="0.2">
      <c r="A605" s="332">
        <v>46016.208333333328</v>
      </c>
      <c r="B605" s="330">
        <v>989</v>
      </c>
      <c r="C605" s="330">
        <v>0</v>
      </c>
      <c r="D605" s="330">
        <v>18.899999999999999</v>
      </c>
      <c r="E605" s="367">
        <v>75.400000000000006</v>
      </c>
      <c r="F605" s="353">
        <v>0.5</v>
      </c>
      <c r="G605" s="353">
        <v>70.7</v>
      </c>
      <c r="H605" s="336">
        <v>32.200000000000003</v>
      </c>
    </row>
    <row r="606" spans="1:8" x14ac:dyDescent="0.2">
      <c r="A606" s="332">
        <v>46016.25</v>
      </c>
      <c r="B606" s="330">
        <v>989.4</v>
      </c>
      <c r="C606" s="330">
        <v>0</v>
      </c>
      <c r="D606" s="330">
        <v>20.100000000000001</v>
      </c>
      <c r="E606" s="367">
        <v>74.7</v>
      </c>
      <c r="F606" s="353">
        <v>1.2</v>
      </c>
      <c r="G606" s="353">
        <v>38.9</v>
      </c>
      <c r="H606" s="336">
        <v>221</v>
      </c>
    </row>
    <row r="607" spans="1:8" x14ac:dyDescent="0.2">
      <c r="A607" s="332">
        <v>46016.291666666672</v>
      </c>
      <c r="B607" s="330">
        <v>989.5</v>
      </c>
      <c r="C607" s="330">
        <v>0</v>
      </c>
      <c r="D607" s="330">
        <v>20.5</v>
      </c>
      <c r="E607" s="330">
        <v>74</v>
      </c>
      <c r="F607" s="333">
        <v>1.8</v>
      </c>
      <c r="G607" s="333">
        <v>326.3</v>
      </c>
      <c r="H607" s="333">
        <v>489.5</v>
      </c>
    </row>
    <row r="608" spans="1:8" x14ac:dyDescent="0.2">
      <c r="A608" s="332">
        <v>46016.333333333328</v>
      </c>
      <c r="B608" s="330">
        <v>989.3</v>
      </c>
      <c r="C608" s="330">
        <v>0</v>
      </c>
      <c r="D608" s="330">
        <v>21.8</v>
      </c>
      <c r="E608" s="330">
        <v>71.2</v>
      </c>
      <c r="F608" s="333">
        <v>1.5</v>
      </c>
      <c r="G608" s="333">
        <v>319.10000000000002</v>
      </c>
      <c r="H608" s="333">
        <v>709.4</v>
      </c>
    </row>
    <row r="609" spans="1:8" x14ac:dyDescent="0.2">
      <c r="A609" s="332">
        <v>46016.375</v>
      </c>
      <c r="B609" s="330">
        <v>988.5</v>
      </c>
      <c r="C609" s="330">
        <v>0</v>
      </c>
      <c r="D609" s="330">
        <v>22.4</v>
      </c>
      <c r="E609" s="330">
        <v>68.8</v>
      </c>
      <c r="F609" s="333">
        <v>2</v>
      </c>
      <c r="G609" s="333">
        <v>259.3</v>
      </c>
      <c r="H609" s="333">
        <v>801.5</v>
      </c>
    </row>
    <row r="610" spans="1:8" x14ac:dyDescent="0.2">
      <c r="A610" s="332">
        <v>46016.416666666672</v>
      </c>
      <c r="B610" s="330">
        <v>988</v>
      </c>
      <c r="C610" s="330">
        <v>0</v>
      </c>
      <c r="D610" s="330">
        <v>23.4</v>
      </c>
      <c r="E610" s="330">
        <v>66.5</v>
      </c>
      <c r="F610" s="333">
        <v>2</v>
      </c>
      <c r="G610" s="333">
        <v>269.5</v>
      </c>
      <c r="H610" s="333">
        <v>1046.7</v>
      </c>
    </row>
    <row r="611" spans="1:8" x14ac:dyDescent="0.2">
      <c r="A611" s="332">
        <v>46016.458333333328</v>
      </c>
      <c r="B611" s="330">
        <v>987.2</v>
      </c>
      <c r="C611" s="330">
        <v>0</v>
      </c>
      <c r="D611" s="330">
        <v>23.3</v>
      </c>
      <c r="E611" s="330">
        <v>65.5</v>
      </c>
      <c r="F611" s="333">
        <v>3.4</v>
      </c>
      <c r="G611" s="333">
        <v>217.8</v>
      </c>
      <c r="H611" s="333">
        <v>1082</v>
      </c>
    </row>
    <row r="612" spans="1:8" x14ac:dyDescent="0.2">
      <c r="A612" s="332">
        <v>46016.5</v>
      </c>
      <c r="B612" s="330">
        <v>987.1</v>
      </c>
      <c r="C612" s="330">
        <v>0</v>
      </c>
      <c r="D612" s="330">
        <v>23.4</v>
      </c>
      <c r="E612" s="330">
        <v>64.900000000000006</v>
      </c>
      <c r="F612" s="333">
        <v>4</v>
      </c>
      <c r="G612" s="333">
        <v>207.9</v>
      </c>
      <c r="H612" s="333">
        <v>648.20000000000005</v>
      </c>
    </row>
    <row r="613" spans="1:8" x14ac:dyDescent="0.2">
      <c r="A613" s="332">
        <v>46016.541666666672</v>
      </c>
      <c r="B613" s="330">
        <v>986.7</v>
      </c>
      <c r="C613" s="330">
        <v>0</v>
      </c>
      <c r="D613" s="330">
        <v>23.2</v>
      </c>
      <c r="E613" s="330">
        <v>64.599999999999994</v>
      </c>
      <c r="F613" s="333">
        <v>3.5</v>
      </c>
      <c r="G613" s="333">
        <v>202.1</v>
      </c>
      <c r="H613" s="333">
        <v>747.3</v>
      </c>
    </row>
    <row r="614" spans="1:8" x14ac:dyDescent="0.2">
      <c r="A614" s="332">
        <v>46016.583333333328</v>
      </c>
      <c r="B614" s="330">
        <v>986.3</v>
      </c>
      <c r="C614" s="330">
        <v>0</v>
      </c>
      <c r="D614" s="330">
        <v>23.3</v>
      </c>
      <c r="E614" s="330">
        <v>65.099999999999994</v>
      </c>
      <c r="F614" s="333">
        <v>3.4</v>
      </c>
      <c r="G614" s="333">
        <v>215.7</v>
      </c>
      <c r="H614" s="333">
        <v>861.1</v>
      </c>
    </row>
    <row r="615" spans="1:8" x14ac:dyDescent="0.2">
      <c r="A615" s="332">
        <v>46016.625</v>
      </c>
      <c r="B615" s="330">
        <v>986.2</v>
      </c>
      <c r="C615" s="330">
        <v>0</v>
      </c>
      <c r="D615" s="330">
        <v>23.3</v>
      </c>
      <c r="E615" s="330">
        <v>66.2</v>
      </c>
      <c r="F615" s="333">
        <v>3.1</v>
      </c>
      <c r="G615" s="333">
        <v>224</v>
      </c>
      <c r="H615" s="333">
        <v>669.1</v>
      </c>
    </row>
    <row r="616" spans="1:8" x14ac:dyDescent="0.2">
      <c r="A616" s="332">
        <v>46016.666666666672</v>
      </c>
      <c r="B616" s="330">
        <v>986.4</v>
      </c>
      <c r="C616" s="330">
        <v>0</v>
      </c>
      <c r="D616" s="330">
        <v>22.9</v>
      </c>
      <c r="E616" s="330">
        <v>68.7</v>
      </c>
      <c r="F616" s="333">
        <v>3</v>
      </c>
      <c r="G616" s="333">
        <v>210.7</v>
      </c>
      <c r="H616" s="333">
        <v>427.3</v>
      </c>
    </row>
    <row r="617" spans="1:8" x14ac:dyDescent="0.2">
      <c r="A617" s="332">
        <v>46016.708333333328</v>
      </c>
      <c r="B617" s="330">
        <v>987.2</v>
      </c>
      <c r="C617" s="330">
        <v>0</v>
      </c>
      <c r="D617" s="330">
        <v>22.4</v>
      </c>
      <c r="E617" s="330">
        <v>71.599999999999994</v>
      </c>
      <c r="F617" s="333">
        <v>2.5</v>
      </c>
      <c r="G617" s="333">
        <v>199.7</v>
      </c>
      <c r="H617" s="333">
        <v>165.1</v>
      </c>
    </row>
    <row r="618" spans="1:8" x14ac:dyDescent="0.2">
      <c r="A618" s="332">
        <v>46016.75</v>
      </c>
      <c r="B618" s="330">
        <v>988.3</v>
      </c>
      <c r="C618" s="330">
        <v>0</v>
      </c>
      <c r="D618" s="330">
        <v>21.8</v>
      </c>
      <c r="E618" s="330">
        <v>72.599999999999994</v>
      </c>
      <c r="F618" s="333">
        <v>2.2999999999999998</v>
      </c>
      <c r="G618" s="333">
        <v>191.6</v>
      </c>
      <c r="H618" s="333">
        <v>13.5</v>
      </c>
    </row>
    <row r="619" spans="1:8" x14ac:dyDescent="0.2">
      <c r="A619" s="332">
        <v>46016.791666666672</v>
      </c>
      <c r="B619" s="330">
        <v>989.2</v>
      </c>
      <c r="C619" s="330">
        <v>0</v>
      </c>
      <c r="D619" s="330">
        <v>21.6</v>
      </c>
      <c r="E619" s="330">
        <v>73.7</v>
      </c>
      <c r="F619" s="333">
        <v>2.7</v>
      </c>
      <c r="G619" s="333">
        <v>178.7</v>
      </c>
      <c r="H619" s="333">
        <v>0</v>
      </c>
    </row>
    <row r="620" spans="1:8" x14ac:dyDescent="0.2">
      <c r="A620" s="332">
        <v>46016.833333333328</v>
      </c>
      <c r="B620" s="330">
        <v>989.5</v>
      </c>
      <c r="C620" s="330">
        <v>0</v>
      </c>
      <c r="D620" s="330">
        <v>21.1</v>
      </c>
      <c r="E620" s="330">
        <v>76.599999999999994</v>
      </c>
      <c r="F620" s="333">
        <v>3.5</v>
      </c>
      <c r="G620" s="333">
        <v>174.9</v>
      </c>
      <c r="H620" s="333">
        <v>0</v>
      </c>
    </row>
    <row r="621" spans="1:8" x14ac:dyDescent="0.2">
      <c r="A621" s="332">
        <v>46016.875</v>
      </c>
      <c r="B621" s="330">
        <v>989.6</v>
      </c>
      <c r="C621" s="330">
        <v>0</v>
      </c>
      <c r="D621" s="330">
        <v>20.9</v>
      </c>
      <c r="E621" s="330">
        <v>77.400000000000006</v>
      </c>
      <c r="F621" s="333">
        <v>3.5</v>
      </c>
      <c r="G621" s="333">
        <v>180.7</v>
      </c>
      <c r="H621" s="333">
        <v>0</v>
      </c>
    </row>
    <row r="622" spans="1:8" x14ac:dyDescent="0.2">
      <c r="A622" s="332">
        <v>46016.916666666672</v>
      </c>
      <c r="B622" s="330">
        <v>989.5</v>
      </c>
      <c r="C622" s="330">
        <v>0</v>
      </c>
      <c r="D622" s="330">
        <v>20.8</v>
      </c>
      <c r="E622" s="367">
        <v>77</v>
      </c>
      <c r="F622" s="353">
        <v>3.7</v>
      </c>
      <c r="G622" s="343">
        <v>180.4</v>
      </c>
      <c r="H622" s="336">
        <v>0</v>
      </c>
    </row>
    <row r="623" spans="1:8" x14ac:dyDescent="0.2">
      <c r="A623" s="332">
        <v>46016.958333333328</v>
      </c>
      <c r="B623" s="330">
        <v>989.1</v>
      </c>
      <c r="C623" s="330">
        <v>0</v>
      </c>
      <c r="D623" s="330">
        <v>20.9</v>
      </c>
      <c r="E623" s="367">
        <v>73.2</v>
      </c>
      <c r="F623" s="352">
        <v>3.2</v>
      </c>
      <c r="G623" s="337">
        <v>181.8</v>
      </c>
      <c r="H623" s="336">
        <v>0</v>
      </c>
    </row>
    <row r="624" spans="1:8" x14ac:dyDescent="0.2">
      <c r="A624" s="332">
        <v>46017</v>
      </c>
      <c r="B624" s="330">
        <v>988.3</v>
      </c>
      <c r="C624" s="330">
        <v>0</v>
      </c>
      <c r="D624" s="330">
        <v>20.3</v>
      </c>
      <c r="E624" s="367">
        <v>80</v>
      </c>
      <c r="F624" s="352">
        <v>3</v>
      </c>
      <c r="G624" s="337">
        <v>177.2</v>
      </c>
      <c r="H624" s="336">
        <v>0</v>
      </c>
    </row>
    <row r="625" spans="1:8" x14ac:dyDescent="0.2">
      <c r="A625" s="332">
        <v>46017.041666666672</v>
      </c>
      <c r="B625" s="330">
        <v>987.8</v>
      </c>
      <c r="C625" s="330">
        <v>0</v>
      </c>
      <c r="D625" s="330">
        <v>20</v>
      </c>
      <c r="E625" s="330">
        <v>80.5</v>
      </c>
      <c r="F625" s="333">
        <v>2</v>
      </c>
      <c r="G625" s="355">
        <v>183.5</v>
      </c>
      <c r="H625" s="336">
        <v>0</v>
      </c>
    </row>
    <row r="626" spans="1:8" x14ac:dyDescent="0.2">
      <c r="A626" s="332">
        <v>46017.083333333328</v>
      </c>
      <c r="B626" s="330">
        <v>987.8</v>
      </c>
      <c r="C626" s="330">
        <v>0</v>
      </c>
      <c r="D626" s="330">
        <v>19.899999999999999</v>
      </c>
      <c r="E626" s="367">
        <v>82.2</v>
      </c>
      <c r="F626" s="353">
        <v>0.9</v>
      </c>
      <c r="G626" s="353">
        <v>252.8</v>
      </c>
      <c r="H626" s="336">
        <v>0</v>
      </c>
    </row>
    <row r="627" spans="1:8" x14ac:dyDescent="0.2">
      <c r="A627" s="332">
        <v>46017.125</v>
      </c>
      <c r="B627" s="330">
        <v>988.2</v>
      </c>
      <c r="C627" s="330">
        <v>0</v>
      </c>
      <c r="D627" s="330">
        <v>19.8</v>
      </c>
      <c r="E627" s="367">
        <v>81.7</v>
      </c>
      <c r="F627" s="348">
        <v>1.1000000000000001</v>
      </c>
      <c r="G627" s="335">
        <v>316.3</v>
      </c>
      <c r="H627" s="336">
        <v>0</v>
      </c>
    </row>
    <row r="628" spans="1:8" x14ac:dyDescent="0.2">
      <c r="A628" s="332">
        <v>46017.166666666672</v>
      </c>
      <c r="B628" s="330">
        <v>988.6</v>
      </c>
      <c r="C628" s="330">
        <v>0</v>
      </c>
      <c r="D628" s="330">
        <v>19.899999999999999</v>
      </c>
      <c r="E628" s="367">
        <v>80.7</v>
      </c>
      <c r="F628" s="352">
        <v>0.4</v>
      </c>
      <c r="G628" s="337">
        <v>314.10000000000002</v>
      </c>
      <c r="H628" s="336">
        <v>0</v>
      </c>
    </row>
    <row r="629" spans="1:8" x14ac:dyDescent="0.2">
      <c r="A629" s="332">
        <v>46017.208333333328</v>
      </c>
      <c r="B629" s="330">
        <v>989.1</v>
      </c>
      <c r="C629" s="330">
        <v>0</v>
      </c>
      <c r="D629" s="330">
        <v>20.100000000000001</v>
      </c>
      <c r="E629" s="367">
        <v>78.7</v>
      </c>
      <c r="F629" s="353">
        <v>0.4</v>
      </c>
      <c r="G629" s="355">
        <v>221.2</v>
      </c>
      <c r="H629" s="336">
        <v>5.9</v>
      </c>
    </row>
    <row r="630" spans="1:8" x14ac:dyDescent="0.2">
      <c r="A630" s="332">
        <v>46017.25</v>
      </c>
      <c r="B630" s="330">
        <v>989.9</v>
      </c>
      <c r="C630" s="330">
        <v>0</v>
      </c>
      <c r="D630" s="330">
        <v>20.399999999999999</v>
      </c>
      <c r="E630" s="367">
        <v>77.2</v>
      </c>
      <c r="F630" s="353">
        <v>0.5</v>
      </c>
      <c r="G630" s="353">
        <v>175.8</v>
      </c>
      <c r="H630" s="336">
        <v>65.599999999999994</v>
      </c>
    </row>
    <row r="631" spans="1:8" x14ac:dyDescent="0.2">
      <c r="A631" s="332">
        <v>46017.291666666672</v>
      </c>
      <c r="B631" s="330">
        <v>989.7</v>
      </c>
      <c r="C631" s="330">
        <v>0</v>
      </c>
      <c r="D631" s="330">
        <v>21</v>
      </c>
      <c r="E631" s="367">
        <v>74.7</v>
      </c>
      <c r="F631" s="335">
        <v>0.6</v>
      </c>
      <c r="G631" s="335">
        <v>205.2</v>
      </c>
      <c r="H631" s="336">
        <v>88.8</v>
      </c>
    </row>
    <row r="632" spans="1:8" x14ac:dyDescent="0.2">
      <c r="A632" s="332">
        <v>46017.333333333328</v>
      </c>
      <c r="B632" s="330">
        <v>989.7</v>
      </c>
      <c r="C632" s="330">
        <v>0</v>
      </c>
      <c r="D632" s="330">
        <v>21.3</v>
      </c>
      <c r="E632" s="367">
        <v>73.099999999999994</v>
      </c>
      <c r="F632" s="337">
        <v>1.2</v>
      </c>
      <c r="G632" s="337">
        <v>184</v>
      </c>
      <c r="H632" s="336">
        <v>232.7</v>
      </c>
    </row>
    <row r="633" spans="1:8" x14ac:dyDescent="0.2">
      <c r="A633" s="332">
        <v>46017.375</v>
      </c>
      <c r="B633" s="330">
        <v>989.3</v>
      </c>
      <c r="C633" s="330">
        <v>0</v>
      </c>
      <c r="D633" s="330">
        <v>22.1</v>
      </c>
      <c r="E633" s="330">
        <v>66.5</v>
      </c>
      <c r="F633" s="340">
        <v>2</v>
      </c>
      <c r="G633" s="337">
        <v>205.1</v>
      </c>
      <c r="H633" s="336">
        <v>379.5</v>
      </c>
    </row>
    <row r="634" spans="1:8" x14ac:dyDescent="0.2">
      <c r="A634" s="332">
        <v>46017.416666666672</v>
      </c>
      <c r="B634" s="330">
        <v>988.6</v>
      </c>
      <c r="C634" s="330">
        <v>0</v>
      </c>
      <c r="D634" s="330">
        <v>22.7</v>
      </c>
      <c r="E634" s="330">
        <v>66.8</v>
      </c>
      <c r="F634" s="333">
        <v>2.9</v>
      </c>
      <c r="G634" s="341">
        <v>196.1</v>
      </c>
      <c r="H634" s="333">
        <v>417.3</v>
      </c>
    </row>
    <row r="635" spans="1:8" x14ac:dyDescent="0.2">
      <c r="A635" s="332">
        <v>46017.458333333328</v>
      </c>
      <c r="B635" s="330">
        <v>987.8</v>
      </c>
      <c r="C635" s="330">
        <v>0</v>
      </c>
      <c r="D635" s="330">
        <v>22.8</v>
      </c>
      <c r="E635" s="330">
        <v>68.900000000000006</v>
      </c>
      <c r="F635" s="333">
        <v>3.6</v>
      </c>
      <c r="G635" s="333">
        <v>193.5</v>
      </c>
      <c r="H635" s="333">
        <v>523.5</v>
      </c>
    </row>
    <row r="636" spans="1:8" x14ac:dyDescent="0.2">
      <c r="A636" s="332">
        <v>46017.5</v>
      </c>
      <c r="B636" s="330">
        <v>987</v>
      </c>
      <c r="C636" s="330">
        <v>0</v>
      </c>
      <c r="D636" s="330">
        <v>23.2</v>
      </c>
      <c r="E636" s="330">
        <v>67.099999999999994</v>
      </c>
      <c r="F636" s="333">
        <v>4.5999999999999996</v>
      </c>
      <c r="G636" s="333">
        <v>193.1</v>
      </c>
      <c r="H636" s="333">
        <v>665.8</v>
      </c>
    </row>
    <row r="637" spans="1:8" x14ac:dyDescent="0.2">
      <c r="A637" s="332">
        <v>46017.541666666672</v>
      </c>
      <c r="B637" s="330">
        <v>986.7</v>
      </c>
      <c r="C637" s="330">
        <v>0</v>
      </c>
      <c r="D637" s="330">
        <v>23.2</v>
      </c>
      <c r="E637" s="330">
        <v>64.400000000000006</v>
      </c>
      <c r="F637" s="333">
        <v>5.4</v>
      </c>
      <c r="G637" s="333">
        <v>180.8</v>
      </c>
      <c r="H637" s="333">
        <v>512.1</v>
      </c>
    </row>
    <row r="638" spans="1:8" x14ac:dyDescent="0.2">
      <c r="A638" s="332">
        <v>46017.583333333328</v>
      </c>
      <c r="B638" s="330">
        <v>986.9</v>
      </c>
      <c r="C638" s="330">
        <v>0</v>
      </c>
      <c r="D638" s="330">
        <v>22.9</v>
      </c>
      <c r="E638" s="330">
        <v>64.099999999999994</v>
      </c>
      <c r="F638" s="333">
        <v>5.2</v>
      </c>
      <c r="G638" s="333">
        <v>182.3</v>
      </c>
      <c r="H638" s="333">
        <v>258.10000000000002</v>
      </c>
    </row>
    <row r="639" spans="1:8" x14ac:dyDescent="0.2">
      <c r="A639" s="332">
        <v>46017.625</v>
      </c>
      <c r="B639" s="330">
        <v>987.2</v>
      </c>
      <c r="C639" s="330">
        <v>0</v>
      </c>
      <c r="D639" s="330">
        <v>22.4</v>
      </c>
      <c r="E639" s="330">
        <v>66</v>
      </c>
      <c r="F639" s="333">
        <v>5</v>
      </c>
      <c r="G639" s="333">
        <v>176.9</v>
      </c>
      <c r="H639" s="333">
        <v>128.30000000000001</v>
      </c>
    </row>
    <row r="640" spans="1:8" x14ac:dyDescent="0.2">
      <c r="A640" s="332">
        <v>46017.666666666672</v>
      </c>
      <c r="B640" s="330">
        <v>987</v>
      </c>
      <c r="C640" s="330">
        <v>0</v>
      </c>
      <c r="D640" s="330">
        <v>22.3</v>
      </c>
      <c r="E640" s="330">
        <v>67.2</v>
      </c>
      <c r="F640" s="333">
        <v>4.5</v>
      </c>
      <c r="G640" s="333">
        <v>175.2</v>
      </c>
      <c r="H640" s="333">
        <v>57.8</v>
      </c>
    </row>
    <row r="641" spans="1:8" x14ac:dyDescent="0.2">
      <c r="A641" s="332">
        <v>46017.708333333328</v>
      </c>
      <c r="B641" s="330">
        <v>987.5</v>
      </c>
      <c r="C641" s="330">
        <v>0</v>
      </c>
      <c r="D641" s="330">
        <v>21.9</v>
      </c>
      <c r="E641" s="330">
        <v>72</v>
      </c>
      <c r="F641" s="333">
        <v>4.5</v>
      </c>
      <c r="G641" s="333">
        <v>184.1</v>
      </c>
      <c r="H641" s="333">
        <v>23.5</v>
      </c>
    </row>
    <row r="642" spans="1:8" x14ac:dyDescent="0.2">
      <c r="A642" s="332">
        <v>46017.75</v>
      </c>
      <c r="B642" s="330">
        <v>987.7</v>
      </c>
      <c r="C642" s="330">
        <v>0</v>
      </c>
      <c r="D642" s="330">
        <v>21.6</v>
      </c>
      <c r="E642" s="330">
        <v>76.599999999999994</v>
      </c>
      <c r="F642" s="333">
        <v>4.3</v>
      </c>
      <c r="G642" s="333">
        <v>182.2</v>
      </c>
      <c r="H642" s="333">
        <v>5.0999999999999996</v>
      </c>
    </row>
    <row r="643" spans="1:8" x14ac:dyDescent="0.2">
      <c r="A643" s="332">
        <v>46017.791666666672</v>
      </c>
      <c r="B643" s="330">
        <v>988.1</v>
      </c>
      <c r="C643" s="330">
        <v>0</v>
      </c>
      <c r="D643" s="330">
        <v>21.3</v>
      </c>
      <c r="E643" s="330">
        <v>77.7</v>
      </c>
      <c r="F643" s="333">
        <v>3.8</v>
      </c>
      <c r="G643" s="333">
        <v>179.3</v>
      </c>
      <c r="H643" s="333">
        <v>0</v>
      </c>
    </row>
    <row r="644" spans="1:8" x14ac:dyDescent="0.2">
      <c r="A644" s="332">
        <v>46017.833333333328</v>
      </c>
      <c r="B644" s="330">
        <v>988.4</v>
      </c>
      <c r="C644" s="330">
        <v>0</v>
      </c>
      <c r="D644" s="330">
        <v>21.2</v>
      </c>
      <c r="E644" s="330">
        <v>79.400000000000006</v>
      </c>
      <c r="F644" s="333">
        <v>4.0999999999999996</v>
      </c>
      <c r="G644" s="333">
        <v>187.4</v>
      </c>
      <c r="H644" s="333">
        <v>0</v>
      </c>
    </row>
    <row r="645" spans="1:8" x14ac:dyDescent="0.2">
      <c r="A645" s="332">
        <v>46017.875</v>
      </c>
      <c r="B645" s="330">
        <v>988.8</v>
      </c>
      <c r="C645" s="330">
        <v>0</v>
      </c>
      <c r="D645" s="330">
        <v>21.1</v>
      </c>
      <c r="E645" s="330">
        <v>75.900000000000006</v>
      </c>
      <c r="F645" s="333">
        <v>3.3</v>
      </c>
      <c r="G645" s="333">
        <v>179.9</v>
      </c>
      <c r="H645" s="333">
        <v>0</v>
      </c>
    </row>
    <row r="646" spans="1:8" x14ac:dyDescent="0.2">
      <c r="A646" s="332">
        <v>46017.916666666672</v>
      </c>
      <c r="B646" s="330">
        <v>989.1</v>
      </c>
      <c r="C646" s="330">
        <v>0</v>
      </c>
      <c r="D646" s="330">
        <v>20.6</v>
      </c>
      <c r="E646" s="367">
        <v>77.3</v>
      </c>
      <c r="F646" s="353">
        <v>1.4</v>
      </c>
      <c r="G646" s="353">
        <v>324</v>
      </c>
      <c r="H646" s="336">
        <v>0</v>
      </c>
    </row>
    <row r="647" spans="1:8" x14ac:dyDescent="0.2">
      <c r="A647" s="332">
        <v>46017.958333333328</v>
      </c>
      <c r="B647" s="330">
        <v>988.7</v>
      </c>
      <c r="C647" s="330">
        <v>0</v>
      </c>
      <c r="D647" s="330">
        <v>20.5</v>
      </c>
      <c r="E647" s="367">
        <v>75.099999999999994</v>
      </c>
      <c r="F647" s="353">
        <v>1.4</v>
      </c>
      <c r="G647" s="343">
        <v>173.6</v>
      </c>
      <c r="H647" s="336">
        <v>0</v>
      </c>
    </row>
    <row r="648" spans="1:8" x14ac:dyDescent="0.2">
      <c r="A648" s="332">
        <v>46018</v>
      </c>
      <c r="B648" s="330">
        <v>988</v>
      </c>
      <c r="C648" s="330">
        <v>0</v>
      </c>
      <c r="D648" s="330">
        <v>20.8</v>
      </c>
      <c r="E648" s="330">
        <v>69.8</v>
      </c>
      <c r="F648" s="334">
        <v>2.5</v>
      </c>
      <c r="G648" s="337">
        <v>175.5</v>
      </c>
      <c r="H648" s="336">
        <v>0</v>
      </c>
    </row>
    <row r="649" spans="1:8" x14ac:dyDescent="0.2">
      <c r="A649" s="332">
        <v>46018.041666666672</v>
      </c>
      <c r="B649" s="330">
        <v>987.8</v>
      </c>
      <c r="C649" s="330">
        <v>0</v>
      </c>
      <c r="D649" s="330">
        <v>20.5</v>
      </c>
      <c r="E649" s="330">
        <v>73.5</v>
      </c>
      <c r="F649" s="333">
        <v>2.9</v>
      </c>
      <c r="G649" s="345">
        <v>178.2</v>
      </c>
      <c r="H649" s="333">
        <v>0</v>
      </c>
    </row>
    <row r="650" spans="1:8" x14ac:dyDescent="0.2">
      <c r="A650" s="332">
        <v>46018.083333333328</v>
      </c>
      <c r="B650" s="330">
        <v>987.6</v>
      </c>
      <c r="C650" s="330">
        <v>0</v>
      </c>
      <c r="D650" s="330">
        <v>20.399999999999999</v>
      </c>
      <c r="E650" s="367">
        <v>74.900000000000006</v>
      </c>
      <c r="F650" s="352">
        <v>2.7</v>
      </c>
      <c r="G650" s="337">
        <v>170.8</v>
      </c>
      <c r="H650" s="336">
        <v>0</v>
      </c>
    </row>
    <row r="651" spans="1:8" x14ac:dyDescent="0.2">
      <c r="A651" s="332">
        <v>46018.125</v>
      </c>
      <c r="B651" s="330">
        <v>987.4</v>
      </c>
      <c r="C651" s="330">
        <v>0</v>
      </c>
      <c r="D651" s="330">
        <v>20.3</v>
      </c>
      <c r="E651" s="367">
        <v>75</v>
      </c>
      <c r="F651" s="352">
        <v>2.6</v>
      </c>
      <c r="G651" s="337">
        <v>180.3</v>
      </c>
      <c r="H651" s="336">
        <v>0</v>
      </c>
    </row>
    <row r="652" spans="1:8" x14ac:dyDescent="0.2">
      <c r="A652" s="332">
        <v>46018.166666666672</v>
      </c>
      <c r="B652" s="330">
        <v>987.5</v>
      </c>
      <c r="C652" s="330">
        <v>0</v>
      </c>
      <c r="D652" s="330">
        <v>20.5</v>
      </c>
      <c r="E652" s="367">
        <v>72.599999999999994</v>
      </c>
      <c r="F652" s="352">
        <v>2.2000000000000002</v>
      </c>
      <c r="G652" s="337">
        <v>161.4</v>
      </c>
      <c r="H652" s="336">
        <v>0</v>
      </c>
    </row>
    <row r="653" spans="1:8" x14ac:dyDescent="0.2">
      <c r="A653" s="332">
        <v>46018.208333333328</v>
      </c>
      <c r="B653" s="330">
        <v>987.9</v>
      </c>
      <c r="C653" s="330">
        <v>0</v>
      </c>
      <c r="D653" s="330">
        <v>20.2</v>
      </c>
      <c r="E653" s="330">
        <v>73.400000000000006</v>
      </c>
      <c r="F653" s="333">
        <v>0.7</v>
      </c>
      <c r="G653" s="341">
        <v>154.80000000000001</v>
      </c>
      <c r="H653" s="333">
        <v>7.7</v>
      </c>
    </row>
    <row r="654" spans="1:8" x14ac:dyDescent="0.2">
      <c r="A654" s="332">
        <v>46018.25</v>
      </c>
      <c r="B654" s="330">
        <v>988.7</v>
      </c>
      <c r="C654" s="330">
        <v>0</v>
      </c>
      <c r="D654" s="330">
        <v>20.399999999999999</v>
      </c>
      <c r="E654" s="330">
        <v>73.3</v>
      </c>
      <c r="F654" s="333">
        <v>0.9</v>
      </c>
      <c r="G654" s="333">
        <v>174.4</v>
      </c>
      <c r="H654" s="333">
        <v>57.5</v>
      </c>
    </row>
    <row r="655" spans="1:8" x14ac:dyDescent="0.2">
      <c r="A655" s="332">
        <v>46018.291666666672</v>
      </c>
      <c r="B655" s="330">
        <v>988.6</v>
      </c>
      <c r="C655" s="330">
        <v>0</v>
      </c>
      <c r="D655" s="330">
        <v>20.9</v>
      </c>
      <c r="E655" s="330">
        <v>72.099999999999994</v>
      </c>
      <c r="F655" s="342">
        <v>2.9</v>
      </c>
      <c r="G655" s="342">
        <v>171.9</v>
      </c>
      <c r="H655" s="333">
        <v>197.4</v>
      </c>
    </row>
    <row r="656" spans="1:8" x14ac:dyDescent="0.2">
      <c r="A656" s="332">
        <v>46018.333333333328</v>
      </c>
      <c r="B656" s="330">
        <v>988</v>
      </c>
      <c r="C656" s="330">
        <v>0</v>
      </c>
      <c r="D656" s="330">
        <v>22</v>
      </c>
      <c r="E656" s="367">
        <v>70.400000000000006</v>
      </c>
      <c r="F656" s="337">
        <v>5.5</v>
      </c>
      <c r="G656" s="337">
        <v>168.8</v>
      </c>
      <c r="H656" s="336">
        <v>483.2</v>
      </c>
    </row>
    <row r="657" spans="1:8" x14ac:dyDescent="0.2">
      <c r="A657" s="332">
        <v>46018.375</v>
      </c>
      <c r="B657" s="330">
        <v>987.3</v>
      </c>
      <c r="C657" s="330">
        <v>0</v>
      </c>
      <c r="D657" s="330">
        <v>23.4</v>
      </c>
      <c r="E657" s="367">
        <v>67.099999999999994</v>
      </c>
      <c r="F657" s="337">
        <v>5.7</v>
      </c>
      <c r="G657" s="337">
        <v>183.9</v>
      </c>
      <c r="H657" s="336">
        <v>879.2</v>
      </c>
    </row>
    <row r="658" spans="1:8" x14ac:dyDescent="0.2">
      <c r="A658" s="332">
        <v>46018.416666666672</v>
      </c>
      <c r="B658" s="330">
        <v>987.1</v>
      </c>
      <c r="C658" s="330">
        <v>0</v>
      </c>
      <c r="D658" s="330">
        <v>23.2</v>
      </c>
      <c r="E658" s="367">
        <v>68.2</v>
      </c>
      <c r="F658" s="337">
        <v>6.2</v>
      </c>
      <c r="G658" s="337">
        <v>187</v>
      </c>
      <c r="H658" s="336">
        <v>1019.5</v>
      </c>
    </row>
    <row r="659" spans="1:8" x14ac:dyDescent="0.2">
      <c r="A659" s="332">
        <v>46018.458333333328</v>
      </c>
      <c r="B659" s="330">
        <v>986.6</v>
      </c>
      <c r="C659" s="330">
        <v>0</v>
      </c>
      <c r="D659" s="330">
        <v>23.5</v>
      </c>
      <c r="E659" s="330">
        <v>70.599999999999994</v>
      </c>
      <c r="F659" s="341">
        <v>6.7</v>
      </c>
      <c r="G659" s="341">
        <v>185.3</v>
      </c>
      <c r="H659" s="333">
        <v>1095.5</v>
      </c>
    </row>
    <row r="660" spans="1:8" x14ac:dyDescent="0.2">
      <c r="A660" s="332">
        <v>46018.5</v>
      </c>
      <c r="B660" s="330">
        <v>986.3</v>
      </c>
      <c r="C660" s="330">
        <v>0</v>
      </c>
      <c r="D660" s="330">
        <v>23.6</v>
      </c>
      <c r="E660" s="330">
        <v>70.2</v>
      </c>
      <c r="F660" s="333">
        <v>6.7</v>
      </c>
      <c r="G660" s="333">
        <v>187.6</v>
      </c>
      <c r="H660" s="333">
        <v>678.5</v>
      </c>
    </row>
    <row r="661" spans="1:8" x14ac:dyDescent="0.2">
      <c r="A661" s="332">
        <v>46018.541666666672</v>
      </c>
      <c r="B661" s="330">
        <v>986.1</v>
      </c>
      <c r="C661" s="330">
        <v>0</v>
      </c>
      <c r="D661" s="330">
        <v>23.5</v>
      </c>
      <c r="E661" s="330">
        <v>71.2</v>
      </c>
      <c r="F661" s="333">
        <v>6.3</v>
      </c>
      <c r="G661" s="333">
        <v>181.3</v>
      </c>
      <c r="H661" s="333">
        <v>741.8</v>
      </c>
    </row>
    <row r="662" spans="1:8" x14ac:dyDescent="0.2">
      <c r="A662" s="332">
        <v>46018.583333333328</v>
      </c>
      <c r="B662" s="330">
        <v>986</v>
      </c>
      <c r="C662" s="330">
        <v>0</v>
      </c>
      <c r="D662" s="330">
        <v>23.4</v>
      </c>
      <c r="E662" s="330">
        <v>72</v>
      </c>
      <c r="F662" s="333">
        <v>6.6</v>
      </c>
      <c r="G662" s="333">
        <v>181.6</v>
      </c>
      <c r="H662" s="333">
        <v>855.4</v>
      </c>
    </row>
    <row r="663" spans="1:8" x14ac:dyDescent="0.2">
      <c r="A663" s="332">
        <v>46018.625</v>
      </c>
      <c r="B663" s="330">
        <v>985.9</v>
      </c>
      <c r="C663" s="330">
        <v>0</v>
      </c>
      <c r="D663" s="330">
        <v>23.3</v>
      </c>
      <c r="E663" s="330">
        <v>73.2</v>
      </c>
      <c r="F663" s="333">
        <v>6.3</v>
      </c>
      <c r="G663" s="333">
        <v>187.4</v>
      </c>
      <c r="H663" s="333">
        <v>620.9</v>
      </c>
    </row>
    <row r="664" spans="1:8" x14ac:dyDescent="0.2">
      <c r="A664" s="332">
        <v>46018.666666666672</v>
      </c>
      <c r="B664" s="330">
        <v>986.3</v>
      </c>
      <c r="C664" s="330">
        <v>0</v>
      </c>
      <c r="D664" s="330">
        <v>22.6</v>
      </c>
      <c r="E664" s="330">
        <v>77.099999999999994</v>
      </c>
      <c r="F664" s="333">
        <v>5.6</v>
      </c>
      <c r="G664" s="333">
        <v>183.7</v>
      </c>
      <c r="H664" s="333">
        <v>249</v>
      </c>
    </row>
    <row r="665" spans="1:8" x14ac:dyDescent="0.2">
      <c r="A665" s="332">
        <v>46018.708333333328</v>
      </c>
      <c r="B665" s="330">
        <v>987.3</v>
      </c>
      <c r="C665" s="330">
        <v>0</v>
      </c>
      <c r="D665" s="330">
        <v>21.9</v>
      </c>
      <c r="E665" s="330">
        <v>79.599999999999994</v>
      </c>
      <c r="F665" s="333">
        <v>5.2</v>
      </c>
      <c r="G665" s="333">
        <v>184.9</v>
      </c>
      <c r="H665" s="333">
        <v>86.7</v>
      </c>
    </row>
    <row r="666" spans="1:8" x14ac:dyDescent="0.2">
      <c r="A666" s="332">
        <v>46018.75</v>
      </c>
      <c r="B666" s="330">
        <v>988.1</v>
      </c>
      <c r="C666" s="330">
        <v>0</v>
      </c>
      <c r="D666" s="330">
        <v>21.6</v>
      </c>
      <c r="E666" s="330">
        <v>81.5</v>
      </c>
      <c r="F666" s="333">
        <v>5</v>
      </c>
      <c r="G666" s="333">
        <v>181</v>
      </c>
      <c r="H666" s="333">
        <v>9.5</v>
      </c>
    </row>
    <row r="667" spans="1:8" x14ac:dyDescent="0.2">
      <c r="A667" s="332">
        <v>46018.791666666672</v>
      </c>
      <c r="B667" s="330">
        <v>989</v>
      </c>
      <c r="C667" s="330">
        <v>0</v>
      </c>
      <c r="D667" s="330">
        <v>21.3</v>
      </c>
      <c r="E667" s="330">
        <v>83.5</v>
      </c>
      <c r="F667" s="333">
        <v>5.0999999999999996</v>
      </c>
      <c r="G667" s="333">
        <v>172.1</v>
      </c>
      <c r="H667" s="333">
        <v>0</v>
      </c>
    </row>
    <row r="668" spans="1:8" x14ac:dyDescent="0.2">
      <c r="A668" s="332">
        <v>46018.833333333328</v>
      </c>
      <c r="B668" s="330">
        <v>989.6</v>
      </c>
      <c r="C668" s="330">
        <v>0</v>
      </c>
      <c r="D668" s="330">
        <v>21.1</v>
      </c>
      <c r="E668" s="330">
        <v>84.2</v>
      </c>
      <c r="F668" s="333">
        <v>4.5999999999999996</v>
      </c>
      <c r="G668" s="333">
        <v>171</v>
      </c>
      <c r="H668" s="333">
        <v>0</v>
      </c>
    </row>
    <row r="669" spans="1:8" x14ac:dyDescent="0.2">
      <c r="A669" s="332">
        <v>46018.875</v>
      </c>
      <c r="B669" s="330">
        <v>989.5</v>
      </c>
      <c r="C669" s="330">
        <v>0</v>
      </c>
      <c r="D669" s="330">
        <v>20.8</v>
      </c>
      <c r="E669" s="367">
        <v>84.2</v>
      </c>
      <c r="F669" s="343">
        <v>3.5</v>
      </c>
      <c r="G669" s="343">
        <v>175.7</v>
      </c>
      <c r="H669" s="336">
        <v>0</v>
      </c>
    </row>
    <row r="670" spans="1:8" x14ac:dyDescent="0.2">
      <c r="A670" s="332">
        <v>46018.916666666672</v>
      </c>
      <c r="B670" s="330">
        <v>989</v>
      </c>
      <c r="C670" s="330">
        <v>0</v>
      </c>
      <c r="D670" s="330">
        <v>20.8</v>
      </c>
      <c r="E670" s="367">
        <v>81.5</v>
      </c>
      <c r="F670" s="337">
        <v>3</v>
      </c>
      <c r="G670" s="337">
        <v>179.3</v>
      </c>
      <c r="H670" s="336">
        <v>0</v>
      </c>
    </row>
    <row r="671" spans="1:8" x14ac:dyDescent="0.2">
      <c r="A671" s="332">
        <v>46018.958333333328</v>
      </c>
      <c r="B671" s="330">
        <v>988.5</v>
      </c>
      <c r="C671" s="330">
        <v>0</v>
      </c>
      <c r="D671" s="330">
        <v>20.5</v>
      </c>
      <c r="E671" s="367">
        <v>77.900000000000006</v>
      </c>
      <c r="F671" s="347">
        <v>1.6</v>
      </c>
      <c r="G671" s="337">
        <v>177.7</v>
      </c>
      <c r="H671" s="336">
        <v>0</v>
      </c>
    </row>
    <row r="672" spans="1:8" x14ac:dyDescent="0.2">
      <c r="A672" s="332">
        <v>46019</v>
      </c>
      <c r="B672" s="330">
        <v>988</v>
      </c>
      <c r="C672" s="330">
        <v>0</v>
      </c>
      <c r="D672" s="330">
        <v>19.8</v>
      </c>
      <c r="E672" s="367">
        <v>86.9</v>
      </c>
      <c r="F672" s="338">
        <v>0.5</v>
      </c>
      <c r="G672" s="337">
        <v>5.7</v>
      </c>
      <c r="H672" s="336">
        <v>0</v>
      </c>
    </row>
    <row r="673" spans="1:8" x14ac:dyDescent="0.2">
      <c r="A673" s="332">
        <v>46019.041666666672</v>
      </c>
      <c r="B673" s="330">
        <v>987.3</v>
      </c>
      <c r="C673" s="330">
        <v>0</v>
      </c>
      <c r="D673" s="330">
        <v>19.899999999999999</v>
      </c>
      <c r="E673" s="367">
        <v>87.5</v>
      </c>
      <c r="F673" s="338">
        <v>0.3</v>
      </c>
      <c r="G673" s="337">
        <v>77.2</v>
      </c>
      <c r="H673" s="336">
        <v>0</v>
      </c>
    </row>
    <row r="674" spans="1:8" x14ac:dyDescent="0.2">
      <c r="A674" s="332">
        <v>46019.083333333328</v>
      </c>
      <c r="B674" s="330">
        <v>987.2</v>
      </c>
      <c r="C674" s="330">
        <v>0</v>
      </c>
      <c r="D674" s="330">
        <v>19.899999999999999</v>
      </c>
      <c r="E674" s="367">
        <v>86</v>
      </c>
      <c r="F674" s="338">
        <v>0.2</v>
      </c>
      <c r="G674" s="337">
        <v>116.5</v>
      </c>
      <c r="H674" s="336">
        <v>0</v>
      </c>
    </row>
    <row r="675" spans="1:8" x14ac:dyDescent="0.2">
      <c r="A675" s="332">
        <v>46019.125</v>
      </c>
      <c r="B675" s="330">
        <v>987</v>
      </c>
      <c r="C675" s="330">
        <v>0</v>
      </c>
      <c r="D675" s="330">
        <v>19.8</v>
      </c>
      <c r="E675" s="367">
        <v>84.6</v>
      </c>
      <c r="F675" s="338">
        <v>0.7</v>
      </c>
      <c r="G675" s="337">
        <v>140.80000000000001</v>
      </c>
      <c r="H675" s="336">
        <v>0</v>
      </c>
    </row>
    <row r="676" spans="1:8" x14ac:dyDescent="0.2">
      <c r="A676" s="332">
        <v>46019.166666666672</v>
      </c>
      <c r="B676" s="330">
        <v>987.1</v>
      </c>
      <c r="C676" s="330">
        <v>0</v>
      </c>
      <c r="D676" s="330">
        <v>19.8</v>
      </c>
      <c r="E676" s="367">
        <v>83</v>
      </c>
      <c r="F676" s="338">
        <v>2.6</v>
      </c>
      <c r="G676" s="337">
        <v>165.3</v>
      </c>
      <c r="H676" s="336">
        <v>0</v>
      </c>
    </row>
    <row r="677" spans="1:8" x14ac:dyDescent="0.2">
      <c r="A677" s="332">
        <v>46019.208333333328</v>
      </c>
      <c r="B677" s="330">
        <v>987.7</v>
      </c>
      <c r="C677" s="330">
        <v>0</v>
      </c>
      <c r="D677" s="330">
        <v>19.8</v>
      </c>
      <c r="E677" s="367">
        <v>82.1</v>
      </c>
      <c r="F677" s="339">
        <v>2.9</v>
      </c>
      <c r="G677" s="337">
        <v>160.30000000000001</v>
      </c>
      <c r="H677" s="336">
        <v>10.5</v>
      </c>
    </row>
    <row r="678" spans="1:8" x14ac:dyDescent="0.2">
      <c r="A678" s="332">
        <v>46019.25</v>
      </c>
      <c r="B678" s="330">
        <v>988.1</v>
      </c>
      <c r="C678" s="330">
        <v>0</v>
      </c>
      <c r="D678" s="330">
        <v>20.3</v>
      </c>
      <c r="E678" s="367">
        <v>78.900000000000006</v>
      </c>
      <c r="F678" s="337">
        <v>2.9</v>
      </c>
      <c r="G678" s="337">
        <v>165.7</v>
      </c>
      <c r="H678" s="336">
        <v>197.5</v>
      </c>
    </row>
    <row r="679" spans="1:8" x14ac:dyDescent="0.2">
      <c r="A679" s="332">
        <v>46019.291666666672</v>
      </c>
      <c r="B679" s="330">
        <v>988</v>
      </c>
      <c r="C679" s="330">
        <v>0</v>
      </c>
      <c r="D679" s="330">
        <v>21.5</v>
      </c>
      <c r="E679" s="367">
        <v>74.5</v>
      </c>
      <c r="F679" s="350">
        <v>4.0999999999999996</v>
      </c>
      <c r="G679" s="337">
        <v>176.8</v>
      </c>
      <c r="H679" s="336">
        <v>481.7</v>
      </c>
    </row>
    <row r="680" spans="1:8" x14ac:dyDescent="0.2">
      <c r="A680" s="332">
        <v>46019.333333333328</v>
      </c>
      <c r="B680" s="330">
        <v>988</v>
      </c>
      <c r="C680" s="330">
        <v>0</v>
      </c>
      <c r="D680" s="330">
        <v>22.3</v>
      </c>
      <c r="E680" s="367">
        <v>72.8</v>
      </c>
      <c r="F680" s="337">
        <v>4.8</v>
      </c>
      <c r="G680" s="337">
        <v>182.4</v>
      </c>
      <c r="H680" s="336">
        <v>721.3</v>
      </c>
    </row>
    <row r="681" spans="1:8" x14ac:dyDescent="0.2">
      <c r="A681" s="332">
        <v>46019.375</v>
      </c>
      <c r="B681" s="330">
        <v>987.7</v>
      </c>
      <c r="C681" s="330">
        <v>0</v>
      </c>
      <c r="D681" s="330">
        <v>22.6</v>
      </c>
      <c r="E681" s="330">
        <v>74.400000000000006</v>
      </c>
      <c r="F681" s="341">
        <v>5.4</v>
      </c>
      <c r="G681" s="341">
        <v>190.3</v>
      </c>
      <c r="H681" s="333">
        <v>909.7</v>
      </c>
    </row>
    <row r="682" spans="1:8" x14ac:dyDescent="0.2">
      <c r="A682" s="332">
        <v>46019.416666666672</v>
      </c>
      <c r="B682" s="330">
        <v>987.5</v>
      </c>
      <c r="C682" s="330">
        <v>0</v>
      </c>
      <c r="D682" s="330">
        <v>22.7</v>
      </c>
      <c r="E682" s="330">
        <v>75.099999999999994</v>
      </c>
      <c r="F682" s="333">
        <v>5.5</v>
      </c>
      <c r="G682" s="333">
        <v>187.1</v>
      </c>
      <c r="H682" s="333">
        <v>1035.8</v>
      </c>
    </row>
    <row r="683" spans="1:8" x14ac:dyDescent="0.2">
      <c r="A683" s="332">
        <v>46019.458333333328</v>
      </c>
      <c r="B683" s="330">
        <v>987.2</v>
      </c>
      <c r="C683" s="330">
        <v>0</v>
      </c>
      <c r="D683" s="330">
        <v>23</v>
      </c>
      <c r="E683" s="330">
        <v>73.7</v>
      </c>
      <c r="F683" s="333">
        <v>6</v>
      </c>
      <c r="G683" s="333">
        <v>186.7</v>
      </c>
      <c r="H683" s="333">
        <v>1096.4000000000001</v>
      </c>
    </row>
    <row r="684" spans="1:8" x14ac:dyDescent="0.2">
      <c r="A684" s="332">
        <v>46019.5</v>
      </c>
      <c r="B684" s="330">
        <v>986.9</v>
      </c>
      <c r="C684" s="330">
        <v>0</v>
      </c>
      <c r="D684" s="330">
        <v>23.2</v>
      </c>
      <c r="E684" s="330">
        <v>73.099999999999994</v>
      </c>
      <c r="F684" s="333">
        <v>5.8</v>
      </c>
      <c r="G684" s="333">
        <v>195.1</v>
      </c>
      <c r="H684" s="333">
        <v>666.3</v>
      </c>
    </row>
    <row r="685" spans="1:8" x14ac:dyDescent="0.2">
      <c r="A685" s="332">
        <v>46019.541666666672</v>
      </c>
      <c r="B685" s="330">
        <v>986.7</v>
      </c>
      <c r="C685" s="330">
        <v>0</v>
      </c>
      <c r="D685" s="330">
        <v>23.4</v>
      </c>
      <c r="E685" s="330">
        <v>72.7</v>
      </c>
      <c r="F685" s="333">
        <v>5.0999999999999996</v>
      </c>
      <c r="G685" s="333">
        <v>187.8</v>
      </c>
      <c r="H685" s="333">
        <v>712.8</v>
      </c>
    </row>
    <row r="686" spans="1:8" x14ac:dyDescent="0.2">
      <c r="A686" s="332">
        <v>46019.583333333328</v>
      </c>
      <c r="B686" s="330">
        <v>986.3</v>
      </c>
      <c r="C686" s="330">
        <v>0</v>
      </c>
      <c r="D686" s="330">
        <v>23.2</v>
      </c>
      <c r="E686" s="330">
        <v>74.099999999999994</v>
      </c>
      <c r="F686" s="333">
        <v>5.4</v>
      </c>
      <c r="G686" s="333">
        <v>185.2</v>
      </c>
      <c r="H686" s="333">
        <v>860.9</v>
      </c>
    </row>
    <row r="687" spans="1:8" x14ac:dyDescent="0.2">
      <c r="A687" s="332">
        <v>46019.625</v>
      </c>
      <c r="B687" s="330">
        <v>986.3</v>
      </c>
      <c r="C687" s="330">
        <v>0</v>
      </c>
      <c r="D687" s="330">
        <v>23</v>
      </c>
      <c r="E687" s="330">
        <v>74.400000000000006</v>
      </c>
      <c r="F687" s="333">
        <v>5.0999999999999996</v>
      </c>
      <c r="G687" s="333">
        <v>178.7</v>
      </c>
      <c r="H687" s="333">
        <v>662.2</v>
      </c>
    </row>
    <row r="688" spans="1:8" x14ac:dyDescent="0.2">
      <c r="A688" s="332">
        <v>46019.666666666672</v>
      </c>
      <c r="B688" s="330">
        <v>986.4</v>
      </c>
      <c r="C688" s="330">
        <v>0</v>
      </c>
      <c r="D688" s="330">
        <v>22.8</v>
      </c>
      <c r="E688" s="330">
        <v>76</v>
      </c>
      <c r="F688" s="333">
        <v>4.5999999999999996</v>
      </c>
      <c r="G688" s="333">
        <v>180.3</v>
      </c>
      <c r="H688" s="333">
        <v>423.2</v>
      </c>
    </row>
    <row r="689" spans="1:8" x14ac:dyDescent="0.2">
      <c r="A689" s="332">
        <v>46019.708333333328</v>
      </c>
      <c r="B689" s="330">
        <v>986.9</v>
      </c>
      <c r="C689" s="330">
        <v>0</v>
      </c>
      <c r="D689" s="330">
        <v>22.3</v>
      </c>
      <c r="E689" s="330">
        <v>78.2</v>
      </c>
      <c r="F689" s="333">
        <v>4.4000000000000004</v>
      </c>
      <c r="G689" s="333">
        <v>177</v>
      </c>
      <c r="H689" s="333">
        <v>163.80000000000001</v>
      </c>
    </row>
    <row r="690" spans="1:8" x14ac:dyDescent="0.2">
      <c r="A690" s="332">
        <v>46019.75</v>
      </c>
      <c r="B690" s="330">
        <v>987.8</v>
      </c>
      <c r="C690" s="330">
        <v>0</v>
      </c>
      <c r="D690" s="330">
        <v>21.7</v>
      </c>
      <c r="E690" s="330">
        <v>79.900000000000006</v>
      </c>
      <c r="F690" s="333">
        <v>4.2</v>
      </c>
      <c r="G690" s="333">
        <v>177.9</v>
      </c>
      <c r="H690" s="333">
        <v>13</v>
      </c>
    </row>
    <row r="691" spans="1:8" x14ac:dyDescent="0.2">
      <c r="A691" s="332">
        <v>46019.791666666672</v>
      </c>
      <c r="B691" s="330">
        <v>988.8</v>
      </c>
      <c r="C691" s="330">
        <v>0</v>
      </c>
      <c r="D691" s="330">
        <v>21.3</v>
      </c>
      <c r="E691" s="330">
        <v>82.4</v>
      </c>
      <c r="F691" s="333">
        <v>3.6</v>
      </c>
      <c r="G691" s="333">
        <v>176.9</v>
      </c>
      <c r="H691" s="333">
        <v>0</v>
      </c>
    </row>
    <row r="692" spans="1:8" x14ac:dyDescent="0.2">
      <c r="A692" s="332">
        <v>46019.833333333328</v>
      </c>
      <c r="B692" s="330">
        <v>989.4</v>
      </c>
      <c r="C692" s="330">
        <v>0</v>
      </c>
      <c r="D692" s="330">
        <v>21.1</v>
      </c>
      <c r="E692" s="367">
        <v>83.4</v>
      </c>
      <c r="F692" s="348">
        <v>3.4</v>
      </c>
      <c r="G692" s="348">
        <v>178</v>
      </c>
      <c r="H692" s="336">
        <v>0</v>
      </c>
    </row>
    <row r="693" spans="1:8" x14ac:dyDescent="0.2">
      <c r="A693" s="332">
        <v>46019.875</v>
      </c>
      <c r="B693" s="330">
        <v>989.6</v>
      </c>
      <c r="C693" s="330">
        <v>0</v>
      </c>
      <c r="D693" s="330">
        <v>20.8</v>
      </c>
      <c r="E693" s="367">
        <v>84.9</v>
      </c>
      <c r="F693" s="353">
        <v>3.5</v>
      </c>
      <c r="G693" s="353">
        <v>177</v>
      </c>
      <c r="H693" s="336">
        <v>0</v>
      </c>
    </row>
    <row r="694" spans="1:8" x14ac:dyDescent="0.2">
      <c r="A694" s="332">
        <v>46019.916666666672</v>
      </c>
      <c r="B694" s="330">
        <v>989.6</v>
      </c>
      <c r="C694" s="330">
        <v>0</v>
      </c>
      <c r="D694" s="330">
        <v>20.6</v>
      </c>
      <c r="E694" s="330">
        <v>85.7</v>
      </c>
      <c r="F694" s="333">
        <v>3.2</v>
      </c>
      <c r="G694" s="353">
        <v>176.3</v>
      </c>
      <c r="H694" s="336">
        <v>0</v>
      </c>
    </row>
    <row r="695" spans="1:8" x14ac:dyDescent="0.2">
      <c r="A695" s="332">
        <v>46019.958333333328</v>
      </c>
      <c r="B695" s="330">
        <v>989.2</v>
      </c>
      <c r="C695" s="330">
        <v>0</v>
      </c>
      <c r="D695" s="330">
        <v>20.3</v>
      </c>
      <c r="E695" s="367">
        <v>85.7</v>
      </c>
      <c r="F695" s="353">
        <v>2.9</v>
      </c>
      <c r="G695" s="353">
        <v>168.2</v>
      </c>
      <c r="H695" s="336">
        <v>0</v>
      </c>
    </row>
    <row r="696" spans="1:8" x14ac:dyDescent="0.2">
      <c r="A696" s="332">
        <v>46020</v>
      </c>
      <c r="B696" s="330">
        <v>988.5</v>
      </c>
      <c r="C696" s="330">
        <v>0</v>
      </c>
      <c r="D696" s="330">
        <v>19.899999999999999</v>
      </c>
      <c r="E696" s="367">
        <v>86.6</v>
      </c>
      <c r="F696" s="352">
        <v>2.5</v>
      </c>
      <c r="G696" s="337">
        <v>177.4</v>
      </c>
      <c r="H696" s="336">
        <v>0</v>
      </c>
    </row>
    <row r="697" spans="1:8" x14ac:dyDescent="0.2">
      <c r="A697" s="332">
        <v>46020.041666666672</v>
      </c>
      <c r="B697" s="330">
        <v>987.8</v>
      </c>
      <c r="C697" s="330">
        <v>0</v>
      </c>
      <c r="D697" s="330">
        <v>19.8</v>
      </c>
      <c r="E697" s="330">
        <v>85.8</v>
      </c>
      <c r="F697" s="334">
        <v>2.1</v>
      </c>
      <c r="G697" s="337">
        <v>166</v>
      </c>
      <c r="H697" s="336">
        <v>0</v>
      </c>
    </row>
    <row r="698" spans="1:8" x14ac:dyDescent="0.2">
      <c r="A698" s="332">
        <v>46020.083333333328</v>
      </c>
      <c r="B698" s="330">
        <v>987.5</v>
      </c>
      <c r="C698" s="330">
        <v>0</v>
      </c>
      <c r="D698" s="330">
        <v>19.399999999999999</v>
      </c>
      <c r="E698" s="367">
        <v>86.4</v>
      </c>
      <c r="F698" s="338">
        <v>2.4</v>
      </c>
      <c r="G698" s="337">
        <v>178.2</v>
      </c>
      <c r="H698" s="336">
        <v>0</v>
      </c>
    </row>
    <row r="699" spans="1:8" x14ac:dyDescent="0.2">
      <c r="A699" s="332">
        <v>46020.125</v>
      </c>
      <c r="B699" s="330">
        <v>987.2</v>
      </c>
      <c r="C699" s="330">
        <v>0</v>
      </c>
      <c r="D699" s="330">
        <v>19.3</v>
      </c>
      <c r="E699" s="367">
        <v>86.5</v>
      </c>
      <c r="F699" s="339">
        <v>2.1</v>
      </c>
      <c r="G699" s="337">
        <v>174.6</v>
      </c>
      <c r="H699" s="336">
        <v>0</v>
      </c>
    </row>
    <row r="700" spans="1:8" x14ac:dyDescent="0.2">
      <c r="A700" s="332">
        <v>46020.166666666672</v>
      </c>
      <c r="B700" s="330">
        <v>987.1</v>
      </c>
      <c r="C700" s="330">
        <v>0</v>
      </c>
      <c r="D700" s="330">
        <v>18.899999999999999</v>
      </c>
      <c r="E700" s="367">
        <v>87.3</v>
      </c>
      <c r="F700" s="337">
        <v>2</v>
      </c>
      <c r="G700" s="337">
        <v>170.2</v>
      </c>
      <c r="H700" s="336">
        <v>0</v>
      </c>
    </row>
    <row r="701" spans="1:8" x14ac:dyDescent="0.2">
      <c r="A701" s="332">
        <v>46020.208333333328</v>
      </c>
      <c r="B701" s="330">
        <v>987.3</v>
      </c>
      <c r="C701" s="330">
        <v>0</v>
      </c>
      <c r="D701" s="330">
        <v>18.7</v>
      </c>
      <c r="E701" s="367">
        <v>88</v>
      </c>
      <c r="F701" s="354">
        <v>1.4</v>
      </c>
      <c r="G701" s="337">
        <v>167.4</v>
      </c>
      <c r="H701" s="336">
        <v>19.600000000000001</v>
      </c>
    </row>
    <row r="702" spans="1:8" x14ac:dyDescent="0.2">
      <c r="A702" s="332">
        <v>46020.25</v>
      </c>
      <c r="B702" s="330">
        <v>987.7</v>
      </c>
      <c r="C702" s="330">
        <v>0</v>
      </c>
      <c r="D702" s="330">
        <v>19.399999999999999</v>
      </c>
      <c r="E702" s="367">
        <v>86.8</v>
      </c>
      <c r="F702" s="339">
        <v>2.5</v>
      </c>
      <c r="G702" s="337">
        <v>171.1</v>
      </c>
      <c r="H702" s="336">
        <v>144.19999999999999</v>
      </c>
    </row>
    <row r="703" spans="1:8" x14ac:dyDescent="0.2">
      <c r="A703" s="332">
        <v>46020.291666666672</v>
      </c>
      <c r="B703" s="330">
        <v>987.6</v>
      </c>
      <c r="C703" s="330">
        <v>0</v>
      </c>
      <c r="D703" s="330">
        <v>20.2</v>
      </c>
      <c r="E703" s="367">
        <v>83.1</v>
      </c>
      <c r="F703" s="337">
        <v>3.5</v>
      </c>
      <c r="G703" s="337">
        <v>180.3</v>
      </c>
      <c r="H703" s="336">
        <v>399</v>
      </c>
    </row>
    <row r="704" spans="1:8" x14ac:dyDescent="0.2">
      <c r="A704" s="332">
        <v>46020.333333333328</v>
      </c>
      <c r="B704" s="330">
        <v>987.3</v>
      </c>
      <c r="C704" s="330">
        <v>0</v>
      </c>
      <c r="D704" s="330">
        <v>21.4</v>
      </c>
      <c r="E704" s="367">
        <v>78.2</v>
      </c>
      <c r="F704" s="337">
        <v>5</v>
      </c>
      <c r="G704" s="337">
        <v>184.1</v>
      </c>
      <c r="H704" s="336">
        <v>723.6</v>
      </c>
    </row>
    <row r="705" spans="1:8" x14ac:dyDescent="0.2">
      <c r="A705" s="332">
        <v>46020.375</v>
      </c>
      <c r="B705" s="330">
        <v>986.8</v>
      </c>
      <c r="C705" s="330">
        <v>0</v>
      </c>
      <c r="D705" s="330">
        <v>22</v>
      </c>
      <c r="E705" s="330">
        <v>76</v>
      </c>
      <c r="F705" s="341">
        <v>6.1</v>
      </c>
      <c r="G705" s="341">
        <v>182.3</v>
      </c>
      <c r="H705" s="333">
        <v>909.8</v>
      </c>
    </row>
    <row r="706" spans="1:8" x14ac:dyDescent="0.2">
      <c r="A706" s="332">
        <v>46020.416666666672</v>
      </c>
      <c r="B706" s="330">
        <v>986.3</v>
      </c>
      <c r="C706" s="330">
        <v>0</v>
      </c>
      <c r="D706" s="330">
        <v>22.3</v>
      </c>
      <c r="E706" s="330">
        <v>75.5</v>
      </c>
      <c r="F706" s="333">
        <v>6.4</v>
      </c>
      <c r="G706" s="333">
        <v>184.8</v>
      </c>
      <c r="H706" s="333">
        <v>1045.7</v>
      </c>
    </row>
    <row r="707" spans="1:8" x14ac:dyDescent="0.2">
      <c r="A707" s="332">
        <v>46020.458333333328</v>
      </c>
      <c r="B707" s="330">
        <v>986.1</v>
      </c>
      <c r="C707" s="330">
        <v>0</v>
      </c>
      <c r="D707" s="330">
        <v>22.2</v>
      </c>
      <c r="E707" s="330">
        <v>75.900000000000006</v>
      </c>
      <c r="F707" s="333">
        <v>7</v>
      </c>
      <c r="G707" s="333">
        <v>180.9</v>
      </c>
      <c r="H707" s="333">
        <v>1108</v>
      </c>
    </row>
    <row r="708" spans="1:8" x14ac:dyDescent="0.2">
      <c r="A708" s="332">
        <v>46020.5</v>
      </c>
      <c r="B708" s="330">
        <v>985.7</v>
      </c>
      <c r="C708" s="330">
        <v>0</v>
      </c>
      <c r="D708" s="330">
        <v>22.6</v>
      </c>
      <c r="E708" s="330">
        <v>75.900000000000006</v>
      </c>
      <c r="F708" s="333">
        <v>6.5</v>
      </c>
      <c r="G708" s="333">
        <v>178.1</v>
      </c>
      <c r="H708" s="333">
        <v>693.8</v>
      </c>
    </row>
    <row r="709" spans="1:8" x14ac:dyDescent="0.2">
      <c r="A709" s="332">
        <v>46020.541666666672</v>
      </c>
      <c r="B709" s="330">
        <v>985.1</v>
      </c>
      <c r="C709" s="330">
        <v>0</v>
      </c>
      <c r="D709" s="330">
        <v>22.5</v>
      </c>
      <c r="E709" s="330">
        <v>75.599999999999994</v>
      </c>
      <c r="F709" s="333">
        <v>6.2</v>
      </c>
      <c r="G709" s="333">
        <v>187.4</v>
      </c>
      <c r="H709" s="333">
        <v>733.5</v>
      </c>
    </row>
    <row r="710" spans="1:8" x14ac:dyDescent="0.2">
      <c r="A710" s="332">
        <v>46020.583333333328</v>
      </c>
      <c r="B710" s="330">
        <v>984.4</v>
      </c>
      <c r="C710" s="330">
        <v>0</v>
      </c>
      <c r="D710" s="330">
        <v>22.8</v>
      </c>
      <c r="E710" s="330">
        <v>74.8</v>
      </c>
      <c r="F710" s="333">
        <v>5.8</v>
      </c>
      <c r="G710" s="333">
        <v>180.1</v>
      </c>
      <c r="H710" s="333">
        <v>845.4</v>
      </c>
    </row>
    <row r="711" spans="1:8" x14ac:dyDescent="0.2">
      <c r="A711" s="332">
        <v>46020.625</v>
      </c>
      <c r="B711" s="330">
        <v>984.2</v>
      </c>
      <c r="C711" s="330">
        <v>0</v>
      </c>
      <c r="D711" s="330">
        <v>22.4</v>
      </c>
      <c r="E711" s="330">
        <v>75.5</v>
      </c>
      <c r="F711" s="333">
        <v>5.9</v>
      </c>
      <c r="G711" s="333">
        <v>188</v>
      </c>
      <c r="H711" s="333">
        <v>710.1</v>
      </c>
    </row>
    <row r="712" spans="1:8" x14ac:dyDescent="0.2">
      <c r="A712" s="332">
        <v>46020.666666666672</v>
      </c>
      <c r="B712" s="330">
        <v>984.3</v>
      </c>
      <c r="C712" s="330">
        <v>0</v>
      </c>
      <c r="D712" s="330">
        <v>22</v>
      </c>
      <c r="E712" s="330">
        <v>77.2</v>
      </c>
      <c r="F712" s="333">
        <v>5.4</v>
      </c>
      <c r="G712" s="333">
        <v>187.7</v>
      </c>
      <c r="H712" s="333">
        <v>431.5</v>
      </c>
    </row>
    <row r="713" spans="1:8" x14ac:dyDescent="0.2">
      <c r="A713" s="332">
        <v>46020.708333333328</v>
      </c>
      <c r="B713" s="330">
        <v>985.2</v>
      </c>
      <c r="C713" s="330">
        <v>0</v>
      </c>
      <c r="D713" s="330">
        <v>21.5</v>
      </c>
      <c r="E713" s="330">
        <v>79.3</v>
      </c>
      <c r="F713" s="333">
        <v>4.8</v>
      </c>
      <c r="G713" s="333">
        <v>172.2</v>
      </c>
      <c r="H713" s="333">
        <v>171.1</v>
      </c>
    </row>
    <row r="714" spans="1:8" x14ac:dyDescent="0.2">
      <c r="A714" s="332">
        <v>46020.75</v>
      </c>
      <c r="B714" s="330">
        <v>986.2</v>
      </c>
      <c r="C714" s="330">
        <v>0</v>
      </c>
      <c r="D714" s="330">
        <v>21</v>
      </c>
      <c r="E714" s="330">
        <v>80.900000000000006</v>
      </c>
      <c r="F714" s="333">
        <v>4.3</v>
      </c>
      <c r="G714" s="333">
        <v>160.80000000000001</v>
      </c>
      <c r="H714" s="333">
        <v>12.8</v>
      </c>
    </row>
    <row r="715" spans="1:8" x14ac:dyDescent="0.2">
      <c r="A715" s="332">
        <v>46020.791666666672</v>
      </c>
      <c r="B715" s="330">
        <v>987.1</v>
      </c>
      <c r="C715" s="330">
        <v>0</v>
      </c>
      <c r="D715" s="330">
        <v>20.8</v>
      </c>
      <c r="E715" s="330">
        <v>82.6</v>
      </c>
      <c r="F715" s="333">
        <v>4.2</v>
      </c>
      <c r="G715" s="333">
        <v>175.3</v>
      </c>
      <c r="H715" s="333">
        <v>0</v>
      </c>
    </row>
    <row r="716" spans="1:8" x14ac:dyDescent="0.2">
      <c r="A716" s="332">
        <v>46020.833333333328</v>
      </c>
      <c r="B716" s="330">
        <v>987.7</v>
      </c>
      <c r="C716" s="330">
        <v>0</v>
      </c>
      <c r="D716" s="330">
        <v>20.5</v>
      </c>
      <c r="E716" s="330">
        <v>82.2</v>
      </c>
      <c r="F716" s="333">
        <v>4.3</v>
      </c>
      <c r="G716" s="333">
        <v>169.8</v>
      </c>
      <c r="H716" s="333">
        <v>0</v>
      </c>
    </row>
    <row r="717" spans="1:8" x14ac:dyDescent="0.2">
      <c r="A717" s="332">
        <v>46020.875</v>
      </c>
      <c r="B717" s="330">
        <v>988.5</v>
      </c>
      <c r="C717" s="330">
        <v>0</v>
      </c>
      <c r="D717" s="330">
        <v>20.3</v>
      </c>
      <c r="E717" s="330">
        <v>82.6</v>
      </c>
      <c r="F717" s="333">
        <v>4.0999999999999996</v>
      </c>
      <c r="G717" s="333">
        <v>169.9</v>
      </c>
      <c r="H717" s="333">
        <v>0</v>
      </c>
    </row>
    <row r="718" spans="1:8" x14ac:dyDescent="0.2">
      <c r="A718" s="332">
        <v>46020.916666666672</v>
      </c>
      <c r="B718" s="330">
        <v>988.4</v>
      </c>
      <c r="C718" s="330">
        <v>0</v>
      </c>
      <c r="D718" s="330">
        <v>20</v>
      </c>
      <c r="E718" s="330">
        <v>83.7</v>
      </c>
      <c r="F718" s="333">
        <v>3.2</v>
      </c>
      <c r="G718" s="333">
        <v>168.7</v>
      </c>
      <c r="H718" s="333">
        <v>0</v>
      </c>
    </row>
    <row r="719" spans="1:8" x14ac:dyDescent="0.2">
      <c r="A719" s="332">
        <v>46020.958333333328</v>
      </c>
      <c r="B719" s="330">
        <v>987.9</v>
      </c>
      <c r="C719" s="330">
        <v>0</v>
      </c>
      <c r="D719" s="330">
        <v>20</v>
      </c>
      <c r="E719" s="330">
        <v>83.2</v>
      </c>
      <c r="F719" s="333">
        <v>2.7</v>
      </c>
      <c r="G719" s="333">
        <v>184</v>
      </c>
      <c r="H719" s="333">
        <v>0</v>
      </c>
    </row>
    <row r="720" spans="1:8" x14ac:dyDescent="0.2">
      <c r="A720" s="332">
        <v>46021</v>
      </c>
      <c r="B720" s="330">
        <v>987.5</v>
      </c>
      <c r="C720" s="330">
        <v>0</v>
      </c>
      <c r="D720" s="330">
        <v>20</v>
      </c>
      <c r="E720" s="367">
        <v>82.6</v>
      </c>
      <c r="F720" s="353">
        <v>2.2000000000000002</v>
      </c>
      <c r="G720" s="343">
        <v>190</v>
      </c>
      <c r="H720" s="336">
        <v>0</v>
      </c>
    </row>
    <row r="721" spans="1:8" x14ac:dyDescent="0.2">
      <c r="A721" s="332">
        <v>46021.041666666672</v>
      </c>
      <c r="B721" s="330">
        <v>987</v>
      </c>
      <c r="C721" s="330">
        <v>0</v>
      </c>
      <c r="D721" s="330">
        <v>19.7</v>
      </c>
      <c r="E721" s="367">
        <v>82.9</v>
      </c>
      <c r="F721" s="346">
        <v>2</v>
      </c>
      <c r="G721" s="343">
        <v>174.6</v>
      </c>
      <c r="H721" s="336">
        <v>0</v>
      </c>
    </row>
    <row r="722" spans="1:8" x14ac:dyDescent="0.2">
      <c r="A722" s="332">
        <v>46021.083333333328</v>
      </c>
      <c r="B722" s="330">
        <v>986.5</v>
      </c>
      <c r="C722" s="330">
        <v>0</v>
      </c>
      <c r="D722" s="330">
        <v>19.5</v>
      </c>
      <c r="E722" s="367">
        <v>83.7</v>
      </c>
      <c r="F722" s="346">
        <v>2.4</v>
      </c>
      <c r="G722" s="343">
        <v>191</v>
      </c>
      <c r="H722" s="336">
        <v>0</v>
      </c>
    </row>
    <row r="723" spans="1:8" x14ac:dyDescent="0.2">
      <c r="A723" s="332">
        <v>46021.125</v>
      </c>
      <c r="B723" s="330">
        <v>986.5</v>
      </c>
      <c r="C723" s="330">
        <v>0</v>
      </c>
      <c r="D723" s="330">
        <v>19.600000000000001</v>
      </c>
      <c r="E723" s="367">
        <v>83.1</v>
      </c>
      <c r="F723" s="346">
        <v>2</v>
      </c>
      <c r="G723" s="343">
        <v>188.7</v>
      </c>
      <c r="H723" s="336">
        <v>0</v>
      </c>
    </row>
    <row r="724" spans="1:8" x14ac:dyDescent="0.2">
      <c r="A724" s="332">
        <v>46021.166666666672</v>
      </c>
      <c r="B724" s="330">
        <v>986.7</v>
      </c>
      <c r="C724" s="330">
        <v>0</v>
      </c>
      <c r="D724" s="330">
        <v>19.399999999999999</v>
      </c>
      <c r="E724" s="367">
        <v>83.1</v>
      </c>
      <c r="F724" s="346">
        <v>2.6</v>
      </c>
      <c r="G724" s="343">
        <v>196.5</v>
      </c>
      <c r="H724" s="336">
        <v>0</v>
      </c>
    </row>
    <row r="725" spans="1:8" x14ac:dyDescent="0.2">
      <c r="A725" s="332">
        <v>46021.208333333328</v>
      </c>
      <c r="B725" s="330">
        <v>987.2</v>
      </c>
      <c r="C725" s="330">
        <v>0</v>
      </c>
      <c r="D725" s="330">
        <v>19.2</v>
      </c>
      <c r="E725" s="367">
        <v>83.1</v>
      </c>
      <c r="F725" s="346">
        <v>3.1</v>
      </c>
      <c r="G725" s="343">
        <v>168.5</v>
      </c>
      <c r="H725" s="336">
        <v>10.5</v>
      </c>
    </row>
    <row r="726" spans="1:8" x14ac:dyDescent="0.2">
      <c r="A726" s="332">
        <v>46021.25</v>
      </c>
      <c r="B726" s="330">
        <v>987.8</v>
      </c>
      <c r="C726" s="330">
        <v>0</v>
      </c>
      <c r="D726" s="330">
        <v>19.399999999999999</v>
      </c>
      <c r="E726" s="367">
        <v>82.2</v>
      </c>
      <c r="F726" s="346">
        <v>2.8</v>
      </c>
      <c r="G726" s="343">
        <v>164.8</v>
      </c>
      <c r="H726" s="336">
        <v>80.8</v>
      </c>
    </row>
    <row r="727" spans="1:8" x14ac:dyDescent="0.2">
      <c r="A727" s="332">
        <v>46021.291666666672</v>
      </c>
      <c r="B727" s="330">
        <v>987.8</v>
      </c>
      <c r="C727" s="330">
        <v>0</v>
      </c>
      <c r="D727" s="330">
        <v>20.2</v>
      </c>
      <c r="E727" s="367">
        <v>79.5</v>
      </c>
      <c r="F727" s="346">
        <v>2.2000000000000002</v>
      </c>
      <c r="G727" s="343">
        <v>178.7</v>
      </c>
      <c r="H727" s="336">
        <v>386.9</v>
      </c>
    </row>
    <row r="728" spans="1:8" x14ac:dyDescent="0.2">
      <c r="A728" s="332">
        <v>46021.333333333328</v>
      </c>
      <c r="B728" s="330">
        <v>987.8</v>
      </c>
      <c r="C728" s="330">
        <v>0</v>
      </c>
      <c r="D728" s="330">
        <v>20.9</v>
      </c>
      <c r="E728" s="367">
        <v>76.7</v>
      </c>
      <c r="F728" s="346">
        <v>2.2999999999999998</v>
      </c>
      <c r="G728" s="343">
        <v>190.2</v>
      </c>
      <c r="H728" s="336">
        <v>666.1</v>
      </c>
    </row>
    <row r="729" spans="1:8" x14ac:dyDescent="0.2">
      <c r="A729" s="332">
        <v>46021.375</v>
      </c>
      <c r="B729" s="330">
        <v>987.2</v>
      </c>
      <c r="C729" s="330">
        <v>0</v>
      </c>
      <c r="D729" s="330">
        <v>21.4</v>
      </c>
      <c r="E729" s="367">
        <v>74.3</v>
      </c>
      <c r="F729" s="346">
        <v>3.6</v>
      </c>
      <c r="G729" s="343">
        <v>185.7</v>
      </c>
      <c r="H729" s="336">
        <v>919</v>
      </c>
    </row>
    <row r="730" spans="1:8" x14ac:dyDescent="0.2">
      <c r="A730" s="332">
        <v>46021.416666666672</v>
      </c>
      <c r="B730" s="330">
        <v>986.9</v>
      </c>
      <c r="C730" s="330">
        <v>0</v>
      </c>
      <c r="D730" s="330">
        <v>21.6</v>
      </c>
      <c r="E730" s="367">
        <v>73.3</v>
      </c>
      <c r="F730" s="346">
        <v>4.9000000000000004</v>
      </c>
      <c r="G730" s="343">
        <v>195.3</v>
      </c>
      <c r="H730" s="336">
        <v>1050.0999999999999</v>
      </c>
    </row>
    <row r="731" spans="1:8" x14ac:dyDescent="0.2">
      <c r="A731" s="332">
        <v>46021.458333333328</v>
      </c>
      <c r="B731" s="330">
        <v>986.3</v>
      </c>
      <c r="C731" s="330">
        <v>0</v>
      </c>
      <c r="D731" s="330">
        <v>22.3</v>
      </c>
      <c r="E731" s="367">
        <v>71.3</v>
      </c>
      <c r="F731" s="346">
        <v>5.3</v>
      </c>
      <c r="G731" s="343">
        <v>193.6</v>
      </c>
      <c r="H731" s="336">
        <v>1109.2</v>
      </c>
    </row>
    <row r="732" spans="1:8" x14ac:dyDescent="0.2">
      <c r="A732" s="332">
        <v>46021.5</v>
      </c>
      <c r="B732" s="330">
        <v>986</v>
      </c>
      <c r="C732" s="330">
        <v>0</v>
      </c>
      <c r="D732" s="330">
        <v>22.7</v>
      </c>
      <c r="E732" s="367">
        <v>70</v>
      </c>
      <c r="F732" s="346">
        <v>5.5</v>
      </c>
      <c r="G732" s="343">
        <v>182.4</v>
      </c>
      <c r="H732" s="336">
        <v>670.5</v>
      </c>
    </row>
    <row r="733" spans="1:8" x14ac:dyDescent="0.2">
      <c r="A733" s="332">
        <v>46021.541666666672</v>
      </c>
      <c r="B733" s="330">
        <v>985.6</v>
      </c>
      <c r="C733" s="330">
        <v>0</v>
      </c>
      <c r="D733" s="330">
        <v>22.8</v>
      </c>
      <c r="E733" s="367">
        <v>70.099999999999994</v>
      </c>
      <c r="F733" s="346">
        <v>5.6</v>
      </c>
      <c r="G733" s="343">
        <v>188.6</v>
      </c>
      <c r="H733" s="336">
        <v>689.5</v>
      </c>
    </row>
    <row r="734" spans="1:8" x14ac:dyDescent="0.2">
      <c r="A734" s="332">
        <v>46021.583333333328</v>
      </c>
      <c r="B734" s="330">
        <v>985.2</v>
      </c>
      <c r="C734" s="330">
        <v>0</v>
      </c>
      <c r="D734" s="330">
        <v>22.7</v>
      </c>
      <c r="E734" s="367">
        <v>71.3</v>
      </c>
      <c r="F734" s="346">
        <v>5.4</v>
      </c>
      <c r="G734" s="343">
        <v>184.2</v>
      </c>
      <c r="H734" s="336">
        <v>870.8</v>
      </c>
    </row>
    <row r="735" spans="1:8" x14ac:dyDescent="0.2">
      <c r="A735" s="332">
        <v>46021.625</v>
      </c>
      <c r="B735" s="330">
        <v>985.2</v>
      </c>
      <c r="C735" s="330">
        <v>0</v>
      </c>
      <c r="D735" s="330">
        <v>22.2</v>
      </c>
      <c r="E735" s="367">
        <v>74.5</v>
      </c>
      <c r="F735" s="346">
        <v>5.4</v>
      </c>
      <c r="G735" s="343">
        <v>187.4</v>
      </c>
      <c r="H735" s="336">
        <v>676.4</v>
      </c>
    </row>
    <row r="736" spans="1:8" x14ac:dyDescent="0.2">
      <c r="A736" s="332">
        <v>46021.666666666672</v>
      </c>
      <c r="B736" s="330">
        <v>985.3</v>
      </c>
      <c r="C736" s="330">
        <v>0</v>
      </c>
      <c r="D736" s="330">
        <v>22</v>
      </c>
      <c r="E736" s="367">
        <v>76.400000000000006</v>
      </c>
      <c r="F736" s="346">
        <v>4.9000000000000004</v>
      </c>
      <c r="G736" s="343">
        <v>183.8</v>
      </c>
      <c r="H736" s="336">
        <v>434.8</v>
      </c>
    </row>
    <row r="737" spans="1:8" x14ac:dyDescent="0.2">
      <c r="A737" s="332">
        <v>46021.708333333328</v>
      </c>
      <c r="B737" s="330">
        <v>986.6</v>
      </c>
      <c r="C737" s="330">
        <v>0</v>
      </c>
      <c r="D737" s="330">
        <v>21.7</v>
      </c>
      <c r="E737" s="367">
        <v>77.400000000000006</v>
      </c>
      <c r="F737" s="346">
        <v>4.3</v>
      </c>
      <c r="G737" s="343">
        <v>188.4</v>
      </c>
      <c r="H737" s="336">
        <v>185.2</v>
      </c>
    </row>
    <row r="738" spans="1:8" x14ac:dyDescent="0.2">
      <c r="A738" s="332">
        <v>46021.75</v>
      </c>
      <c r="B738" s="330">
        <v>987.6</v>
      </c>
      <c r="C738" s="330">
        <v>0</v>
      </c>
      <c r="D738" s="330">
        <v>20.9</v>
      </c>
      <c r="E738" s="367">
        <v>81.900000000000006</v>
      </c>
      <c r="F738" s="346">
        <v>4.3</v>
      </c>
      <c r="G738" s="343">
        <v>191.7</v>
      </c>
      <c r="H738" s="336">
        <v>21.1</v>
      </c>
    </row>
    <row r="739" spans="1:8" x14ac:dyDescent="0.2">
      <c r="A739" s="332">
        <v>46021.791666666672</v>
      </c>
      <c r="B739" s="330">
        <v>988.7</v>
      </c>
      <c r="C739" s="330">
        <v>0</v>
      </c>
      <c r="D739" s="330">
        <v>20.7</v>
      </c>
      <c r="E739" s="367">
        <v>83</v>
      </c>
      <c r="F739" s="346">
        <v>3.5</v>
      </c>
      <c r="G739" s="343">
        <v>172.5</v>
      </c>
      <c r="H739" s="336">
        <v>0</v>
      </c>
    </row>
    <row r="740" spans="1:8" x14ac:dyDescent="0.2">
      <c r="A740" s="332">
        <v>46021.833333333328</v>
      </c>
      <c r="B740" s="330">
        <v>989.1</v>
      </c>
      <c r="C740" s="330">
        <v>0</v>
      </c>
      <c r="D740" s="330">
        <v>20.8</v>
      </c>
      <c r="E740" s="367">
        <v>81.5</v>
      </c>
      <c r="F740" s="346">
        <v>3.5</v>
      </c>
      <c r="G740" s="343">
        <v>177.6</v>
      </c>
      <c r="H740" s="336">
        <v>0</v>
      </c>
    </row>
    <row r="741" spans="1:8" x14ac:dyDescent="0.2">
      <c r="A741" s="332">
        <v>46021.875</v>
      </c>
      <c r="B741" s="330">
        <v>989.6</v>
      </c>
      <c r="C741" s="330">
        <v>0</v>
      </c>
      <c r="D741" s="330">
        <v>20.6</v>
      </c>
      <c r="E741" s="367">
        <v>79.900000000000006</v>
      </c>
      <c r="F741" s="346">
        <v>3</v>
      </c>
      <c r="G741" s="343">
        <v>172.1</v>
      </c>
      <c r="H741" s="336">
        <v>0</v>
      </c>
    </row>
    <row r="742" spans="1:8" x14ac:dyDescent="0.2">
      <c r="A742" s="332">
        <v>46021.916666666672</v>
      </c>
      <c r="B742" s="330">
        <v>989.6</v>
      </c>
      <c r="C742" s="330">
        <v>0</v>
      </c>
      <c r="D742" s="330">
        <v>20.5</v>
      </c>
      <c r="E742" s="367">
        <v>79.2</v>
      </c>
      <c r="F742" s="346">
        <v>2.9</v>
      </c>
      <c r="G742" s="343">
        <v>176.5</v>
      </c>
      <c r="H742" s="336">
        <v>0</v>
      </c>
    </row>
    <row r="743" spans="1:8" x14ac:dyDescent="0.2">
      <c r="A743" s="332">
        <v>46021.958333333328</v>
      </c>
      <c r="B743" s="330">
        <v>988.9</v>
      </c>
      <c r="C743" s="330">
        <v>0</v>
      </c>
      <c r="D743" s="330">
        <v>20.399999999999999</v>
      </c>
      <c r="E743" s="330">
        <v>79.8</v>
      </c>
      <c r="F743" s="353">
        <v>2.9</v>
      </c>
      <c r="G743" s="353">
        <v>166.9</v>
      </c>
      <c r="H743" s="333">
        <v>0</v>
      </c>
    </row>
    <row r="744" spans="1:8" x14ac:dyDescent="0.2">
      <c r="A744" s="303">
        <v>46022</v>
      </c>
      <c r="B744" s="292">
        <v>988.4</v>
      </c>
      <c r="C744" s="292">
        <v>0</v>
      </c>
      <c r="D744" s="292">
        <v>20.3</v>
      </c>
      <c r="E744" s="368">
        <v>78.8</v>
      </c>
      <c r="F744" s="307">
        <v>2.8</v>
      </c>
      <c r="G744" s="306">
        <v>168</v>
      </c>
      <c r="H744" s="305">
        <v>0</v>
      </c>
    </row>
    <row r="745" spans="1:8" x14ac:dyDescent="0.2">
      <c r="A745" s="303">
        <v>46022.041666666672</v>
      </c>
      <c r="B745" s="292">
        <v>987.8</v>
      </c>
      <c r="C745" s="292">
        <v>0</v>
      </c>
      <c r="D745" s="292">
        <v>20.3</v>
      </c>
      <c r="E745" s="368">
        <v>77.599999999999994</v>
      </c>
      <c r="F745" s="306">
        <v>2.7</v>
      </c>
      <c r="G745" s="306">
        <v>180.1</v>
      </c>
      <c r="H745" s="305">
        <v>0</v>
      </c>
    </row>
    <row r="746" spans="1:8" x14ac:dyDescent="0.2">
      <c r="A746" s="303">
        <v>46022.083333333328</v>
      </c>
      <c r="B746" s="292">
        <v>987.8</v>
      </c>
      <c r="C746" s="292">
        <v>0</v>
      </c>
      <c r="D746" s="292">
        <v>20.3</v>
      </c>
      <c r="E746" s="368">
        <v>77.900000000000006</v>
      </c>
      <c r="F746" s="310">
        <v>2.5</v>
      </c>
      <c r="G746" s="311">
        <v>173</v>
      </c>
      <c r="H746" s="305">
        <v>0</v>
      </c>
    </row>
    <row r="747" spans="1:8" x14ac:dyDescent="0.2">
      <c r="A747" s="303">
        <v>46022.125</v>
      </c>
      <c r="B747" s="292">
        <v>987.7</v>
      </c>
      <c r="C747" s="292">
        <v>0</v>
      </c>
      <c r="D747" s="292">
        <v>20.3</v>
      </c>
      <c r="E747" s="368">
        <v>78.099999999999994</v>
      </c>
      <c r="F747" s="308">
        <v>2</v>
      </c>
      <c r="G747" s="306">
        <v>186.4</v>
      </c>
      <c r="H747" s="305">
        <v>0</v>
      </c>
    </row>
    <row r="748" spans="1:8" x14ac:dyDescent="0.2">
      <c r="A748" s="303">
        <v>46022.166666666672</v>
      </c>
      <c r="B748" s="292">
        <v>988.1</v>
      </c>
      <c r="C748" s="292">
        <v>0</v>
      </c>
      <c r="D748" s="292">
        <v>20.399999999999999</v>
      </c>
      <c r="E748" s="292">
        <v>77.900000000000006</v>
      </c>
      <c r="F748" s="292">
        <v>2.1</v>
      </c>
      <c r="G748" s="292">
        <v>175.9</v>
      </c>
      <c r="H748" s="292">
        <v>0</v>
      </c>
    </row>
    <row r="749" spans="1:8" x14ac:dyDescent="0.2">
      <c r="A749" s="303">
        <v>46022.208333333328</v>
      </c>
      <c r="B749" s="292">
        <v>988.2</v>
      </c>
      <c r="C749" s="292">
        <v>0</v>
      </c>
      <c r="D749" s="292">
        <v>20.6</v>
      </c>
      <c r="E749" s="292">
        <v>76.8</v>
      </c>
      <c r="F749" s="292">
        <v>1.8</v>
      </c>
      <c r="G749" s="292">
        <v>155</v>
      </c>
      <c r="H749" s="292">
        <v>20.6</v>
      </c>
    </row>
    <row r="750" spans="1:8" x14ac:dyDescent="0.2">
      <c r="A750" s="303">
        <v>46022.25</v>
      </c>
      <c r="B750" s="292">
        <v>988.5</v>
      </c>
      <c r="C750" s="292">
        <v>0</v>
      </c>
      <c r="D750" s="292">
        <v>21.2</v>
      </c>
      <c r="E750" s="292">
        <v>74.599999999999994</v>
      </c>
      <c r="F750" s="292">
        <v>1.6</v>
      </c>
      <c r="G750" s="292">
        <v>124.4</v>
      </c>
      <c r="H750" s="292">
        <v>197.3</v>
      </c>
    </row>
    <row r="751" spans="1:8" x14ac:dyDescent="0.2">
      <c r="A751" s="303">
        <v>46022.291666666672</v>
      </c>
      <c r="B751" s="292">
        <v>988.5</v>
      </c>
      <c r="C751" s="292">
        <v>0</v>
      </c>
      <c r="D751" s="292">
        <v>21.8</v>
      </c>
      <c r="E751" s="292">
        <v>72.099999999999994</v>
      </c>
      <c r="F751" s="292">
        <v>2</v>
      </c>
      <c r="G751" s="292">
        <v>171.2</v>
      </c>
      <c r="H751" s="292">
        <v>468.1</v>
      </c>
    </row>
    <row r="752" spans="1:8" x14ac:dyDescent="0.2">
      <c r="A752" s="303">
        <v>46022.333333333328</v>
      </c>
      <c r="B752" s="292">
        <v>988.1</v>
      </c>
      <c r="C752" s="292">
        <v>0</v>
      </c>
      <c r="D752" s="292">
        <v>21.9</v>
      </c>
      <c r="E752" s="368">
        <v>71.5</v>
      </c>
      <c r="F752" s="306">
        <v>3.8</v>
      </c>
      <c r="G752" s="306">
        <v>178.2</v>
      </c>
      <c r="H752" s="305">
        <v>707.6</v>
      </c>
    </row>
    <row r="753" spans="1:8" x14ac:dyDescent="0.2">
      <c r="A753" s="303">
        <v>46022.375</v>
      </c>
      <c r="B753" s="292">
        <v>987.6</v>
      </c>
      <c r="C753" s="292">
        <v>0</v>
      </c>
      <c r="D753" s="292">
        <v>22.1</v>
      </c>
      <c r="E753" s="292">
        <v>70.5</v>
      </c>
      <c r="F753" s="292">
        <v>4.7</v>
      </c>
      <c r="G753" s="292">
        <v>181.4</v>
      </c>
      <c r="H753" s="292">
        <v>901.2</v>
      </c>
    </row>
    <row r="754" spans="1:8" x14ac:dyDescent="0.2">
      <c r="A754" s="303">
        <v>46022.416666666672</v>
      </c>
      <c r="B754" s="292">
        <v>987.1</v>
      </c>
      <c r="C754" s="292">
        <v>0</v>
      </c>
      <c r="D754" s="292">
        <v>22.5</v>
      </c>
      <c r="E754" s="292">
        <v>68.900000000000006</v>
      </c>
      <c r="F754" s="292">
        <v>5</v>
      </c>
      <c r="G754" s="292">
        <v>192.8</v>
      </c>
      <c r="H754" s="292">
        <v>1026.2</v>
      </c>
    </row>
    <row r="755" spans="1:8" x14ac:dyDescent="0.2">
      <c r="A755" s="303">
        <v>46022.458333333328</v>
      </c>
      <c r="B755" s="292">
        <v>986.7</v>
      </c>
      <c r="C755" s="292">
        <v>0</v>
      </c>
      <c r="D755" s="292">
        <v>22.4</v>
      </c>
      <c r="E755" s="292">
        <v>70</v>
      </c>
      <c r="F755" s="304">
        <v>5.7</v>
      </c>
      <c r="G755" s="304">
        <v>188.2</v>
      </c>
      <c r="H755" s="292">
        <v>1082.9000000000001</v>
      </c>
    </row>
    <row r="756" spans="1:8" x14ac:dyDescent="0.2">
      <c r="A756" s="303">
        <v>46022.5</v>
      </c>
      <c r="B756" s="292">
        <v>986.6</v>
      </c>
      <c r="C756" s="292">
        <v>0</v>
      </c>
      <c r="D756" s="292">
        <v>22.5</v>
      </c>
      <c r="E756" s="292">
        <v>71</v>
      </c>
      <c r="F756" s="304">
        <v>5.3</v>
      </c>
      <c r="G756" s="304">
        <v>189.7</v>
      </c>
      <c r="H756" s="304">
        <v>678.1</v>
      </c>
    </row>
    <row r="757" spans="1:8" x14ac:dyDescent="0.2">
      <c r="A757" s="303">
        <v>46022.541666666672</v>
      </c>
      <c r="B757" s="292">
        <v>986.5</v>
      </c>
      <c r="C757" s="292">
        <v>0</v>
      </c>
      <c r="D757" s="292">
        <v>22.7</v>
      </c>
      <c r="E757" s="292">
        <v>69.2</v>
      </c>
      <c r="F757" s="304">
        <v>4.5</v>
      </c>
      <c r="G757" s="304">
        <v>191.9</v>
      </c>
      <c r="H757" s="304">
        <v>660.8</v>
      </c>
    </row>
    <row r="758" spans="1:8" x14ac:dyDescent="0.2">
      <c r="A758" s="303">
        <v>46022.583333333328</v>
      </c>
      <c r="B758" s="292">
        <v>986.2</v>
      </c>
      <c r="C758" s="292">
        <v>0</v>
      </c>
      <c r="D758" s="292">
        <v>22.6</v>
      </c>
      <c r="E758" s="292">
        <v>70.2</v>
      </c>
      <c r="F758" s="304">
        <v>4.8</v>
      </c>
      <c r="G758" s="304">
        <v>196.8</v>
      </c>
      <c r="H758" s="304">
        <v>867.8</v>
      </c>
    </row>
    <row r="759" spans="1:8" x14ac:dyDescent="0.2">
      <c r="A759" s="303">
        <v>46022.625</v>
      </c>
      <c r="B759" s="292">
        <v>986</v>
      </c>
      <c r="C759" s="292">
        <v>0</v>
      </c>
      <c r="D759" s="292">
        <v>22.6</v>
      </c>
      <c r="E759" s="292">
        <v>70.400000000000006</v>
      </c>
      <c r="F759" s="304">
        <v>4</v>
      </c>
      <c r="G759" s="304">
        <v>194.6</v>
      </c>
      <c r="H759" s="304">
        <v>694</v>
      </c>
    </row>
    <row r="760" spans="1:8" x14ac:dyDescent="0.2">
      <c r="A760" s="303">
        <v>46022.666666666672</v>
      </c>
      <c r="B760" s="292">
        <v>986.3</v>
      </c>
      <c r="C760" s="292">
        <v>0</v>
      </c>
      <c r="D760" s="292">
        <v>22.6</v>
      </c>
      <c r="E760" s="292">
        <v>70.900000000000006</v>
      </c>
      <c r="F760" s="304">
        <v>4.2</v>
      </c>
      <c r="G760" s="304">
        <v>200.7</v>
      </c>
      <c r="H760" s="304">
        <v>506.6</v>
      </c>
    </row>
    <row r="761" spans="1:8" x14ac:dyDescent="0.2">
      <c r="A761" s="303">
        <v>46022.708333333328</v>
      </c>
      <c r="B761" s="292">
        <v>987.1</v>
      </c>
      <c r="C761" s="292">
        <v>0</v>
      </c>
      <c r="D761" s="292">
        <v>22.2</v>
      </c>
      <c r="E761" s="292">
        <v>72.2</v>
      </c>
      <c r="F761" s="304">
        <v>3.7</v>
      </c>
      <c r="G761" s="304">
        <v>195.4</v>
      </c>
      <c r="H761" s="304">
        <v>192.8</v>
      </c>
    </row>
    <row r="762" spans="1:8" x14ac:dyDescent="0.2">
      <c r="A762" s="303">
        <v>46022.75</v>
      </c>
      <c r="B762" s="292">
        <v>988.1</v>
      </c>
      <c r="C762" s="292">
        <v>0</v>
      </c>
      <c r="D762" s="292">
        <v>21.6</v>
      </c>
      <c r="E762" s="292">
        <v>76.2</v>
      </c>
      <c r="F762" s="304">
        <v>3.3</v>
      </c>
      <c r="G762" s="304">
        <v>187.3</v>
      </c>
      <c r="H762" s="304">
        <v>18.8</v>
      </c>
    </row>
    <row r="763" spans="1:8" x14ac:dyDescent="0.2">
      <c r="A763" s="303">
        <v>46022.791666666672</v>
      </c>
      <c r="B763" s="292">
        <v>988.9</v>
      </c>
      <c r="C763" s="292">
        <v>0</v>
      </c>
      <c r="D763" s="292">
        <v>21.4</v>
      </c>
      <c r="E763" s="368">
        <v>76.8</v>
      </c>
      <c r="F763" s="309">
        <v>3.3</v>
      </c>
      <c r="G763" s="309">
        <v>167.6</v>
      </c>
      <c r="H763" s="305">
        <v>0</v>
      </c>
    </row>
    <row r="764" spans="1:8" x14ac:dyDescent="0.2">
      <c r="A764" s="303">
        <v>46022.833333333328</v>
      </c>
      <c r="B764" s="292">
        <v>989.5</v>
      </c>
      <c r="C764" s="292">
        <v>0</v>
      </c>
      <c r="D764" s="292">
        <v>21.3</v>
      </c>
      <c r="E764" s="368">
        <v>77.7</v>
      </c>
      <c r="F764" s="309">
        <v>3.2</v>
      </c>
      <c r="G764" s="309">
        <v>177.5</v>
      </c>
      <c r="H764" s="305">
        <v>0</v>
      </c>
    </row>
    <row r="765" spans="1:8" x14ac:dyDescent="0.2">
      <c r="A765" s="303">
        <v>46022.875</v>
      </c>
      <c r="B765" s="292">
        <v>990.1</v>
      </c>
      <c r="C765" s="292">
        <v>0</v>
      </c>
      <c r="D765" s="292">
        <v>21.3</v>
      </c>
      <c r="E765" s="368">
        <v>77.400000000000006</v>
      </c>
      <c r="F765" s="309">
        <v>3.1</v>
      </c>
      <c r="G765" s="309">
        <v>171.5</v>
      </c>
      <c r="H765" s="305">
        <v>0</v>
      </c>
    </row>
    <row r="766" spans="1:8" x14ac:dyDescent="0.2">
      <c r="A766" s="303">
        <v>46022.916666666672</v>
      </c>
      <c r="B766" s="292">
        <v>989.8</v>
      </c>
      <c r="C766" s="292">
        <v>0</v>
      </c>
      <c r="D766" s="292">
        <v>21.3</v>
      </c>
      <c r="E766" s="368">
        <v>76.7</v>
      </c>
      <c r="F766" s="309">
        <v>3.1</v>
      </c>
      <c r="G766" s="309">
        <v>174</v>
      </c>
      <c r="H766" s="305">
        <v>0</v>
      </c>
    </row>
    <row r="767" spans="1:8" x14ac:dyDescent="0.2">
      <c r="A767" s="303">
        <v>46022.958333333328</v>
      </c>
      <c r="B767" s="292">
        <v>989.1</v>
      </c>
      <c r="C767" s="292">
        <v>0</v>
      </c>
      <c r="D767" s="292">
        <v>21.2</v>
      </c>
      <c r="E767" s="368">
        <v>76.099999999999994</v>
      </c>
      <c r="F767" s="309">
        <v>3.2</v>
      </c>
      <c r="G767" s="309">
        <v>177.9</v>
      </c>
      <c r="H767" s="305">
        <v>0</v>
      </c>
    </row>
    <row r="768" spans="1:8" x14ac:dyDescent="0.2">
      <c r="A768" s="315" t="s">
        <v>209</v>
      </c>
      <c r="B768" s="314">
        <f>IFERROR(AVERAGE(B24:B743),"")</f>
        <v>988.10165662650638</v>
      </c>
      <c r="C768" s="314">
        <f>IFERROR(SUM(C24:C743),"")</f>
        <v>0</v>
      </c>
      <c r="D768" s="314">
        <f t="shared" ref="D768:H768" si="0">IFERROR(AVERAGE(D24:D743),"")</f>
        <v>20.520030120481902</v>
      </c>
      <c r="E768" s="314">
        <f t="shared" si="0"/>
        <v>75.468222891566199</v>
      </c>
      <c r="F768" s="314">
        <f t="shared" si="0"/>
        <v>3.4462349397590404</v>
      </c>
      <c r="G768" s="314" t="s">
        <v>402</v>
      </c>
      <c r="H768" s="314">
        <f t="shared" si="0"/>
        <v>296.36280120481939</v>
      </c>
    </row>
    <row r="769" spans="1:11" x14ac:dyDescent="0.2">
      <c r="A769" s="315" t="s">
        <v>346</v>
      </c>
      <c r="B769" s="314">
        <f>IF(B768="","",MAX(B24:B743))</f>
        <v>991.6</v>
      </c>
      <c r="C769" s="314">
        <f t="shared" ref="C769:H769" si="1">IF(C768="","",MAX(C24:C743))</f>
        <v>0</v>
      </c>
      <c r="D769" s="314">
        <f t="shared" si="1"/>
        <v>23.6</v>
      </c>
      <c r="E769" s="314">
        <f t="shared" si="1"/>
        <v>89.2</v>
      </c>
      <c r="F769" s="314">
        <f t="shared" si="1"/>
        <v>7.5</v>
      </c>
      <c r="G769" s="314" t="s">
        <v>402</v>
      </c>
      <c r="H769" s="314">
        <f t="shared" si="1"/>
        <v>1119.3</v>
      </c>
    </row>
    <row r="770" spans="1:11" x14ac:dyDescent="0.2">
      <c r="A770" s="315" t="s">
        <v>347</v>
      </c>
      <c r="B770" s="314">
        <f>IF(B768="","",MIN(B24:B743))</f>
        <v>984.2</v>
      </c>
      <c r="C770" s="314">
        <f t="shared" ref="C770:H770" si="2">IF(C768="","",MIN(C24:C743))</f>
        <v>0</v>
      </c>
      <c r="D770" s="314">
        <f t="shared" si="2"/>
        <v>17.100000000000001</v>
      </c>
      <c r="E770" s="314">
        <f t="shared" si="2"/>
        <v>57</v>
      </c>
      <c r="F770" s="314">
        <f t="shared" si="2"/>
        <v>0.1</v>
      </c>
      <c r="G770" s="314" t="s">
        <v>402</v>
      </c>
      <c r="H770" s="314">
        <f t="shared" si="2"/>
        <v>0</v>
      </c>
    </row>
    <row r="771" spans="1:11" s="281" customFormat="1" ht="12.75" x14ac:dyDescent="0.2">
      <c r="A771" s="288" t="s">
        <v>412</v>
      </c>
      <c r="B771" s="289"/>
      <c r="C771" s="289"/>
      <c r="D771" s="289"/>
      <c r="E771" s="289"/>
      <c r="F771" s="289"/>
      <c r="G771" s="289"/>
      <c r="H771" s="289"/>
      <c r="I771" s="289"/>
      <c r="J771" s="289"/>
      <c r="K771" s="289"/>
    </row>
    <row r="772" spans="1:11" s="281" customFormat="1" ht="12.75" x14ac:dyDescent="0.2">
      <c r="A772" s="288" t="s">
        <v>403</v>
      </c>
      <c r="B772" s="289"/>
      <c r="C772" s="289"/>
      <c r="D772" s="289"/>
      <c r="E772" s="289"/>
      <c r="F772" s="289"/>
      <c r="G772" s="289"/>
      <c r="H772" s="289"/>
      <c r="I772" s="289"/>
      <c r="J772" s="289"/>
      <c r="K772" s="289"/>
    </row>
    <row r="773" spans="1:11" x14ac:dyDescent="0.2">
      <c r="F773" s="295"/>
      <c r="G773" s="295"/>
    </row>
    <row r="774" spans="1:11" x14ac:dyDescent="0.2">
      <c r="A774" s="288"/>
      <c r="F774" s="295"/>
      <c r="G774" s="295"/>
    </row>
    <row r="775" spans="1:11" ht="57" customHeight="1" x14ac:dyDescent="0.2">
      <c r="A775" s="359"/>
      <c r="B775" s="360"/>
      <c r="C775" s="410"/>
      <c r="D775" s="410"/>
      <c r="E775" s="410"/>
      <c r="F775" s="360"/>
      <c r="G775" s="410"/>
      <c r="H775" s="410"/>
    </row>
    <row r="776" spans="1:11" x14ac:dyDescent="0.2">
      <c r="A776" s="361" t="s">
        <v>358</v>
      </c>
      <c r="B776" s="360"/>
      <c r="C776" s="408" t="s">
        <v>362</v>
      </c>
      <c r="D776" s="408"/>
      <c r="E776" s="408"/>
      <c r="F776" s="360"/>
      <c r="G776" s="408" t="s">
        <v>363</v>
      </c>
      <c r="H776" s="408"/>
    </row>
    <row r="777" spans="1:11" x14ac:dyDescent="0.2">
      <c r="A777" s="362" t="s">
        <v>359</v>
      </c>
      <c r="B777" s="360"/>
      <c r="C777" s="409" t="s">
        <v>360</v>
      </c>
      <c r="D777" s="409"/>
      <c r="E777" s="409"/>
      <c r="F777" s="363"/>
      <c r="G777" s="409" t="s">
        <v>361</v>
      </c>
      <c r="H777" s="409"/>
    </row>
  </sheetData>
  <sheetProtection formatColumns="0"/>
  <mergeCells count="26">
    <mergeCell ref="B15:C15"/>
    <mergeCell ref="E15:F15"/>
    <mergeCell ref="F17:H17"/>
    <mergeCell ref="F18:H18"/>
    <mergeCell ref="F19:H19"/>
    <mergeCell ref="B17:D17"/>
    <mergeCell ref="B18:D18"/>
    <mergeCell ref="B19:D19"/>
    <mergeCell ref="A2:A4"/>
    <mergeCell ref="B2:H4"/>
    <mergeCell ref="B6:H6"/>
    <mergeCell ref="A13:H13"/>
    <mergeCell ref="F8:H8"/>
    <mergeCell ref="D9:E9"/>
    <mergeCell ref="F9:H9"/>
    <mergeCell ref="B9:C9"/>
    <mergeCell ref="B20:D20"/>
    <mergeCell ref="B21:D21"/>
    <mergeCell ref="F20:H20"/>
    <mergeCell ref="F21:H21"/>
    <mergeCell ref="C775:E775"/>
    <mergeCell ref="C776:E776"/>
    <mergeCell ref="C777:E777"/>
    <mergeCell ref="G775:H775"/>
    <mergeCell ref="G776:H776"/>
    <mergeCell ref="G777:H777"/>
  </mergeCells>
  <printOptions horizontalCentered="1"/>
  <pageMargins left="0.23622047244094488" right="0.23622047244094488" top="0.55118110236220474" bottom="0.55118110236220474" header="0.31496062992125984" footer="0.11811023622047244"/>
  <pageSetup paperSize="9" scale="78" fitToHeight="0" orientation="portrait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zoomScale="50" zoomScaleNormal="50" workbookViewId="0">
      <selection activeCell="O17" sqref="O17"/>
    </sheetView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24" t="s">
        <v>216</v>
      </c>
      <c r="F1" s="424"/>
      <c r="G1" s="424"/>
      <c r="H1" s="425"/>
    </row>
    <row r="2" spans="4:9" ht="13.35" customHeight="1" x14ac:dyDescent="0.2">
      <c r="D2" s="120"/>
      <c r="E2" s="426"/>
      <c r="F2" s="426"/>
      <c r="G2" s="426"/>
      <c r="H2" s="427"/>
    </row>
    <row r="3" spans="4:9" ht="13.35" customHeight="1" x14ac:dyDescent="0.2">
      <c r="D3" s="120"/>
      <c r="E3" s="426"/>
      <c r="F3" s="426"/>
      <c r="G3" s="426"/>
      <c r="H3" s="427"/>
    </row>
    <row r="4" spans="4:9" ht="14.1" customHeight="1" thickBot="1" x14ac:dyDescent="0.25">
      <c r="D4" s="121"/>
      <c r="E4" s="428"/>
      <c r="F4" s="428"/>
      <c r="G4" s="428"/>
      <c r="H4" s="429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1" t="s">
        <v>250</v>
      </c>
      <c r="F6" s="431"/>
      <c r="G6" s="431"/>
      <c r="H6" s="431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2" t="s">
        <v>217</v>
      </c>
      <c r="E10" s="432"/>
      <c r="F10" s="432"/>
      <c r="G10" s="432"/>
      <c r="H10" s="432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0" t="s">
        <v>192</v>
      </c>
      <c r="H12" s="430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0" t="s">
        <v>204</v>
      </c>
      <c r="H14" s="430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3" t="s">
        <v>163</v>
      </c>
      <c r="E16" s="423"/>
      <c r="F16" s="423"/>
      <c r="G16" s="423"/>
      <c r="H16" s="423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3" t="s">
        <v>164</v>
      </c>
      <c r="E44" s="423"/>
      <c r="F44" s="423"/>
      <c r="G44" s="423"/>
      <c r="H44" s="423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3" t="s">
        <v>167</v>
      </c>
      <c r="E72" s="423"/>
      <c r="F72" s="423"/>
      <c r="G72" s="423"/>
      <c r="H72" s="423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3" t="s">
        <v>168</v>
      </c>
      <c r="E100" s="423"/>
      <c r="F100" s="423"/>
      <c r="G100" s="423"/>
      <c r="H100" s="423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3" t="s">
        <v>170</v>
      </c>
      <c r="E128" s="423"/>
      <c r="F128" s="423"/>
      <c r="G128" s="423"/>
      <c r="H128" s="423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33"/>
      <c r="C2" s="433"/>
      <c r="D2" s="433"/>
      <c r="E2" s="433"/>
      <c r="F2" s="424" t="s">
        <v>180</v>
      </c>
      <c r="G2" s="424"/>
      <c r="H2" s="424"/>
      <c r="I2" s="424"/>
      <c r="J2" s="424"/>
      <c r="K2" s="424"/>
      <c r="L2" s="424"/>
      <c r="M2" s="424"/>
      <c r="N2" s="424"/>
      <c r="O2" s="425"/>
    </row>
    <row r="3" spans="1:18" ht="16.5" customHeight="1" x14ac:dyDescent="0.2">
      <c r="A3" s="45"/>
      <c r="B3" s="434"/>
      <c r="C3" s="434"/>
      <c r="D3" s="434"/>
      <c r="E3" s="434"/>
      <c r="F3" s="426"/>
      <c r="G3" s="426"/>
      <c r="H3" s="426"/>
      <c r="I3" s="426"/>
      <c r="J3" s="426"/>
      <c r="K3" s="426"/>
      <c r="L3" s="426"/>
      <c r="M3" s="426"/>
      <c r="N3" s="426"/>
      <c r="O3" s="427"/>
    </row>
    <row r="4" spans="1:18" ht="16.5" customHeight="1" x14ac:dyDescent="0.2">
      <c r="A4" s="45"/>
      <c r="B4" s="434"/>
      <c r="C4" s="434"/>
      <c r="D4" s="434"/>
      <c r="E4" s="434"/>
      <c r="F4" s="426"/>
      <c r="G4" s="426"/>
      <c r="H4" s="426"/>
      <c r="I4" s="426"/>
      <c r="J4" s="426"/>
      <c r="K4" s="426"/>
      <c r="L4" s="426"/>
      <c r="M4" s="426"/>
      <c r="N4" s="426"/>
      <c r="O4" s="427"/>
    </row>
    <row r="5" spans="1:18" ht="16.5" customHeight="1" thickBot="1" x14ac:dyDescent="0.25">
      <c r="A5" s="45"/>
      <c r="B5" s="435"/>
      <c r="C5" s="435"/>
      <c r="D5" s="435"/>
      <c r="E5" s="435"/>
      <c r="F5" s="428"/>
      <c r="G5" s="428"/>
      <c r="H5" s="428"/>
      <c r="I5" s="428"/>
      <c r="J5" s="428"/>
      <c r="K5" s="428"/>
      <c r="L5" s="428"/>
      <c r="M5" s="428"/>
      <c r="N5" s="428"/>
      <c r="O5" s="429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39" t="s">
        <v>188</v>
      </c>
      <c r="C7" s="439"/>
      <c r="D7" s="431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1"/>
      <c r="F7" s="431"/>
      <c r="G7" s="431"/>
      <c r="H7" s="431"/>
      <c r="I7" s="431"/>
      <c r="J7" s="431"/>
      <c r="K7" s="431"/>
      <c r="L7" s="431"/>
      <c r="M7" s="431"/>
      <c r="N7" s="431"/>
      <c r="O7" s="431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39" t="s">
        <v>146</v>
      </c>
      <c r="C9" s="439"/>
      <c r="D9" s="441" t="str">
        <f>+'A.2.1. Promedio meteorologia'!E8</f>
        <v>CA-VMP-6</v>
      </c>
      <c r="E9" s="441"/>
      <c r="F9" s="439" t="s">
        <v>189</v>
      </c>
      <c r="G9" s="439"/>
      <c r="H9" s="440" t="str">
        <f>+'A.2.1. Promedio meteorologia'!G8</f>
        <v>0001-7-2020-411</v>
      </c>
      <c r="I9" s="440"/>
      <c r="J9" s="442" t="s">
        <v>176</v>
      </c>
      <c r="K9" s="442"/>
      <c r="L9" s="442"/>
      <c r="M9" s="442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38" t="s">
        <v>136</v>
      </c>
      <c r="C11" s="438"/>
      <c r="D11" s="438"/>
      <c r="E11" s="438"/>
      <c r="F11" s="438"/>
      <c r="G11" s="438"/>
      <c r="H11" s="438"/>
      <c r="I11" s="438"/>
      <c r="J11" s="438"/>
      <c r="K11" s="438"/>
      <c r="L11" s="438"/>
      <c r="M11" s="438"/>
      <c r="N11" s="438"/>
      <c r="O11" s="438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37">
        <f>G13-D13</f>
        <v>0</v>
      </c>
      <c r="K13" s="437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36" t="s">
        <v>12</v>
      </c>
      <c r="C15" s="436"/>
      <c r="D15" s="436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43" t="s">
        <v>11</v>
      </c>
      <c r="C17" s="443"/>
      <c r="D17" s="443"/>
      <c r="E17" s="115" t="e">
        <f>'A.2.1. Promedio meteorologia'!F42</f>
        <v>#DIV/0!</v>
      </c>
      <c r="F17" s="443" t="s">
        <v>65</v>
      </c>
      <c r="G17" s="443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37">
        <f>G20-D20</f>
        <v>0</v>
      </c>
      <c r="K20" s="437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36" t="s">
        <v>12</v>
      </c>
      <c r="C22" s="436"/>
      <c r="D22" s="436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43" t="s">
        <v>11</v>
      </c>
      <c r="C24" s="443"/>
      <c r="D24" s="443"/>
      <c r="E24" s="115" t="e">
        <f>'A.2.1. Promedio meteorologia'!F70</f>
        <v>#DIV/0!</v>
      </c>
      <c r="F24" s="443" t="s">
        <v>65</v>
      </c>
      <c r="G24" s="443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37">
        <f>G27-D27</f>
        <v>0</v>
      </c>
      <c r="K27" s="437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36" t="s">
        <v>12</v>
      </c>
      <c r="C29" s="436"/>
      <c r="D29" s="436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43" t="s">
        <v>11</v>
      </c>
      <c r="C31" s="443"/>
      <c r="D31" s="443"/>
      <c r="E31" s="115" t="e">
        <f>'A.2.1. Promedio meteorologia'!F98</f>
        <v>#DIV/0!</v>
      </c>
      <c r="F31" s="443" t="s">
        <v>65</v>
      </c>
      <c r="G31" s="443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37">
        <f>G34-D34</f>
        <v>0</v>
      </c>
      <c r="K34" s="437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36" t="s">
        <v>12</v>
      </c>
      <c r="C36" s="436"/>
      <c r="D36" s="436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43" t="s">
        <v>11</v>
      </c>
      <c r="C38" s="443"/>
      <c r="D38" s="443"/>
      <c r="E38" s="115" t="e">
        <f>'A.2.1. Promedio meteorologia'!F126</f>
        <v>#DIV/0!</v>
      </c>
      <c r="F38" s="443" t="s">
        <v>65</v>
      </c>
      <c r="G38" s="443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37">
        <f>G41-D41</f>
        <v>0</v>
      </c>
      <c r="K41" s="437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36" t="s">
        <v>12</v>
      </c>
      <c r="C43" s="436"/>
      <c r="D43" s="436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43" t="s">
        <v>11</v>
      </c>
      <c r="C45" s="443"/>
      <c r="D45" s="443"/>
      <c r="E45" s="115" t="e">
        <f>'A.2.1. Promedio meteorologia'!F154</f>
        <v>#DIV/0!</v>
      </c>
      <c r="F45" s="443" t="s">
        <v>65</v>
      </c>
      <c r="G45" s="443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44" t="s">
        <v>13</v>
      </c>
      <c r="C48" s="444"/>
      <c r="D48" s="444"/>
      <c r="E48" s="444"/>
      <c r="F48" s="444"/>
      <c r="G48" s="444"/>
      <c r="H48" s="444"/>
      <c r="I48" s="444"/>
      <c r="J48" s="444"/>
      <c r="K48" s="444"/>
      <c r="L48" s="444"/>
      <c r="M48" s="444"/>
      <c r="N48" s="444"/>
      <c r="O48" s="444"/>
    </row>
    <row r="49" spans="1:15" ht="35.25" customHeight="1" x14ac:dyDescent="0.2">
      <c r="A49" s="45"/>
      <c r="B49" s="445" t="s">
        <v>174</v>
      </c>
      <c r="C49" s="445"/>
      <c r="D49" s="445"/>
      <c r="E49" s="445"/>
      <c r="F49" s="445"/>
      <c r="G49" s="445"/>
      <c r="H49" s="445"/>
      <c r="I49" s="445"/>
      <c r="J49" s="445"/>
      <c r="K49" s="445"/>
      <c r="L49" s="445"/>
      <c r="M49" s="445"/>
      <c r="N49" s="445"/>
      <c r="O49" s="445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81"/>
      <c r="C2" s="482"/>
      <c r="D2" s="426" t="s">
        <v>219</v>
      </c>
      <c r="E2" s="426"/>
      <c r="F2" s="426"/>
      <c r="G2" s="426"/>
      <c r="H2" s="426"/>
      <c r="I2" s="426"/>
      <c r="J2" s="427"/>
      <c r="K2" s="47"/>
    </row>
    <row r="3" spans="1:15" ht="12.75" customHeight="1" x14ac:dyDescent="0.2">
      <c r="A3" s="45"/>
      <c r="B3" s="483"/>
      <c r="C3" s="484"/>
      <c r="D3" s="426"/>
      <c r="E3" s="426"/>
      <c r="F3" s="426"/>
      <c r="G3" s="426"/>
      <c r="H3" s="426"/>
      <c r="I3" s="426"/>
      <c r="J3" s="427"/>
      <c r="K3" s="47"/>
    </row>
    <row r="4" spans="1:15" ht="12.75" customHeight="1" x14ac:dyDescent="0.2">
      <c r="A4" s="45"/>
      <c r="B4" s="483"/>
      <c r="C4" s="484"/>
      <c r="D4" s="426"/>
      <c r="E4" s="426"/>
      <c r="F4" s="426"/>
      <c r="G4" s="426"/>
      <c r="H4" s="426"/>
      <c r="I4" s="426"/>
      <c r="J4" s="427"/>
      <c r="K4" s="136"/>
    </row>
    <row r="5" spans="1:15" ht="13.5" customHeight="1" thickBot="1" x14ac:dyDescent="0.25">
      <c r="A5" s="45"/>
      <c r="B5" s="485"/>
      <c r="C5" s="486"/>
      <c r="D5" s="426"/>
      <c r="E5" s="426"/>
      <c r="F5" s="426"/>
      <c r="G5" s="426"/>
      <c r="H5" s="426"/>
      <c r="I5" s="426"/>
      <c r="J5" s="427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39" t="s">
        <v>188</v>
      </c>
      <c r="C7" s="439"/>
      <c r="D7" s="44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7"/>
      <c r="F7" s="447"/>
      <c r="G7" s="447"/>
      <c r="H7" s="447"/>
      <c r="I7" s="447"/>
      <c r="J7" s="447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39" t="s">
        <v>236</v>
      </c>
      <c r="C9" s="439"/>
      <c r="D9" s="94" t="str">
        <f>'A.2.2. Promedio diarios (T y P)'!D9:D9</f>
        <v>CA-VMP-6</v>
      </c>
      <c r="E9" s="137"/>
      <c r="F9" s="439" t="s">
        <v>189</v>
      </c>
      <c r="G9" s="439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46" t="s">
        <v>15</v>
      </c>
      <c r="C11" s="446"/>
      <c r="D11" s="446"/>
      <c r="E11" s="446"/>
      <c r="F11" s="446"/>
      <c r="G11" s="446"/>
      <c r="H11" s="446"/>
      <c r="I11" s="446"/>
      <c r="J11" s="446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63" t="s">
        <v>17</v>
      </c>
      <c r="C13" s="464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61" t="s">
        <v>131</v>
      </c>
      <c r="J13" s="462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60" t="s">
        <v>16</v>
      </c>
      <c r="C15" s="460"/>
      <c r="D15" s="453" t="s">
        <v>8</v>
      </c>
      <c r="E15" s="453"/>
      <c r="F15" s="454" t="s">
        <v>14</v>
      </c>
      <c r="G15" s="455"/>
      <c r="H15" s="455"/>
      <c r="I15" s="455"/>
      <c r="J15" s="456"/>
      <c r="K15" s="50"/>
    </row>
    <row r="16" spans="1:15" x14ac:dyDescent="0.2">
      <c r="A16" s="45"/>
      <c r="B16" s="460"/>
      <c r="C16" s="460"/>
      <c r="D16" s="453" t="s">
        <v>9</v>
      </c>
      <c r="E16" s="453"/>
      <c r="F16" s="454" t="s">
        <v>67</v>
      </c>
      <c r="G16" s="455"/>
      <c r="H16" s="455"/>
      <c r="I16" s="455"/>
      <c r="J16" s="456"/>
      <c r="K16" s="50"/>
    </row>
    <row r="17" spans="1:14" ht="19.5" customHeight="1" x14ac:dyDescent="0.2">
      <c r="A17" s="45"/>
      <c r="B17" s="460"/>
      <c r="C17" s="460"/>
      <c r="D17" s="453" t="s">
        <v>10</v>
      </c>
      <c r="E17" s="453"/>
      <c r="F17" s="454" t="s">
        <v>205</v>
      </c>
      <c r="G17" s="455"/>
      <c r="H17" s="455"/>
      <c r="I17" s="455"/>
      <c r="J17" s="456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46" t="s">
        <v>18</v>
      </c>
      <c r="C19" s="446"/>
      <c r="D19" s="446"/>
      <c r="E19" s="446"/>
      <c r="F19" s="446"/>
      <c r="G19" s="446"/>
      <c r="H19" s="446"/>
      <c r="I19" s="446"/>
      <c r="J19" s="446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57" t="s">
        <v>3</v>
      </c>
      <c r="C21" s="458"/>
      <c r="D21" s="458"/>
      <c r="E21" s="458"/>
      <c r="F21" s="458"/>
      <c r="G21" s="458"/>
      <c r="H21" s="458"/>
      <c r="I21" s="458"/>
      <c r="J21" s="459"/>
      <c r="K21" s="53"/>
    </row>
    <row r="22" spans="1:14" ht="18" x14ac:dyDescent="0.2">
      <c r="A22" s="45"/>
      <c r="B22" s="54" t="s">
        <v>137</v>
      </c>
      <c r="C22" s="450" t="s">
        <v>25</v>
      </c>
      <c r="D22" s="450"/>
      <c r="E22" s="451">
        <f>+'A.2.2. Promedio diarios (T y P)'!D13</f>
        <v>0</v>
      </c>
      <c r="F22" s="451"/>
      <c r="G22" s="450" t="s">
        <v>26</v>
      </c>
      <c r="H22" s="450"/>
      <c r="I22" s="451">
        <f>+'A.2.2. Promedio diarios (T y P)'!G13</f>
        <v>0</v>
      </c>
      <c r="J22" s="452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48" t="s">
        <v>21</v>
      </c>
      <c r="C24" s="449"/>
      <c r="D24" s="57">
        <v>20.2</v>
      </c>
      <c r="E24" s="58" t="s">
        <v>62</v>
      </c>
      <c r="F24" s="59"/>
      <c r="G24" s="448" t="s">
        <v>22</v>
      </c>
      <c r="H24" s="449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5" t="s">
        <v>177</v>
      </c>
      <c r="C26" s="465"/>
      <c r="D26" s="465"/>
      <c r="E26" s="465"/>
      <c r="F26" s="465" t="s">
        <v>19</v>
      </c>
      <c r="G26" s="62" t="s">
        <v>1</v>
      </c>
      <c r="H26" s="63" t="s">
        <v>0</v>
      </c>
      <c r="I26" s="465" t="s">
        <v>179</v>
      </c>
      <c r="J26" s="465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5"/>
      <c r="G27" s="64" t="e">
        <f>+H27-2</f>
        <v>#DIV/0!</v>
      </c>
      <c r="H27" s="65" t="e">
        <f>EVEN(F28)</f>
        <v>#DIV/0!</v>
      </c>
      <c r="I27" s="465"/>
      <c r="J27" s="465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80" t="e">
        <f>-(H28-G28)/(H27-G27)*(H27-F28)+H28</f>
        <v>#DIV/0!</v>
      </c>
      <c r="J28" s="480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50" t="s">
        <v>25</v>
      </c>
      <c r="D30" s="450"/>
      <c r="E30" s="451">
        <f>+'A.2.2. Promedio diarios (T y P)'!D20</f>
        <v>0</v>
      </c>
      <c r="F30" s="451"/>
      <c r="G30" s="450" t="s">
        <v>26</v>
      </c>
      <c r="H30" s="450"/>
      <c r="I30" s="451">
        <f>+'A.2.2. Promedio diarios (T y P)'!G20</f>
        <v>0</v>
      </c>
      <c r="J30" s="452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48" t="s">
        <v>21</v>
      </c>
      <c r="C32" s="449"/>
      <c r="D32" s="70">
        <v>21.3</v>
      </c>
      <c r="E32" s="58" t="s">
        <v>62</v>
      </c>
      <c r="F32" s="59"/>
      <c r="G32" s="448" t="s">
        <v>22</v>
      </c>
      <c r="H32" s="449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5" t="s">
        <v>177</v>
      </c>
      <c r="C34" s="465"/>
      <c r="D34" s="465"/>
      <c r="E34" s="465"/>
      <c r="F34" s="465" t="s">
        <v>19</v>
      </c>
      <c r="G34" s="62" t="s">
        <v>1</v>
      </c>
      <c r="H34" s="63" t="s">
        <v>0</v>
      </c>
      <c r="I34" s="465" t="s">
        <v>179</v>
      </c>
      <c r="J34" s="465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5"/>
      <c r="G35" s="64" t="e">
        <f>+H35-2</f>
        <v>#DIV/0!</v>
      </c>
      <c r="H35" s="65" t="e">
        <f>EVEN(F36)</f>
        <v>#DIV/0!</v>
      </c>
      <c r="I35" s="465"/>
      <c r="J35" s="465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80" t="e">
        <f>-(H36-G36)/(H35-G35)*(H35-F36)+H36</f>
        <v>#DIV/0!</v>
      </c>
      <c r="J36" s="480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50" t="s">
        <v>25</v>
      </c>
      <c r="D38" s="450"/>
      <c r="E38" s="451">
        <f>+'A.2.2. Promedio diarios (T y P)'!D27</f>
        <v>0</v>
      </c>
      <c r="F38" s="451"/>
      <c r="G38" s="450" t="s">
        <v>26</v>
      </c>
      <c r="H38" s="450"/>
      <c r="I38" s="451">
        <f>+'A.2.2. Promedio diarios (T y P)'!G27</f>
        <v>0</v>
      </c>
      <c r="J38" s="452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48" t="s">
        <v>21</v>
      </c>
      <c r="C40" s="449"/>
      <c r="D40" s="70">
        <v>20.9</v>
      </c>
      <c r="E40" s="58" t="s">
        <v>62</v>
      </c>
      <c r="F40" s="59"/>
      <c r="G40" s="448" t="s">
        <v>22</v>
      </c>
      <c r="H40" s="449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5" t="s">
        <v>177</v>
      </c>
      <c r="C42" s="465"/>
      <c r="D42" s="465"/>
      <c r="E42" s="465"/>
      <c r="F42" s="465" t="s">
        <v>19</v>
      </c>
      <c r="G42" s="62" t="s">
        <v>1</v>
      </c>
      <c r="H42" s="63" t="s">
        <v>0</v>
      </c>
      <c r="I42" s="465" t="s">
        <v>179</v>
      </c>
      <c r="J42" s="465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5"/>
      <c r="G43" s="64" t="e">
        <f>+H43-2</f>
        <v>#DIV/0!</v>
      </c>
      <c r="H43" s="65" t="e">
        <f>EVEN(F44)</f>
        <v>#DIV/0!</v>
      </c>
      <c r="I43" s="465"/>
      <c r="J43" s="465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80" t="e">
        <f>-(H44-G44)/(H43-G43)*(H43-F44)+H44</f>
        <v>#DIV/0!</v>
      </c>
      <c r="J44" s="480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50" t="s">
        <v>25</v>
      </c>
      <c r="D46" s="450"/>
      <c r="E46" s="451">
        <f>+'A.2.2. Promedio diarios (T y P)'!D34</f>
        <v>0</v>
      </c>
      <c r="F46" s="451"/>
      <c r="G46" s="450" t="s">
        <v>26</v>
      </c>
      <c r="H46" s="450"/>
      <c r="I46" s="451">
        <f>+'A.2.2. Promedio diarios (T y P)'!G34</f>
        <v>0</v>
      </c>
      <c r="J46" s="452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48" t="s">
        <v>21</v>
      </c>
      <c r="C48" s="449"/>
      <c r="D48" s="70">
        <v>21.7</v>
      </c>
      <c r="E48" s="58" t="s">
        <v>62</v>
      </c>
      <c r="F48" s="59"/>
      <c r="G48" s="448" t="s">
        <v>22</v>
      </c>
      <c r="H48" s="449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5" t="s">
        <v>177</v>
      </c>
      <c r="C50" s="465"/>
      <c r="D50" s="465"/>
      <c r="E50" s="465"/>
      <c r="F50" s="465" t="s">
        <v>19</v>
      </c>
      <c r="G50" s="62" t="s">
        <v>1</v>
      </c>
      <c r="H50" s="63" t="s">
        <v>0</v>
      </c>
      <c r="I50" s="465" t="s">
        <v>179</v>
      </c>
      <c r="J50" s="465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5"/>
      <c r="G51" s="64" t="e">
        <f>+H51-2</f>
        <v>#DIV/0!</v>
      </c>
      <c r="H51" s="65" t="e">
        <f>EVEN(F52)</f>
        <v>#DIV/0!</v>
      </c>
      <c r="I51" s="465"/>
      <c r="J51" s="465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80" t="e">
        <f>-(H52-G52)/(H51-G51)*(H51-F52)+H52</f>
        <v>#DIV/0!</v>
      </c>
      <c r="J52" s="480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50" t="s">
        <v>25</v>
      </c>
      <c r="D54" s="450"/>
      <c r="E54" s="451">
        <f>+'A.2.2. Promedio diarios (T y P)'!D41</f>
        <v>0</v>
      </c>
      <c r="F54" s="451"/>
      <c r="G54" s="450" t="s">
        <v>26</v>
      </c>
      <c r="H54" s="450"/>
      <c r="I54" s="451">
        <f>+'A.2.2. Promedio diarios (T y P)'!G41</f>
        <v>0</v>
      </c>
      <c r="J54" s="452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48" t="s">
        <v>21</v>
      </c>
      <c r="C56" s="449"/>
      <c r="D56" s="57">
        <v>21.6</v>
      </c>
      <c r="E56" s="58" t="s">
        <v>62</v>
      </c>
      <c r="F56" s="59"/>
      <c r="G56" s="448" t="s">
        <v>22</v>
      </c>
      <c r="H56" s="449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5" t="s">
        <v>177</v>
      </c>
      <c r="C58" s="465"/>
      <c r="D58" s="465"/>
      <c r="E58" s="465"/>
      <c r="F58" s="465" t="s">
        <v>19</v>
      </c>
      <c r="G58" s="62" t="s">
        <v>1</v>
      </c>
      <c r="H58" s="63" t="s">
        <v>0</v>
      </c>
      <c r="I58" s="465" t="s">
        <v>179</v>
      </c>
      <c r="J58" s="465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5"/>
      <c r="G59" s="64" t="e">
        <f>+H59-2</f>
        <v>#DIV/0!</v>
      </c>
      <c r="H59" s="65" t="e">
        <f>EVEN(F60)</f>
        <v>#DIV/0!</v>
      </c>
      <c r="I59" s="465"/>
      <c r="J59" s="465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80" t="e">
        <f>-(H60-G60)/(H59-G59)*(H59-F60)+H60</f>
        <v>#DIV/0!</v>
      </c>
      <c r="J60" s="480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50" t="s">
        <v>25</v>
      </c>
      <c r="D62" s="450"/>
      <c r="E62" s="451" t="e">
        <f>+'A.2.2. Promedio diarios (T y P)'!#REF!</f>
        <v>#REF!</v>
      </c>
      <c r="F62" s="451"/>
      <c r="G62" s="450" t="s">
        <v>26</v>
      </c>
      <c r="H62" s="450"/>
      <c r="I62" s="451" t="e">
        <f>+'A.2.2. Promedio diarios (T y P)'!#REF!</f>
        <v>#REF!</v>
      </c>
      <c r="J62" s="452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48" t="s">
        <v>21</v>
      </c>
      <c r="C64" s="449"/>
      <c r="D64" s="57"/>
      <c r="E64" s="58" t="s">
        <v>62</v>
      </c>
      <c r="F64" s="59"/>
      <c r="G64" s="448" t="s">
        <v>22</v>
      </c>
      <c r="H64" s="449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5" t="s">
        <v>177</v>
      </c>
      <c r="C66" s="465"/>
      <c r="D66" s="465"/>
      <c r="E66" s="465"/>
      <c r="F66" s="465" t="s">
        <v>19</v>
      </c>
      <c r="G66" s="62" t="s">
        <v>1</v>
      </c>
      <c r="H66" s="62" t="s">
        <v>0</v>
      </c>
      <c r="I66" s="465" t="s">
        <v>179</v>
      </c>
      <c r="J66" s="465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5"/>
      <c r="G67" s="64" t="e">
        <f>+H67-2</f>
        <v>#REF!</v>
      </c>
      <c r="H67" s="64" t="e">
        <f>EVEN(F68)</f>
        <v>#REF!</v>
      </c>
      <c r="I67" s="465"/>
      <c r="J67" s="465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67" t="e">
        <f>-(H68-G68)/(H67-G67)*(H67-F68)+H68</f>
        <v>#REF!</v>
      </c>
      <c r="J68" s="468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50" t="s">
        <v>25</v>
      </c>
      <c r="D70" s="450"/>
      <c r="E70" s="451" t="e">
        <f>+'A.2.2. Promedio diarios (T y P)'!#REF!</f>
        <v>#REF!</v>
      </c>
      <c r="F70" s="451"/>
      <c r="G70" s="450" t="s">
        <v>26</v>
      </c>
      <c r="H70" s="450"/>
      <c r="I70" s="451" t="e">
        <f>+'A.2.2. Promedio diarios (T y P)'!#REF!</f>
        <v>#REF!</v>
      </c>
      <c r="J70" s="466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48" t="s">
        <v>21</v>
      </c>
      <c r="C72" s="449"/>
      <c r="D72" s="57"/>
      <c r="E72" s="58" t="s">
        <v>62</v>
      </c>
      <c r="F72" s="59"/>
      <c r="G72" s="448" t="s">
        <v>22</v>
      </c>
      <c r="H72" s="449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69" t="s">
        <v>177</v>
      </c>
      <c r="C74" s="470"/>
      <c r="D74" s="470"/>
      <c r="E74" s="471"/>
      <c r="F74" s="472" t="s">
        <v>19</v>
      </c>
      <c r="G74" s="62" t="s">
        <v>1</v>
      </c>
      <c r="H74" s="63" t="s">
        <v>0</v>
      </c>
      <c r="I74" s="474" t="s">
        <v>179</v>
      </c>
      <c r="J74" s="475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3"/>
      <c r="G75" s="64" t="e">
        <f>+H75-2</f>
        <v>#REF!</v>
      </c>
      <c r="H75" s="65" t="e">
        <f>EVEN(F76)</f>
        <v>#REF!</v>
      </c>
      <c r="I75" s="476"/>
      <c r="J75" s="477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78" t="e">
        <f>-(H76-G76)/(H75-G75)*(H75-F76)+H76</f>
        <v>#REF!</v>
      </c>
      <c r="J76" s="479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50" t="s">
        <v>25</v>
      </c>
      <c r="D78" s="450"/>
      <c r="E78" s="451" t="e">
        <f>+'A.2.2. Promedio diarios (T y P)'!#REF!</f>
        <v>#REF!</v>
      </c>
      <c r="F78" s="451"/>
      <c r="G78" s="450" t="s">
        <v>26</v>
      </c>
      <c r="H78" s="450"/>
      <c r="I78" s="451" t="e">
        <f>+'A.2.2. Promedio diarios (T y P)'!#REF!</f>
        <v>#REF!</v>
      </c>
      <c r="J78" s="466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48" t="s">
        <v>21</v>
      </c>
      <c r="C80" s="449"/>
      <c r="D80" s="57"/>
      <c r="E80" s="58" t="s">
        <v>62</v>
      </c>
      <c r="F80" s="59"/>
      <c r="G80" s="448" t="s">
        <v>22</v>
      </c>
      <c r="H80" s="449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69" t="s">
        <v>177</v>
      </c>
      <c r="C82" s="470"/>
      <c r="D82" s="470"/>
      <c r="E82" s="471"/>
      <c r="F82" s="472" t="s">
        <v>19</v>
      </c>
      <c r="G82" s="62" t="s">
        <v>1</v>
      </c>
      <c r="H82" s="63" t="s">
        <v>0</v>
      </c>
      <c r="I82" s="474" t="s">
        <v>34</v>
      </c>
      <c r="J82" s="475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3"/>
      <c r="G83" s="64" t="e">
        <f>+H83-2</f>
        <v>#REF!</v>
      </c>
      <c r="H83" s="65" t="e">
        <f>EVEN(F84)</f>
        <v>#REF!</v>
      </c>
      <c r="I83" s="476"/>
      <c r="J83" s="477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78" t="e">
        <f>-(H84-G84)/(H83-G83)*(H83-F84)+H84</f>
        <v>#REF!</v>
      </c>
      <c r="J84" s="479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50" t="s">
        <v>25</v>
      </c>
      <c r="D86" s="450"/>
      <c r="E86" s="451" t="e">
        <f>+'A.2.2. Promedio diarios (T y P)'!#REF!</f>
        <v>#REF!</v>
      </c>
      <c r="F86" s="451"/>
      <c r="G86" s="450" t="s">
        <v>26</v>
      </c>
      <c r="H86" s="450"/>
      <c r="I86" s="451" t="e">
        <f>+'A.2.2. Promedio diarios (T y P)'!#REF!</f>
        <v>#REF!</v>
      </c>
      <c r="J86" s="466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48" t="s">
        <v>21</v>
      </c>
      <c r="C88" s="449"/>
      <c r="D88" s="57"/>
      <c r="E88" s="58" t="s">
        <v>62</v>
      </c>
      <c r="F88" s="59"/>
      <c r="G88" s="448" t="s">
        <v>22</v>
      </c>
      <c r="H88" s="449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69" t="s">
        <v>177</v>
      </c>
      <c r="C90" s="470"/>
      <c r="D90" s="470"/>
      <c r="E90" s="471"/>
      <c r="F90" s="472" t="s">
        <v>19</v>
      </c>
      <c r="G90" s="62" t="s">
        <v>1</v>
      </c>
      <c r="H90" s="63" t="s">
        <v>0</v>
      </c>
      <c r="I90" s="474" t="s">
        <v>34</v>
      </c>
      <c r="J90" s="475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3"/>
      <c r="G91" s="64" t="e">
        <f>+H91-2</f>
        <v>#REF!</v>
      </c>
      <c r="H91" s="65" t="e">
        <f>EVEN(F92)</f>
        <v>#REF!</v>
      </c>
      <c r="I91" s="476"/>
      <c r="J91" s="477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78" t="e">
        <f>-(H92-G92)/(H91-G91)*(H91-F92)+H92</f>
        <v>#REF!</v>
      </c>
      <c r="J92" s="479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50" t="s">
        <v>25</v>
      </c>
      <c r="D94" s="450"/>
      <c r="E94" s="451" t="e">
        <f>+'A.2.2. Promedio diarios (T y P)'!#REF!</f>
        <v>#REF!</v>
      </c>
      <c r="F94" s="451"/>
      <c r="G94" s="450" t="s">
        <v>26</v>
      </c>
      <c r="H94" s="450"/>
      <c r="I94" s="451" t="e">
        <f>+'A.2.2. Promedio diarios (T y P)'!#REF!</f>
        <v>#REF!</v>
      </c>
      <c r="J94" s="466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48" t="s">
        <v>21</v>
      </c>
      <c r="C96" s="449"/>
      <c r="D96" s="57"/>
      <c r="E96" s="58" t="s">
        <v>62</v>
      </c>
      <c r="F96" s="59"/>
      <c r="G96" s="448" t="s">
        <v>22</v>
      </c>
      <c r="H96" s="449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69" t="s">
        <v>177</v>
      </c>
      <c r="C98" s="470"/>
      <c r="D98" s="470"/>
      <c r="E98" s="471"/>
      <c r="F98" s="472" t="s">
        <v>19</v>
      </c>
      <c r="G98" s="62" t="s">
        <v>1</v>
      </c>
      <c r="H98" s="63" t="s">
        <v>0</v>
      </c>
      <c r="I98" s="474" t="s">
        <v>34</v>
      </c>
      <c r="J98" s="475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3"/>
      <c r="G99" s="64" t="e">
        <f>+H99-2</f>
        <v>#REF!</v>
      </c>
      <c r="H99" s="65" t="e">
        <f>EVEN(F100)</f>
        <v>#REF!</v>
      </c>
      <c r="I99" s="476"/>
      <c r="J99" s="477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78" t="e">
        <f>-(H100-G100)/(H99-G99)*(H99-F100)+H100</f>
        <v>#REF!</v>
      </c>
      <c r="J100" s="479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50" t="s">
        <v>25</v>
      </c>
      <c r="D102" s="450"/>
      <c r="E102" s="451" t="e">
        <f>+'A.2.2. Promedio diarios (T y P)'!#REF!</f>
        <v>#REF!</v>
      </c>
      <c r="F102" s="451"/>
      <c r="G102" s="450" t="s">
        <v>26</v>
      </c>
      <c r="H102" s="450"/>
      <c r="I102" s="451" t="e">
        <f>+'A.2.2. Promedio diarios (T y P)'!#REF!</f>
        <v>#REF!</v>
      </c>
      <c r="J102" s="466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48" t="s">
        <v>21</v>
      </c>
      <c r="C104" s="449"/>
      <c r="D104" s="57"/>
      <c r="E104" s="58" t="s">
        <v>62</v>
      </c>
      <c r="F104" s="59"/>
      <c r="G104" s="448" t="s">
        <v>22</v>
      </c>
      <c r="H104" s="449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69" t="s">
        <v>177</v>
      </c>
      <c r="C106" s="470"/>
      <c r="D106" s="470"/>
      <c r="E106" s="471"/>
      <c r="F106" s="472" t="s">
        <v>19</v>
      </c>
      <c r="G106" s="62" t="s">
        <v>1</v>
      </c>
      <c r="H106" s="63" t="s">
        <v>0</v>
      </c>
      <c r="I106" s="474" t="s">
        <v>34</v>
      </c>
      <c r="J106" s="475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3"/>
      <c r="G107" s="64" t="e">
        <f>+H107-2</f>
        <v>#REF!</v>
      </c>
      <c r="H107" s="65" t="e">
        <f>EVEN(F108)</f>
        <v>#REF!</v>
      </c>
      <c r="I107" s="476"/>
      <c r="J107" s="477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78" t="e">
        <f>-(H108-G108)/(H107-G107)*(H107-F108)+H108</f>
        <v>#REF!</v>
      </c>
      <c r="J108" s="479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50" t="s">
        <v>25</v>
      </c>
      <c r="D110" s="450"/>
      <c r="E110" s="451" t="e">
        <f>+'A.2.2. Promedio diarios (T y P)'!#REF!</f>
        <v>#REF!</v>
      </c>
      <c r="F110" s="451"/>
      <c r="G110" s="450" t="s">
        <v>26</v>
      </c>
      <c r="H110" s="450"/>
      <c r="I110" s="451" t="e">
        <f>+'A.2.2. Promedio diarios (T y P)'!#REF!</f>
        <v>#REF!</v>
      </c>
      <c r="J110" s="466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48" t="s">
        <v>21</v>
      </c>
      <c r="C112" s="449"/>
      <c r="D112" s="57"/>
      <c r="E112" s="58" t="s">
        <v>62</v>
      </c>
      <c r="F112" s="59"/>
      <c r="G112" s="448" t="s">
        <v>22</v>
      </c>
      <c r="H112" s="449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69" t="s">
        <v>177</v>
      </c>
      <c r="C114" s="470"/>
      <c r="D114" s="470"/>
      <c r="E114" s="471"/>
      <c r="F114" s="472" t="s">
        <v>19</v>
      </c>
      <c r="G114" s="62" t="s">
        <v>1</v>
      </c>
      <c r="H114" s="63" t="s">
        <v>0</v>
      </c>
      <c r="I114" s="474" t="s">
        <v>34</v>
      </c>
      <c r="J114" s="475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3"/>
      <c r="G115" s="64" t="e">
        <f>+H115-2</f>
        <v>#REF!</v>
      </c>
      <c r="H115" s="65" t="e">
        <f>EVEN(F116)</f>
        <v>#REF!</v>
      </c>
      <c r="I115" s="476"/>
      <c r="J115" s="477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78" t="e">
        <f>-(H116-G116)/(H115-G115)*(H115-F116)+H116</f>
        <v>#REF!</v>
      </c>
      <c r="J116" s="479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50" t="s">
        <v>25</v>
      </c>
      <c r="D118" s="450"/>
      <c r="E118" s="451" t="e">
        <f>+'A.2.2. Promedio diarios (T y P)'!#REF!</f>
        <v>#REF!</v>
      </c>
      <c r="F118" s="451"/>
      <c r="G118" s="450" t="s">
        <v>26</v>
      </c>
      <c r="H118" s="450"/>
      <c r="I118" s="451" t="e">
        <f>+'A.2.2. Promedio diarios (T y P)'!#REF!</f>
        <v>#REF!</v>
      </c>
      <c r="J118" s="466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48" t="s">
        <v>21</v>
      </c>
      <c r="C120" s="449"/>
      <c r="D120" s="57"/>
      <c r="E120" s="58" t="s">
        <v>62</v>
      </c>
      <c r="F120" s="59"/>
      <c r="G120" s="448" t="s">
        <v>22</v>
      </c>
      <c r="H120" s="449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69" t="s">
        <v>177</v>
      </c>
      <c r="C122" s="470"/>
      <c r="D122" s="470"/>
      <c r="E122" s="471"/>
      <c r="F122" s="472" t="s">
        <v>19</v>
      </c>
      <c r="G122" s="62" t="s">
        <v>1</v>
      </c>
      <c r="H122" s="63" t="s">
        <v>0</v>
      </c>
      <c r="I122" s="474" t="s">
        <v>34</v>
      </c>
      <c r="J122" s="475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3"/>
      <c r="G123" s="64" t="e">
        <f>+H123-2</f>
        <v>#REF!</v>
      </c>
      <c r="H123" s="65" t="e">
        <f>EVEN(F124)</f>
        <v>#REF!</v>
      </c>
      <c r="I123" s="476"/>
      <c r="J123" s="477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78" t="e">
        <f>-(H124-G124)/(H123-G123)*(H123-F124)+H124</f>
        <v>#REF!</v>
      </c>
      <c r="J124" s="479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50" t="s">
        <v>25</v>
      </c>
      <c r="D126" s="450"/>
      <c r="E126" s="451" t="e">
        <f>+'A.2.2. Promedio diarios (T y P)'!#REF!</f>
        <v>#REF!</v>
      </c>
      <c r="F126" s="451"/>
      <c r="G126" s="450" t="s">
        <v>26</v>
      </c>
      <c r="H126" s="450"/>
      <c r="I126" s="451" t="e">
        <f>+'A.2.2. Promedio diarios (T y P)'!#REF!</f>
        <v>#REF!</v>
      </c>
      <c r="J126" s="466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48" t="s">
        <v>21</v>
      </c>
      <c r="C128" s="449"/>
      <c r="D128" s="57"/>
      <c r="E128" s="58" t="s">
        <v>62</v>
      </c>
      <c r="F128" s="59"/>
      <c r="G128" s="448" t="s">
        <v>22</v>
      </c>
      <c r="H128" s="449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69" t="s">
        <v>177</v>
      </c>
      <c r="C130" s="470"/>
      <c r="D130" s="470"/>
      <c r="E130" s="471"/>
      <c r="F130" s="472" t="s">
        <v>19</v>
      </c>
      <c r="G130" s="62" t="s">
        <v>1</v>
      </c>
      <c r="H130" s="63" t="s">
        <v>0</v>
      </c>
      <c r="I130" s="474" t="s">
        <v>34</v>
      </c>
      <c r="J130" s="475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3"/>
      <c r="G131" s="64" t="e">
        <f>+H131-2</f>
        <v>#REF!</v>
      </c>
      <c r="H131" s="65" t="e">
        <f>EVEN(F132)</f>
        <v>#REF!</v>
      </c>
      <c r="I131" s="476"/>
      <c r="J131" s="477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78" t="e">
        <f>-(H132-G132)/(H131-G131)*(H131-F132)+H132</f>
        <v>#REF!</v>
      </c>
      <c r="J132" s="479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50" t="s">
        <v>25</v>
      </c>
      <c r="D134" s="450"/>
      <c r="E134" s="451" t="e">
        <f>+'A.2.2. Promedio diarios (T y P)'!#REF!</f>
        <v>#REF!</v>
      </c>
      <c r="F134" s="451"/>
      <c r="G134" s="450" t="s">
        <v>26</v>
      </c>
      <c r="H134" s="450"/>
      <c r="I134" s="451" t="e">
        <f>+'A.2.2. Promedio diarios (T y P)'!#REF!</f>
        <v>#REF!</v>
      </c>
      <c r="J134" s="466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48" t="s">
        <v>21</v>
      </c>
      <c r="C136" s="449"/>
      <c r="D136" s="57"/>
      <c r="E136" s="58" t="s">
        <v>62</v>
      </c>
      <c r="F136" s="59"/>
      <c r="G136" s="448" t="s">
        <v>22</v>
      </c>
      <c r="H136" s="449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69" t="s">
        <v>177</v>
      </c>
      <c r="C138" s="470"/>
      <c r="D138" s="470"/>
      <c r="E138" s="471"/>
      <c r="F138" s="472" t="s">
        <v>19</v>
      </c>
      <c r="G138" s="62" t="s">
        <v>1</v>
      </c>
      <c r="H138" s="63" t="s">
        <v>0</v>
      </c>
      <c r="I138" s="474" t="s">
        <v>34</v>
      </c>
      <c r="J138" s="475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3"/>
      <c r="G139" s="64" t="e">
        <f>+H139-2</f>
        <v>#REF!</v>
      </c>
      <c r="H139" s="65" t="e">
        <f>EVEN(F140)</f>
        <v>#REF!</v>
      </c>
      <c r="I139" s="476"/>
      <c r="J139" s="477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78" t="e">
        <f>-(H140-G140)/(H139-G139)*(H139-F140)+H140</f>
        <v>#REF!</v>
      </c>
      <c r="J140" s="479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44" t="s">
        <v>13</v>
      </c>
      <c r="C142" s="444"/>
      <c r="D142" s="444"/>
      <c r="E142" s="444"/>
      <c r="F142" s="444"/>
      <c r="G142" s="444"/>
      <c r="H142" s="444"/>
      <c r="I142" s="444"/>
      <c r="J142" s="444"/>
      <c r="K142" s="47"/>
    </row>
    <row r="143" spans="1:11" ht="35.25" customHeight="1" x14ac:dyDescent="0.2">
      <c r="A143" s="45"/>
      <c r="B143" s="445" t="s">
        <v>173</v>
      </c>
      <c r="C143" s="445"/>
      <c r="D143" s="445"/>
      <c r="E143" s="445"/>
      <c r="F143" s="445"/>
      <c r="G143" s="445"/>
      <c r="H143" s="445"/>
      <c r="I143" s="445"/>
      <c r="J143" s="445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90"/>
      <c r="C2" s="491"/>
      <c r="D2" s="492"/>
      <c r="E2" s="499" t="s">
        <v>220</v>
      </c>
      <c r="F2" s="500"/>
      <c r="G2" s="500"/>
      <c r="H2" s="500"/>
      <c r="I2" s="500"/>
      <c r="J2" s="500"/>
      <c r="K2" s="500"/>
      <c r="L2" s="500"/>
      <c r="M2" s="501"/>
      <c r="N2" s="85"/>
    </row>
    <row r="3" spans="1:14" s="5" customFormat="1" ht="12.75" customHeight="1" x14ac:dyDescent="0.2">
      <c r="A3" s="73"/>
      <c r="B3" s="493"/>
      <c r="C3" s="494"/>
      <c r="D3" s="495"/>
      <c r="E3" s="502"/>
      <c r="F3" s="503"/>
      <c r="G3" s="503"/>
      <c r="H3" s="503"/>
      <c r="I3" s="503"/>
      <c r="J3" s="503"/>
      <c r="K3" s="503"/>
      <c r="L3" s="503"/>
      <c r="M3" s="504"/>
      <c r="N3" s="85"/>
    </row>
    <row r="4" spans="1:14" s="5" customFormat="1" ht="12.75" customHeight="1" x14ac:dyDescent="0.2">
      <c r="A4" s="73"/>
      <c r="B4" s="493"/>
      <c r="C4" s="494"/>
      <c r="D4" s="495"/>
      <c r="E4" s="502"/>
      <c r="F4" s="503"/>
      <c r="G4" s="503"/>
      <c r="H4" s="503"/>
      <c r="I4" s="503"/>
      <c r="J4" s="503"/>
      <c r="K4" s="503"/>
      <c r="L4" s="503"/>
      <c r="M4" s="504"/>
      <c r="N4" s="85"/>
    </row>
    <row r="5" spans="1:14" s="5" customFormat="1" ht="13.5" customHeight="1" x14ac:dyDescent="0.2">
      <c r="A5" s="73"/>
      <c r="B5" s="496"/>
      <c r="C5" s="497"/>
      <c r="D5" s="498"/>
      <c r="E5" s="505"/>
      <c r="F5" s="506"/>
      <c r="G5" s="506"/>
      <c r="H5" s="506"/>
      <c r="I5" s="506"/>
      <c r="J5" s="506"/>
      <c r="K5" s="506"/>
      <c r="L5" s="506"/>
      <c r="M5" s="507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39" t="s">
        <v>188</v>
      </c>
      <c r="C7" s="439"/>
      <c r="D7" s="439"/>
      <c r="E7" s="4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1"/>
      <c r="G7" s="431"/>
      <c r="H7" s="431"/>
      <c r="I7" s="431"/>
      <c r="J7" s="431"/>
      <c r="K7" s="431"/>
      <c r="L7" s="431"/>
      <c r="M7" s="431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39" t="s">
        <v>236</v>
      </c>
      <c r="C9" s="439"/>
      <c r="D9" s="439"/>
      <c r="E9" s="430" t="str">
        <f>'A.2.1. Promedio meteorologia'!E8</f>
        <v>CA-VMP-6</v>
      </c>
      <c r="F9" s="430"/>
      <c r="G9" s="138"/>
      <c r="H9" s="439" t="s">
        <v>189</v>
      </c>
      <c r="I9" s="439"/>
      <c r="J9" s="508" t="str">
        <f>'A.2.1. Promedio meteorologia'!G8</f>
        <v>0001-7-2020-411</v>
      </c>
      <c r="K9" s="508"/>
      <c r="L9" s="508"/>
      <c r="M9" s="508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12" t="s">
        <v>178</v>
      </c>
      <c r="H11" s="513"/>
      <c r="I11" s="512" t="s">
        <v>238</v>
      </c>
      <c r="J11" s="513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09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14">
        <f>+'A.2.2. Promedio diarios (T y P)'!M13</f>
        <v>0</v>
      </c>
      <c r="H12" s="515"/>
      <c r="I12" s="526" t="e">
        <f>+'A.2.3. Flujo promedio'!I28</f>
        <v>#DIV/0!</v>
      </c>
      <c r="J12" s="527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10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516">
        <f>+'A.2.2. Promedio diarios (T y P)'!M20</f>
        <v>0</v>
      </c>
      <c r="H13" s="517"/>
      <c r="I13" s="524" t="e">
        <f>'A.2.3. Flujo promedio'!I36:J36</f>
        <v>#DIV/0!</v>
      </c>
      <c r="J13" s="525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10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516">
        <f>+'A.2.2. Promedio diarios (T y P)'!M27</f>
        <v>0</v>
      </c>
      <c r="H14" s="517"/>
      <c r="I14" s="524" t="e">
        <f>'A.2.3. Flujo promedio'!I44:J44</f>
        <v>#DIV/0!</v>
      </c>
      <c r="J14" s="525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10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516">
        <f>+'A.2.2. Promedio diarios (T y P)'!M34</f>
        <v>0</v>
      </c>
      <c r="H15" s="517"/>
      <c r="I15" s="524" t="e">
        <f>'A.2.3. Flujo promedio'!I52:J52</f>
        <v>#DIV/0!</v>
      </c>
      <c r="J15" s="525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10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18">
        <f>+'A.2.2. Promedio diarios (T y P)'!M41</f>
        <v>0</v>
      </c>
      <c r="H16" s="519"/>
      <c r="I16" s="524" t="e">
        <f>'A.2.3. Flujo promedio'!I60:J60</f>
        <v>#DIV/0!</v>
      </c>
      <c r="J16" s="525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10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530" t="e">
        <f>+'A.2.2. Promedio diarios (T y P)'!#REF!</f>
        <v>#REF!</v>
      </c>
      <c r="H17" s="531"/>
      <c r="I17" s="524" t="e">
        <f>+#REF!</f>
        <v>#REF!</v>
      </c>
      <c r="J17" s="525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10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516" t="e">
        <f>+'A.2.2. Promedio diarios (T y P)'!#REF!</f>
        <v>#REF!</v>
      </c>
      <c r="H18" s="517"/>
      <c r="I18" s="524" t="e">
        <f>+#REF!</f>
        <v>#REF!</v>
      </c>
      <c r="J18" s="525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10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516" t="e">
        <f>+'A.2.2. Promedio diarios (T y P)'!#REF!</f>
        <v>#REF!</v>
      </c>
      <c r="H19" s="517"/>
      <c r="I19" s="524" t="e">
        <f>+#REF!</f>
        <v>#REF!</v>
      </c>
      <c r="J19" s="525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10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528" t="e">
        <f>+'A.2.2. Promedio diarios (T y P)'!#REF!</f>
        <v>#REF!</v>
      </c>
      <c r="H20" s="529"/>
      <c r="I20" s="524" t="e">
        <f>+#REF!</f>
        <v>#REF!</v>
      </c>
      <c r="J20" s="525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10"/>
      <c r="D21" s="68"/>
      <c r="E21" s="82" t="e">
        <f>+'A.2.2. Promedio diarios (T y P)'!#REF!</f>
        <v>#REF!</v>
      </c>
      <c r="F21" s="82">
        <f>+'A.2.2. Promedio diarios (T y P)'!G9</f>
        <v>0</v>
      </c>
      <c r="G21" s="528" t="e">
        <f>+'A.2.2. Promedio diarios (T y P)'!#REF!</f>
        <v>#REF!</v>
      </c>
      <c r="H21" s="529"/>
      <c r="I21" s="524" t="e">
        <f>+#REF!</f>
        <v>#REF!</v>
      </c>
      <c r="J21" s="525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10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528" t="e">
        <f>+'A.2.2. Promedio diarios (T y P)'!#REF!</f>
        <v>#REF!</v>
      </c>
      <c r="H22" s="529"/>
      <c r="I22" s="524" t="e">
        <f>+#REF!</f>
        <v>#REF!</v>
      </c>
      <c r="J22" s="525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10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528" t="e">
        <f>+'A.2.2. Promedio diarios (T y P)'!#REF!</f>
        <v>#REF!</v>
      </c>
      <c r="H23" s="529"/>
      <c r="I23" s="524" t="e">
        <f>+#REF!</f>
        <v>#REF!</v>
      </c>
      <c r="J23" s="525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10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528" t="e">
        <f>+'A.2.2. Promedio diarios (T y P)'!#REF!</f>
        <v>#REF!</v>
      </c>
      <c r="H24" s="529"/>
      <c r="I24" s="524" t="e">
        <f>+#REF!</f>
        <v>#REF!</v>
      </c>
      <c r="J24" s="525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10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528" t="e">
        <f>+'A.2.2. Promedio diarios (T y P)'!#REF!</f>
        <v>#REF!</v>
      </c>
      <c r="H25" s="529"/>
      <c r="I25" s="524" t="e">
        <f>+#REF!</f>
        <v>#REF!</v>
      </c>
      <c r="J25" s="525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11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20" t="e">
        <f>+'A.2.2. Promedio diarios (T y P)'!#REF!</f>
        <v>#REF!</v>
      </c>
      <c r="H26" s="521"/>
      <c r="I26" s="522" t="e">
        <f>+#REF!</f>
        <v>#REF!</v>
      </c>
      <c r="J26" s="523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87" t="s">
        <v>234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35"/>
      <c r="C2" s="536"/>
      <c r="D2" s="536"/>
      <c r="E2" s="540" t="s">
        <v>223</v>
      </c>
      <c r="F2" s="541"/>
      <c r="G2" s="541"/>
      <c r="H2" s="541"/>
      <c r="I2" s="541"/>
      <c r="J2" s="541"/>
      <c r="K2" s="541"/>
      <c r="L2" s="541"/>
      <c r="M2" s="542"/>
      <c r="N2" s="85"/>
    </row>
    <row r="3" spans="1:16" s="5" customFormat="1" ht="12.75" customHeight="1" x14ac:dyDescent="0.2">
      <c r="A3" s="73"/>
      <c r="B3" s="537"/>
      <c r="C3" s="494"/>
      <c r="D3" s="494"/>
      <c r="E3" s="543"/>
      <c r="F3" s="503"/>
      <c r="G3" s="503"/>
      <c r="H3" s="503"/>
      <c r="I3" s="503"/>
      <c r="J3" s="503"/>
      <c r="K3" s="503"/>
      <c r="L3" s="503"/>
      <c r="M3" s="544"/>
      <c r="N3" s="85"/>
    </row>
    <row r="4" spans="1:16" s="5" customFormat="1" ht="12.75" customHeight="1" x14ac:dyDescent="0.2">
      <c r="A4" s="73"/>
      <c r="B4" s="537"/>
      <c r="C4" s="494"/>
      <c r="D4" s="494"/>
      <c r="E4" s="543"/>
      <c r="F4" s="503"/>
      <c r="G4" s="503"/>
      <c r="H4" s="503"/>
      <c r="I4" s="503"/>
      <c r="J4" s="503"/>
      <c r="K4" s="503"/>
      <c r="L4" s="503"/>
      <c r="M4" s="544"/>
      <c r="N4" s="85"/>
    </row>
    <row r="5" spans="1:16" s="5" customFormat="1" ht="13.5" customHeight="1" thickBot="1" x14ac:dyDescent="0.25">
      <c r="A5" s="73"/>
      <c r="B5" s="538"/>
      <c r="C5" s="539"/>
      <c r="D5" s="539"/>
      <c r="E5" s="545"/>
      <c r="F5" s="546"/>
      <c r="G5" s="546"/>
      <c r="H5" s="546"/>
      <c r="I5" s="546"/>
      <c r="J5" s="546"/>
      <c r="K5" s="546"/>
      <c r="L5" s="546"/>
      <c r="M5" s="547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0"/>
      <c r="G7" s="560"/>
      <c r="H7" s="560"/>
      <c r="I7" s="560"/>
      <c r="J7" s="560"/>
      <c r="K7" s="560"/>
      <c r="L7" s="560"/>
      <c r="M7" s="560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39" t="s">
        <v>236</v>
      </c>
      <c r="C9" s="439"/>
      <c r="D9" s="439"/>
      <c r="E9" s="430" t="str">
        <f>+'A.2.4. Cálculo PM10 y VM'!E9:F9</f>
        <v>CA-VMP-6</v>
      </c>
      <c r="F9" s="430"/>
      <c r="G9" s="138"/>
      <c r="H9" s="439" t="s">
        <v>189</v>
      </c>
      <c r="I9" s="439"/>
      <c r="J9" s="430" t="str">
        <f>+'A.2.3. Flujo promedio'!H9</f>
        <v>0001-7-2020-411</v>
      </c>
      <c r="K9" s="430"/>
      <c r="L9" s="430"/>
      <c r="M9" s="430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48" t="s">
        <v>178</v>
      </c>
      <c r="H11" s="549"/>
      <c r="I11" s="87" t="s">
        <v>185</v>
      </c>
      <c r="J11" s="548" t="s">
        <v>184</v>
      </c>
      <c r="K11" s="549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54" t="s">
        <v>149</v>
      </c>
      <c r="D12" s="68" t="s">
        <v>131</v>
      </c>
      <c r="E12" s="82" t="s">
        <v>131</v>
      </c>
      <c r="F12" s="82" t="s">
        <v>131</v>
      </c>
      <c r="G12" s="516" t="s">
        <v>131</v>
      </c>
      <c r="H12" s="517"/>
      <c r="I12" s="89" t="s">
        <v>131</v>
      </c>
      <c r="J12" s="550" t="s">
        <v>131</v>
      </c>
      <c r="K12" s="551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55"/>
      <c r="D13" s="68" t="s">
        <v>131</v>
      </c>
      <c r="E13" s="82" t="s">
        <v>131</v>
      </c>
      <c r="F13" s="82" t="s">
        <v>131</v>
      </c>
      <c r="G13" s="516" t="s">
        <v>131</v>
      </c>
      <c r="H13" s="517"/>
      <c r="I13" s="89" t="s">
        <v>131</v>
      </c>
      <c r="J13" s="550" t="s">
        <v>131</v>
      </c>
      <c r="K13" s="551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55"/>
      <c r="D14" s="68" t="s">
        <v>131</v>
      </c>
      <c r="E14" s="82" t="s">
        <v>131</v>
      </c>
      <c r="F14" s="82" t="s">
        <v>131</v>
      </c>
      <c r="G14" s="516" t="s">
        <v>131</v>
      </c>
      <c r="H14" s="517"/>
      <c r="I14" s="89" t="s">
        <v>131</v>
      </c>
      <c r="J14" s="550" t="s">
        <v>131</v>
      </c>
      <c r="K14" s="551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55"/>
      <c r="D15" s="68" t="s">
        <v>131</v>
      </c>
      <c r="E15" s="82" t="s">
        <v>131</v>
      </c>
      <c r="F15" s="82" t="s">
        <v>131</v>
      </c>
      <c r="G15" s="516" t="s">
        <v>131</v>
      </c>
      <c r="H15" s="517"/>
      <c r="I15" s="89" t="s">
        <v>131</v>
      </c>
      <c r="J15" s="550" t="s">
        <v>131</v>
      </c>
      <c r="K15" s="551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55"/>
      <c r="D16" s="68" t="s">
        <v>131</v>
      </c>
      <c r="E16" s="82" t="s">
        <v>131</v>
      </c>
      <c r="F16" s="82" t="s">
        <v>131</v>
      </c>
      <c r="G16" s="518" t="s">
        <v>131</v>
      </c>
      <c r="H16" s="519"/>
      <c r="I16" s="89" t="s">
        <v>131</v>
      </c>
      <c r="J16" s="550" t="s">
        <v>131</v>
      </c>
      <c r="K16" s="551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55"/>
      <c r="D17" s="68"/>
      <c r="E17" s="82"/>
      <c r="F17" s="82"/>
      <c r="G17" s="530">
        <f t="shared" ref="G17:G26" si="0">(F17-E17)*60*24</f>
        <v>0</v>
      </c>
      <c r="H17" s="531"/>
      <c r="I17" s="91"/>
      <c r="J17" s="550"/>
      <c r="K17" s="551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55"/>
      <c r="D18" s="68"/>
      <c r="E18" s="82"/>
      <c r="F18" s="82"/>
      <c r="G18" s="516">
        <f t="shared" si="0"/>
        <v>0</v>
      </c>
      <c r="H18" s="517"/>
      <c r="I18" s="91"/>
      <c r="J18" s="550"/>
      <c r="K18" s="551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55"/>
      <c r="D19" s="68"/>
      <c r="E19" s="82"/>
      <c r="F19" s="82"/>
      <c r="G19" s="516">
        <f t="shared" si="0"/>
        <v>0</v>
      </c>
      <c r="H19" s="517"/>
      <c r="I19" s="91"/>
      <c r="J19" s="550"/>
      <c r="K19" s="551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55"/>
      <c r="D20" s="68"/>
      <c r="E20" s="82"/>
      <c r="F20" s="82"/>
      <c r="G20" s="516">
        <f t="shared" si="0"/>
        <v>0</v>
      </c>
      <c r="H20" s="517"/>
      <c r="I20" s="91"/>
      <c r="J20" s="550"/>
      <c r="K20" s="551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55"/>
      <c r="D21" s="68"/>
      <c r="E21" s="82"/>
      <c r="F21" s="82"/>
      <c r="G21" s="516">
        <f t="shared" si="0"/>
        <v>0</v>
      </c>
      <c r="H21" s="517"/>
      <c r="I21" s="91"/>
      <c r="J21" s="550"/>
      <c r="K21" s="551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55"/>
      <c r="D22" s="68"/>
      <c r="E22" s="82"/>
      <c r="F22" s="82"/>
      <c r="G22" s="516">
        <f t="shared" si="0"/>
        <v>0</v>
      </c>
      <c r="H22" s="517"/>
      <c r="I22" s="91"/>
      <c r="J22" s="550"/>
      <c r="K22" s="551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55"/>
      <c r="D23" s="68"/>
      <c r="E23" s="82"/>
      <c r="F23" s="82"/>
      <c r="G23" s="516">
        <f t="shared" si="0"/>
        <v>0</v>
      </c>
      <c r="H23" s="517"/>
      <c r="I23" s="91"/>
      <c r="J23" s="550"/>
      <c r="K23" s="551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55"/>
      <c r="D24" s="68"/>
      <c r="E24" s="82"/>
      <c r="F24" s="82"/>
      <c r="G24" s="516">
        <f t="shared" si="0"/>
        <v>0</v>
      </c>
      <c r="H24" s="517"/>
      <c r="I24" s="91"/>
      <c r="J24" s="550"/>
      <c r="K24" s="551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55"/>
      <c r="D25" s="68"/>
      <c r="E25" s="82"/>
      <c r="F25" s="82"/>
      <c r="G25" s="516">
        <f t="shared" si="0"/>
        <v>0</v>
      </c>
      <c r="H25" s="517"/>
      <c r="I25" s="91"/>
      <c r="J25" s="550"/>
      <c r="K25" s="551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56"/>
      <c r="D26" s="144"/>
      <c r="E26" s="145"/>
      <c r="F26" s="145"/>
      <c r="G26" s="518">
        <f t="shared" si="0"/>
        <v>0</v>
      </c>
      <c r="H26" s="519"/>
      <c r="I26" s="149"/>
      <c r="J26" s="552"/>
      <c r="K26" s="553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57" t="s">
        <v>13</v>
      </c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9"/>
      <c r="N28" s="47"/>
    </row>
    <row r="29" spans="1:14" ht="48" customHeight="1" thickBot="1" x14ac:dyDescent="0.25">
      <c r="A29" s="45"/>
      <c r="B29" s="532" t="s">
        <v>206</v>
      </c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61" t="s">
        <v>221</v>
      </c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  <c r="S2" s="563"/>
      <c r="T2" s="19"/>
    </row>
    <row r="3" spans="1:20" s="12" customFormat="1" ht="12" customHeight="1" x14ac:dyDescent="0.2">
      <c r="A3" s="19"/>
      <c r="B3" s="22"/>
      <c r="C3" s="23"/>
      <c r="D3" s="23"/>
      <c r="E3" s="564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65"/>
      <c r="T3" s="19"/>
    </row>
    <row r="4" spans="1:20" s="12" customFormat="1" ht="12" customHeight="1" x14ac:dyDescent="0.2">
      <c r="A4" s="19"/>
      <c r="B4" s="22"/>
      <c r="C4" s="23"/>
      <c r="D4" s="23"/>
      <c r="E4" s="564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565"/>
      <c r="T4" s="19"/>
    </row>
    <row r="5" spans="1:20" s="12" customFormat="1" ht="12" customHeight="1" thickBot="1" x14ac:dyDescent="0.25">
      <c r="A5" s="19"/>
      <c r="B5" s="24"/>
      <c r="C5" s="25"/>
      <c r="D5" s="25"/>
      <c r="E5" s="566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7"/>
      <c r="Q5" s="567"/>
      <c r="R5" s="567"/>
      <c r="S5" s="568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75" t="s">
        <v>188</v>
      </c>
      <c r="C7" s="575"/>
      <c r="D7" s="575"/>
      <c r="E7" s="56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9"/>
      <c r="G7" s="569"/>
      <c r="H7" s="569"/>
      <c r="I7" s="569"/>
      <c r="J7" s="569"/>
      <c r="K7" s="569"/>
      <c r="L7" s="569"/>
      <c r="M7" s="569"/>
      <c r="N7" s="569"/>
      <c r="O7" s="569"/>
      <c r="P7" s="569"/>
      <c r="Q7" s="569"/>
      <c r="R7" s="569"/>
      <c r="S7" s="569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39" t="s">
        <v>236</v>
      </c>
      <c r="C9" s="439"/>
      <c r="D9" s="439"/>
      <c r="E9" s="94" t="str">
        <f>+'A.2.1. Promedio meteorologia'!E8</f>
        <v>CA-VMP-6</v>
      </c>
      <c r="F9" s="138"/>
      <c r="G9" s="439" t="s">
        <v>189</v>
      </c>
      <c r="H9" s="439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79" t="s">
        <v>105</v>
      </c>
      <c r="C11" s="580"/>
      <c r="D11" s="580"/>
      <c r="E11" s="580"/>
      <c r="F11" s="580"/>
      <c r="G11" s="580"/>
      <c r="H11" s="580"/>
      <c r="I11" s="580"/>
      <c r="J11" s="580"/>
      <c r="K11" s="580"/>
      <c r="L11" s="580"/>
      <c r="M11" s="580"/>
      <c r="N11" s="580"/>
      <c r="O11" s="580"/>
      <c r="P11" s="580"/>
      <c r="Q11" s="580"/>
      <c r="R11" s="580"/>
      <c r="S11" s="581"/>
      <c r="T11" s="182"/>
    </row>
    <row r="12" spans="1:20" s="13" customFormat="1" ht="12.6" customHeight="1" x14ac:dyDescent="0.2">
      <c r="A12" s="30"/>
      <c r="B12" s="576" t="s">
        <v>190</v>
      </c>
      <c r="C12" s="573"/>
      <c r="D12" s="577" t="s">
        <v>104</v>
      </c>
      <c r="E12" s="573" t="s">
        <v>151</v>
      </c>
      <c r="F12" s="573"/>
      <c r="G12" s="573"/>
      <c r="H12" s="573"/>
      <c r="I12" s="573"/>
      <c r="J12" s="573"/>
      <c r="K12" s="573"/>
      <c r="L12" s="573"/>
      <c r="M12" s="573"/>
      <c r="N12" s="573"/>
      <c r="O12" s="573"/>
      <c r="P12" s="573"/>
      <c r="Q12" s="573"/>
      <c r="R12" s="573"/>
      <c r="S12" s="574"/>
      <c r="T12" s="183"/>
    </row>
    <row r="13" spans="1:20" ht="12.75" customHeight="1" x14ac:dyDescent="0.2">
      <c r="A13" s="16"/>
      <c r="B13" s="576"/>
      <c r="C13" s="573"/>
      <c r="D13" s="577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70" t="s">
        <v>196</v>
      </c>
      <c r="C51" s="571"/>
      <c r="D51" s="571"/>
      <c r="E51" s="571"/>
      <c r="F51" s="571"/>
      <c r="G51" s="571"/>
      <c r="H51" s="571"/>
      <c r="I51" s="571"/>
      <c r="J51" s="571"/>
      <c r="K51" s="571"/>
      <c r="L51" s="571"/>
      <c r="M51" s="571"/>
      <c r="N51" s="571"/>
      <c r="O51" s="571"/>
      <c r="P51" s="571"/>
      <c r="Q51" s="571"/>
      <c r="R51" s="571"/>
      <c r="S51" s="572"/>
      <c r="T51" s="182"/>
    </row>
    <row r="52" spans="1:26" s="13" customFormat="1" ht="12.6" customHeight="1" x14ac:dyDescent="0.2">
      <c r="A52" s="30"/>
      <c r="B52" s="576" t="s">
        <v>190</v>
      </c>
      <c r="C52" s="573"/>
      <c r="D52" s="577" t="s">
        <v>104</v>
      </c>
      <c r="E52" s="573" t="str">
        <f>E12</f>
        <v>Fecha</v>
      </c>
      <c r="F52" s="573"/>
      <c r="G52" s="573"/>
      <c r="H52" s="573"/>
      <c r="I52" s="573"/>
      <c r="J52" s="573"/>
      <c r="K52" s="573"/>
      <c r="L52" s="573"/>
      <c r="M52" s="573"/>
      <c r="N52" s="573"/>
      <c r="O52" s="573"/>
      <c r="P52" s="573"/>
      <c r="Q52" s="573"/>
      <c r="R52" s="573"/>
      <c r="S52" s="574"/>
      <c r="T52" s="183"/>
    </row>
    <row r="53" spans="1:26" ht="12.75" customHeight="1" x14ac:dyDescent="0.2">
      <c r="A53" s="16"/>
      <c r="B53" s="576"/>
      <c r="C53" s="573"/>
      <c r="D53" s="577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78" t="s">
        <v>187</v>
      </c>
      <c r="C54" s="577"/>
      <c r="D54" s="577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35"/>
      <c r="C2" s="536"/>
      <c r="D2" s="536"/>
      <c r="E2" s="540" t="s">
        <v>222</v>
      </c>
      <c r="F2" s="541"/>
      <c r="G2" s="541"/>
      <c r="H2" s="541"/>
      <c r="I2" s="541"/>
      <c r="J2" s="541"/>
      <c r="K2" s="541"/>
      <c r="L2" s="541"/>
      <c r="M2" s="542"/>
      <c r="N2" s="85"/>
    </row>
    <row r="3" spans="1:16" s="5" customFormat="1" ht="12.75" customHeight="1" x14ac:dyDescent="0.2">
      <c r="A3" s="73"/>
      <c r="B3" s="537"/>
      <c r="C3" s="494"/>
      <c r="D3" s="494"/>
      <c r="E3" s="543"/>
      <c r="F3" s="503"/>
      <c r="G3" s="503"/>
      <c r="H3" s="503"/>
      <c r="I3" s="503"/>
      <c r="J3" s="503"/>
      <c r="K3" s="503"/>
      <c r="L3" s="503"/>
      <c r="M3" s="544"/>
      <c r="N3" s="85"/>
    </row>
    <row r="4" spans="1:16" s="5" customFormat="1" ht="12.75" customHeight="1" x14ac:dyDescent="0.2">
      <c r="A4" s="73"/>
      <c r="B4" s="537"/>
      <c r="C4" s="494"/>
      <c r="D4" s="494"/>
      <c r="E4" s="543"/>
      <c r="F4" s="503"/>
      <c r="G4" s="503"/>
      <c r="H4" s="503"/>
      <c r="I4" s="503"/>
      <c r="J4" s="503"/>
      <c r="K4" s="503"/>
      <c r="L4" s="503"/>
      <c r="M4" s="544"/>
      <c r="N4" s="85"/>
    </row>
    <row r="5" spans="1:16" s="5" customFormat="1" ht="13.5" customHeight="1" thickBot="1" x14ac:dyDescent="0.25">
      <c r="A5" s="73"/>
      <c r="B5" s="538"/>
      <c r="C5" s="539"/>
      <c r="D5" s="539"/>
      <c r="E5" s="545"/>
      <c r="F5" s="546"/>
      <c r="G5" s="546"/>
      <c r="H5" s="546"/>
      <c r="I5" s="546"/>
      <c r="J5" s="546"/>
      <c r="K5" s="546"/>
      <c r="L5" s="546"/>
      <c r="M5" s="547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0"/>
      <c r="G7" s="560"/>
      <c r="H7" s="560"/>
      <c r="I7" s="560"/>
      <c r="J7" s="560"/>
      <c r="K7" s="560"/>
      <c r="L7" s="560"/>
      <c r="M7" s="560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39" t="s">
        <v>236</v>
      </c>
      <c r="C9" s="439"/>
      <c r="D9" s="439"/>
      <c r="E9" s="430" t="str">
        <f>+'A.2.4. Cálculo PM10 y VM'!E9:F9</f>
        <v>CA-VMP-6</v>
      </c>
      <c r="F9" s="430"/>
      <c r="G9" s="138"/>
      <c r="H9" s="439" t="s">
        <v>189</v>
      </c>
      <c r="I9" s="439"/>
      <c r="J9" s="430" t="str">
        <f>+'A.2.3. Flujo promedio'!H9</f>
        <v>0001-7-2020-411</v>
      </c>
      <c r="K9" s="430"/>
      <c r="L9" s="430"/>
      <c r="M9" s="430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2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55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55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55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55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55"/>
      <c r="D17" s="68"/>
      <c r="E17" s="82"/>
      <c r="F17" s="82"/>
      <c r="G17" s="530">
        <f t="shared" si="0"/>
        <v>0</v>
      </c>
      <c r="H17" s="531"/>
      <c r="I17" s="91"/>
      <c r="J17" s="550"/>
      <c r="K17" s="551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55"/>
      <c r="D18" s="68"/>
      <c r="E18" s="82"/>
      <c r="F18" s="82"/>
      <c r="G18" s="516">
        <f t="shared" si="0"/>
        <v>0</v>
      </c>
      <c r="H18" s="517"/>
      <c r="I18" s="91"/>
      <c r="J18" s="550"/>
      <c r="K18" s="551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55"/>
      <c r="D19" s="68"/>
      <c r="E19" s="82"/>
      <c r="F19" s="82"/>
      <c r="G19" s="516">
        <f t="shared" si="0"/>
        <v>0</v>
      </c>
      <c r="H19" s="517"/>
      <c r="I19" s="91"/>
      <c r="J19" s="550"/>
      <c r="K19" s="551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55"/>
      <c r="D20" s="68"/>
      <c r="E20" s="82"/>
      <c r="F20" s="82"/>
      <c r="G20" s="516">
        <f t="shared" si="0"/>
        <v>0</v>
      </c>
      <c r="H20" s="517"/>
      <c r="I20" s="91"/>
      <c r="J20" s="550"/>
      <c r="K20" s="551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55"/>
      <c r="D21" s="68"/>
      <c r="E21" s="82"/>
      <c r="F21" s="82"/>
      <c r="G21" s="516">
        <f t="shared" si="0"/>
        <v>0</v>
      </c>
      <c r="H21" s="517"/>
      <c r="I21" s="91"/>
      <c r="J21" s="550"/>
      <c r="K21" s="551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55"/>
      <c r="D22" s="68"/>
      <c r="E22" s="82"/>
      <c r="F22" s="82"/>
      <c r="G22" s="516">
        <f t="shared" si="0"/>
        <v>0</v>
      </c>
      <c r="H22" s="517"/>
      <c r="I22" s="91"/>
      <c r="J22" s="550"/>
      <c r="K22" s="551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55"/>
      <c r="D23" s="68"/>
      <c r="E23" s="82"/>
      <c r="F23" s="82"/>
      <c r="G23" s="516">
        <f t="shared" si="0"/>
        <v>0</v>
      </c>
      <c r="H23" s="517"/>
      <c r="I23" s="91"/>
      <c r="J23" s="550"/>
      <c r="K23" s="551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55"/>
      <c r="D24" s="68"/>
      <c r="E24" s="82"/>
      <c r="F24" s="82"/>
      <c r="G24" s="516">
        <f t="shared" si="0"/>
        <v>0</v>
      </c>
      <c r="H24" s="517"/>
      <c r="I24" s="91"/>
      <c r="J24" s="550"/>
      <c r="K24" s="551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55"/>
      <c r="D25" s="68"/>
      <c r="E25" s="82"/>
      <c r="F25" s="82"/>
      <c r="G25" s="516">
        <f t="shared" si="0"/>
        <v>0</v>
      </c>
      <c r="H25" s="517"/>
      <c r="I25" s="91"/>
      <c r="J25" s="550"/>
      <c r="K25" s="551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56"/>
      <c r="D26" s="144"/>
      <c r="E26" s="145"/>
      <c r="F26" s="145"/>
      <c r="G26" s="518">
        <f t="shared" si="0"/>
        <v>0</v>
      </c>
      <c r="H26" s="519"/>
      <c r="I26" s="149"/>
      <c r="J26" s="552"/>
      <c r="K26" s="553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57" t="s">
        <v>13</v>
      </c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9"/>
      <c r="N28" s="47"/>
    </row>
    <row r="29" spans="1:14" ht="48" customHeight="1" thickBot="1" x14ac:dyDescent="0.25">
      <c r="A29" s="45"/>
      <c r="B29" s="532" t="s">
        <v>225</v>
      </c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61" t="s">
        <v>224</v>
      </c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  <c r="S2" s="563"/>
      <c r="T2" s="19"/>
    </row>
    <row r="3" spans="1:20" s="12" customFormat="1" ht="12" customHeight="1" x14ac:dyDescent="0.2">
      <c r="A3" s="19"/>
      <c r="B3" s="22"/>
      <c r="C3" s="23"/>
      <c r="D3" s="23"/>
      <c r="E3" s="564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65"/>
      <c r="T3" s="19"/>
    </row>
    <row r="4" spans="1:20" s="12" customFormat="1" ht="12" customHeight="1" x14ac:dyDescent="0.2">
      <c r="A4" s="19"/>
      <c r="B4" s="22"/>
      <c r="C4" s="23"/>
      <c r="D4" s="23"/>
      <c r="E4" s="564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565"/>
      <c r="T4" s="19"/>
    </row>
    <row r="5" spans="1:20" s="12" customFormat="1" ht="12" customHeight="1" thickBot="1" x14ac:dyDescent="0.25">
      <c r="A5" s="19"/>
      <c r="B5" s="24"/>
      <c r="C5" s="25"/>
      <c r="D5" s="25"/>
      <c r="E5" s="566"/>
      <c r="F5" s="567"/>
      <c r="G5" s="567"/>
      <c r="H5" s="567"/>
      <c r="I5" s="567"/>
      <c r="J5" s="567"/>
      <c r="K5" s="567"/>
      <c r="L5" s="567"/>
      <c r="M5" s="567"/>
      <c r="N5" s="567"/>
      <c r="O5" s="567"/>
      <c r="P5" s="567"/>
      <c r="Q5" s="567"/>
      <c r="R5" s="567"/>
      <c r="S5" s="568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75" t="s">
        <v>188</v>
      </c>
      <c r="C7" s="575"/>
      <c r="D7" s="575"/>
      <c r="E7" s="56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9"/>
      <c r="G7" s="569"/>
      <c r="H7" s="569"/>
      <c r="I7" s="569"/>
      <c r="J7" s="569"/>
      <c r="K7" s="569"/>
      <c r="L7" s="569"/>
      <c r="M7" s="569"/>
      <c r="N7" s="569"/>
      <c r="O7" s="569"/>
      <c r="P7" s="569"/>
      <c r="Q7" s="569"/>
      <c r="R7" s="569"/>
      <c r="S7" s="569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39" t="s">
        <v>236</v>
      </c>
      <c r="C9" s="439"/>
      <c r="D9" s="439"/>
      <c r="E9" s="94" t="str">
        <f>+'A.2.1. Promedio meteorologia'!E8</f>
        <v>CA-VMP-6</v>
      </c>
      <c r="F9" s="138"/>
      <c r="G9" s="439" t="s">
        <v>189</v>
      </c>
      <c r="H9" s="439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79" t="s">
        <v>105</v>
      </c>
      <c r="C11" s="580"/>
      <c r="D11" s="580"/>
      <c r="E11" s="580"/>
      <c r="F11" s="580"/>
      <c r="G11" s="580"/>
      <c r="H11" s="580"/>
      <c r="I11" s="580"/>
      <c r="J11" s="580"/>
      <c r="K11" s="580"/>
      <c r="L11" s="580"/>
      <c r="M11" s="580"/>
      <c r="N11" s="580"/>
      <c r="O11" s="580"/>
      <c r="P11" s="580"/>
      <c r="Q11" s="580"/>
      <c r="R11" s="580"/>
      <c r="S11" s="581"/>
      <c r="T11" s="182"/>
    </row>
    <row r="12" spans="1:20" s="13" customFormat="1" ht="13.35" customHeight="1" x14ac:dyDescent="0.2">
      <c r="A12" s="30"/>
      <c r="B12" s="576" t="s">
        <v>190</v>
      </c>
      <c r="C12" s="573"/>
      <c r="D12" s="577" t="s">
        <v>104</v>
      </c>
      <c r="E12" s="573" t="s">
        <v>151</v>
      </c>
      <c r="F12" s="573"/>
      <c r="G12" s="573"/>
      <c r="H12" s="573"/>
      <c r="I12" s="573"/>
      <c r="J12" s="573"/>
      <c r="K12" s="573"/>
      <c r="L12" s="573"/>
      <c r="M12" s="573"/>
      <c r="N12" s="573"/>
      <c r="O12" s="573"/>
      <c r="P12" s="573"/>
      <c r="Q12" s="573"/>
      <c r="R12" s="573"/>
      <c r="S12" s="574"/>
      <c r="T12" s="183"/>
    </row>
    <row r="13" spans="1:20" ht="12.75" customHeight="1" x14ac:dyDescent="0.2">
      <c r="A13" s="16"/>
      <c r="B13" s="576"/>
      <c r="C13" s="573"/>
      <c r="D13" s="577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70" t="s">
        <v>196</v>
      </c>
      <c r="C51" s="571"/>
      <c r="D51" s="571"/>
      <c r="E51" s="571"/>
      <c r="F51" s="571"/>
      <c r="G51" s="571"/>
      <c r="H51" s="571"/>
      <c r="I51" s="571"/>
      <c r="J51" s="571"/>
      <c r="K51" s="571"/>
      <c r="L51" s="571"/>
      <c r="M51" s="571"/>
      <c r="N51" s="571"/>
      <c r="O51" s="571"/>
      <c r="P51" s="571"/>
      <c r="Q51" s="571"/>
      <c r="R51" s="571"/>
      <c r="S51" s="572"/>
      <c r="T51" s="182"/>
    </row>
    <row r="52" spans="1:30" s="13" customFormat="1" ht="12.6" customHeight="1" x14ac:dyDescent="0.2">
      <c r="A52" s="30"/>
      <c r="B52" s="576" t="s">
        <v>190</v>
      </c>
      <c r="C52" s="573"/>
      <c r="D52" s="577" t="s">
        <v>104</v>
      </c>
      <c r="E52" s="573" t="str">
        <f>E12</f>
        <v>Fecha</v>
      </c>
      <c r="F52" s="573"/>
      <c r="G52" s="573"/>
      <c r="H52" s="573"/>
      <c r="I52" s="573"/>
      <c r="J52" s="573"/>
      <c r="K52" s="573"/>
      <c r="L52" s="573"/>
      <c r="M52" s="573"/>
      <c r="N52" s="573"/>
      <c r="O52" s="573"/>
      <c r="P52" s="573"/>
      <c r="Q52" s="573"/>
      <c r="R52" s="573"/>
      <c r="S52" s="574"/>
      <c r="T52" s="183"/>
    </row>
    <row r="53" spans="1:30" ht="12.75" customHeight="1" x14ac:dyDescent="0.2">
      <c r="A53" s="16"/>
      <c r="B53" s="576"/>
      <c r="C53" s="573"/>
      <c r="D53" s="577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78" t="s">
        <v>187</v>
      </c>
      <c r="C54" s="577"/>
      <c r="D54" s="577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57" t="s">
        <v>13</v>
      </c>
      <c r="C89" s="558"/>
      <c r="D89" s="558"/>
      <c r="E89" s="558"/>
      <c r="F89" s="558"/>
      <c r="G89" s="558"/>
      <c r="H89" s="558"/>
      <c r="I89" s="559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3" t="s">
        <v>226</v>
      </c>
      <c r="C90" s="584"/>
      <c r="D90" s="584"/>
      <c r="E90" s="584"/>
      <c r="F90" s="584"/>
      <c r="G90" s="584"/>
      <c r="H90" s="584"/>
      <c r="I90" s="585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6" t="s">
        <v>35</v>
      </c>
      <c r="B1" s="586"/>
      <c r="C1" s="586"/>
      <c r="D1" s="586"/>
      <c r="E1" s="586"/>
      <c r="F1" s="586"/>
      <c r="G1" s="586"/>
    </row>
    <row r="2" spans="1:7" ht="18.75" customHeight="1" x14ac:dyDescent="0.2">
      <c r="A2" s="586" t="s">
        <v>49</v>
      </c>
      <c r="B2" s="586"/>
      <c r="C2" s="586"/>
      <c r="D2" s="586"/>
      <c r="E2" s="586"/>
      <c r="F2" s="586"/>
      <c r="G2" s="586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86" t="s">
        <v>50</v>
      </c>
      <c r="B16" s="586"/>
      <c r="C16" s="586"/>
      <c r="D16" s="586"/>
      <c r="E16" s="586"/>
      <c r="F16" s="586"/>
      <c r="G16" s="586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86" t="s">
        <v>55</v>
      </c>
      <c r="B25" s="586"/>
      <c r="C25" s="586"/>
      <c r="D25" s="586"/>
      <c r="E25" s="586"/>
      <c r="F25" s="586"/>
      <c r="G25" s="586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2026-01-22T15:31:50Z</cp:lastPrinted>
  <dcterms:created xsi:type="dcterms:W3CDTF">2004-09-16T21:53:08Z</dcterms:created>
  <dcterms:modified xsi:type="dcterms:W3CDTF">2026-01-22T15:34:57Z</dcterms:modified>
</cp:coreProperties>
</file>