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0bd37d8b0cdab9/OEFA/Teletrabajo OEFA/Formato PM0313-F38/EAS Ilo/Julio/"/>
    </mc:Choice>
  </mc:AlternateContent>
  <xr:revisionPtr revIDLastSave="10" documentId="13_ncr:1_{40A6E06A-EC6A-44D1-87C2-357290A3DDB6}" xr6:coauthVersionLast="47" xr6:coauthVersionMax="47" xr10:uidLastSave="{02F0AFF4-E0D7-41E1-8995-76BAE75FE159}"/>
  <bookViews>
    <workbookView xWindow="-108" yWindow="-108" windowWidth="23256" windowHeight="12456" tabRatio="869" activeTab="9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1H'!$A$2:$AG$56</definedName>
    <definedName name="_xlnm.Print_Area" localSheetId="7">CO_8H!$A$1:$AG$56</definedName>
    <definedName name="_xlnm.Print_Area" localSheetId="4">H2S_24H!$A$1:$AG$56</definedName>
    <definedName name="_xlnm.Print_Area" localSheetId="9">MET_MES!$B$1:$L$784</definedName>
    <definedName name="_xlnm.Print_Area" localSheetId="8">'MGT_CA-ILO-01'!$A$1:$AG$44</definedName>
    <definedName name="_xlnm.Print_Area" localSheetId="5">'NO2 1H'!$A$1:$AG$56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24H'!$A$1:$AG$56</definedName>
    <definedName name="_xlnm.Print_Area" localSheetId="3">'SO2 3H'!$A$1:$AG$55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3" l="1"/>
  <c r="F10" i="51"/>
  <c r="F10" i="52"/>
  <c r="F10" i="50"/>
  <c r="F10" i="54"/>
  <c r="F10" i="49"/>
  <c r="F10" i="47"/>
  <c r="E768" i="33" l="1"/>
  <c r="D9" i="33"/>
  <c r="H8" i="33"/>
  <c r="H9" i="33"/>
  <c r="V10" i="53"/>
  <c r="V8" i="53"/>
  <c r="V10" i="51"/>
  <c r="V8" i="51"/>
  <c r="V10" i="52"/>
  <c r="V8" i="52"/>
  <c r="V10" i="50"/>
  <c r="V8" i="50"/>
  <c r="V10" i="54"/>
  <c r="V8" i="54"/>
  <c r="V10" i="49"/>
  <c r="V8" i="49"/>
  <c r="V8" i="47"/>
  <c r="V10" i="47"/>
  <c r="D6" i="33"/>
  <c r="F6" i="53"/>
  <c r="F6" i="51"/>
  <c r="F6" i="52"/>
  <c r="F6" i="50"/>
  <c r="F6" i="54"/>
  <c r="F6" i="49"/>
  <c r="F6" i="47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<sst xmlns="http://schemas.openxmlformats.org/spreadsheetml/2006/main" count="1444" uniqueCount="416">
  <si>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</si>
  <si>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</si>
  <si>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</si>
  <si>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</si>
  <si>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</si>
  <si>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</si>
  <si>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</si>
  <si>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</si>
  <si>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</si>
  <si>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</si>
  <si>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</si>
  <si>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</si>
  <si>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</si>
  <si>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</si>
  <si>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</si>
  <si>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</si>
  <si>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</si>
  <si>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</si>
  <si>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</si>
  <si>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</si>
  <si>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</si>
  <si>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</si>
  <si>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</si>
  <si>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</si>
  <si>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</si>
  <si>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</si>
  <si>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</si>
  <si>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</si>
  <si>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</si>
  <si>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</si>
  <si>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</si>
  <si>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</si>
  <si>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</si>
  <si>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</si>
  <si>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</si>
  <si>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</si>
  <si>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</si>
  <si>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</si>
  <si>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</si>
  <si>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</si>
  <si>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</si>
  <si>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</si>
  <si>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</si>
  <si>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</si>
  <si>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</si>
  <si>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</si>
  <si>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</si>
  <si>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</si>
  <si>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</si>
  <si>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</si>
  <si>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</si>
  <si>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</si>
  <si>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</si>
  <si>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</si>
  <si>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</si>
  <si>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</si>
  <si>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</si>
  <si>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</si>
  <si>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</si>
  <si>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</si>
  <si>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</si>
  <si>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</si>
  <si>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</si>
  <si>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</si>
  <si>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</si>
  <si>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</si>
  <si>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</si>
  <si>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</si>
  <si>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</si>
  <si>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</si>
  <si>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</si>
  <si>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</si>
  <si>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</si>
  <si>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</si>
  <si>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</si>
  <si>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</si>
  <si>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</si>
  <si>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</si>
  <si>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</si>
  <si>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</si>
  <si>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</si>
  <si>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</si>
  <si>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</si>
  <si>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</si>
  <si>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</si>
  <si>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</si>
  <si>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</si>
  <si>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</si>
  <si>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</si>
  <si>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</si>
  <si>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</si>
  <si>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</si>
  <si>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</si>
  <si>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</si>
  <si>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</si>
  <si>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</si>
  <si>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</si>
  <si>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</si>
  <si>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</si>
  <si>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</si>
  <si>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</si>
  <si>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</si>
  <si>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</si>
  <si>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</si>
  <si>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</si>
  <si>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</si>
  <si>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</si>
  <si>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</si>
  <si>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</si>
  <si>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</si>
  <si>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</si>
  <si>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</si>
  <si>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</si>
  <si>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</si>
  <si>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</si>
  <si>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</si>
  <si>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</si>
  <si>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</si>
  <si>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</si>
  <si>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</si>
  <si>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</si>
  <si>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</si>
  <si>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</si>
  <si>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</si>
  <si>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</si>
  <si>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</si>
  <si>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</si>
  <si>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</si>
  <si>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</si>
  <si>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</si>
  <si>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</si>
  <si>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</si>
  <si>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</si>
  <si>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</si>
  <si>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</si>
  <si>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</si>
  <si>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</si>
  <si>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</si>
  <si>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</si>
  <si>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</si>
  <si>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</si>
  <si>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</si>
  <si>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</si>
  <si>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</si>
  <si>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</si>
  <si>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</si>
  <si>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</si>
  <si>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</si>
  <si>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</si>
  <si>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</si>
  <si>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</si>
  <si>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</si>
  <si>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</si>
  <si>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</si>
  <si>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</si>
  <si>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</si>
  <si>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</si>
  <si>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</si>
  <si>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</si>
  <si>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</si>
  <si>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</si>
  <si>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</si>
  <si>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</si>
  <si>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</si>
  <si>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</si>
  <si>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</si>
  <si>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</si>
  <si>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</si>
  <si>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</si>
  <si>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</si>
  <si>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</si>
  <si>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</si>
  <si>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</si>
  <si>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</si>
  <si>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</si>
  <si>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</si>
  <si>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</si>
  <si>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</si>
  <si>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</si>
  <si>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</si>
  <si>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</si>
  <si>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</si>
  <si>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</si>
  <si>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</si>
  <si>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</si>
  <si>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</si>
  <si>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</si>
  <si>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</si>
  <si>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</si>
  <si>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</si>
  <si>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</si>
  <si>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</si>
  <si>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</si>
  <si>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</si>
  <si>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</si>
  <si>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</si>
  <si>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</si>
  <si>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</si>
  <si>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</si>
  <si>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</si>
  <si>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</si>
  <si>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</si>
  <si>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</si>
  <si>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</si>
  <si>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</si>
  <si>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</si>
  <si>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</si>
  <si>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</si>
  <si>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</si>
  <si>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</si>
  <si>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</si>
  <si>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</si>
  <si>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</si>
  <si>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</si>
  <si>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</si>
  <si>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</si>
  <si>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</si>
  <si>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</si>
  <si>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</si>
  <si>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</si>
  <si>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</si>
  <si>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</si>
  <si>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</si>
  <si>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</si>
  <si>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</si>
  <si>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</si>
  <si>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</si>
  <si>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</si>
  <si>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</si>
  <si>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</si>
  <si>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</si>
  <si>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</si>
  <si>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</si>
  <si>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</si>
  <si>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</si>
  <si>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</si>
  <si>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</si>
  <si>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</si>
  <si>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</si>
  <si>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</si>
  <si>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</si>
  <si>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</si>
  <si>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</si>
  <si>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</si>
  <si>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</si>
  <si>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</si>
  <si>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</si>
  <si>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</si>
  <si>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</si>
  <si>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</si>
  <si>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</si>
  <si>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</si>
  <si>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</si>
  <si>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</si>
  <si>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</si>
  <si>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</si>
  <si>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</si>
  <si>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</si>
  <si>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</si>
  <si>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</si>
  <si>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</si>
  <si>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</si>
  <si>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</si>
  <si>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</si>
  <si>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</si>
  <si>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</si>
  <si>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</si>
  <si>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</si>
  <si>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</si>
  <si>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</si>
  <si>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</si>
  <si>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</si>
  <si>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</si>
  <si>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</si>
  <si>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</si>
  <si>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</si>
  <si>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</si>
  <si>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</si>
  <si>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</si>
  <si>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</si>
  <si>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</si>
  <si>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</si>
  <si>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</si>
  <si>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</si>
  <si>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</si>
  <si>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</si>
  <si>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</si>
  <si>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</si>
  <si>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</si>
  <si>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</si>
  <si>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</si>
  <si>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</si>
  <si>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</si>
  <si>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</si>
  <si>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</si>
  <si>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</si>
  <si>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</si>
  <si>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</si>
  <si>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</si>
  <si>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</si>
  <si>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</si>
  <si>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</si>
  <si>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</si>
  <si>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</si>
  <si>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</si>
  <si>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</si>
  <si>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</si>
  <si>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</si>
  <si>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</si>
  <si>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</si>
  <si>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</si>
  <si>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</si>
  <si>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</si>
  <si>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</si>
  <si>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</si>
  <si>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</si>
  <si>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</si>
  <si>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</si>
  <si>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</si>
  <si>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</si>
  <si>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</si>
  <si>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</si>
  <si>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</si>
  <si>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</si>
  <si>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</si>
  <si>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</si>
  <si>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</si>
  <si>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</si>
  <si>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</si>
  <si>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</si>
  <si>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</si>
  <si>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</si>
  <si>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</si>
  <si>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</si>
  <si>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</si>
  <si>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</si>
  <si>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</si>
  <si>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</si>
  <si>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</si>
  <si>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</si>
  <si>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</si>
  <si>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</si>
  <si>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</si>
  <si>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</si>
  <si>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</si>
  <si>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</si>
  <si>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</si>
  <si>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</si>
  <si>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</si>
  <si>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</si>
  <si>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</si>
  <si>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</si>
  <si>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</si>
  <si>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de H₂S en 24 h</t>
  </si>
  <si>
    <t>Promedio Horario de SO₂ en 24 h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</si>
  <si>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</si>
  <si>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</si>
  <si>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</si>
  <si>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</si>
  <si>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</si>
  <si>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</si>
  <si>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</si>
  <si>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</si>
  <si>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</si>
  <si>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</si>
  <si>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</si>
  <si>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</si>
  <si>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</si>
  <si>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</si>
  <si>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</si>
  <si>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</si>
  <si>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</si>
  <si>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</si>
  <si>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N.A.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</si>
  <si>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</si>
  <si>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</si>
  <si>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</si>
  <si>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</si>
  <si>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</si>
  <si>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</si>
  <si>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</si>
  <si>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</si>
  <si>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</si>
  <si>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</si>
  <si>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</si>
  <si>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</si>
  <si>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</si>
  <si>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</si>
  <si>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</si>
  <si>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</si>
  <si>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</si>
  <si>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CA-ILO-03</t>
  </si>
  <si>
    <t>60226409-0032</t>
  </si>
  <si>
    <t>18A19093</t>
  </si>
  <si>
    <t>67220261-0025</t>
  </si>
  <si>
    <t>60220363-0002</t>
  </si>
  <si>
    <t>CM19490140</t>
  </si>
  <si>
    <t>67220261-0026</t>
  </si>
  <si>
    <t>60220359-0002</t>
  </si>
  <si>
    <t>60227804-0003</t>
  </si>
  <si>
    <t>60227813-0003</t>
  </si>
  <si>
    <t>60227808-0002</t>
  </si>
  <si>
    <t>60227818-0003</t>
  </si>
  <si>
    <t>60227815-0003</t>
  </si>
  <si>
    <t>VF</t>
  </si>
  <si>
    <t>Promedio horario mas alto de SO₂ en 24 h</t>
  </si>
  <si>
    <t>MA</t>
  </si>
  <si>
    <t>NA</t>
  </si>
  <si>
    <t>Tabla 3.4. Promedio movil de 3 horas de concentraciones de SO₂</t>
  </si>
  <si>
    <t>Evaluación ambiental de seguimiento de la calidad del aire en el CEBA Jose Pardo, distrito Ilo, provincia Ilo, departamento Moquegua, en julio 2025</t>
  </si>
  <si>
    <t>CT</t>
  </si>
  <si>
    <t>CT:Coherencia Temporal</t>
  </si>
  <si>
    <t>31/07/2025  23:55:00</t>
  </si>
  <si>
    <t>*Para el caso de la precipitación el promedio se calculó en base a la sumatoria.</t>
  </si>
  <si>
    <t>Promedio*</t>
  </si>
  <si>
    <t>NA: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</si>
</sst>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0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174625</xdr:colOff>
      <xdr:row>44</xdr:row>
      <xdr:rowOff>56569</xdr:rowOff>
    </xdr:from>
    <xdr:to>
      <xdr:col>7</xdr:col>
      <xdr:colOff>190500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D50408-CF18-8F2D-AA62-428829905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994069"/>
          <a:ext cx="1730375" cy="1340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530411</xdr:colOff>
      <xdr:row>773</xdr:row>
      <xdr:rowOff>66770</xdr:rowOff>
    </xdr:from>
    <xdr:to>
      <xdr:col>2</xdr:col>
      <xdr:colOff>1577788</xdr:colOff>
      <xdr:row>778</xdr:row>
      <xdr:rowOff>97679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26D79-1CC8-4882-A82F-8A252221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52" y="119539405"/>
          <a:ext cx="1047377" cy="873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127001</xdr:colOff>
      <xdr:row>44</xdr:row>
      <xdr:rowOff>95026</xdr:rowOff>
    </xdr:from>
    <xdr:to>
      <xdr:col>7</xdr:col>
      <xdr:colOff>31751</xdr:colOff>
      <xdr:row>52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C395E-FBCD-EC34-1A3D-B70C3E37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6" y="8032526"/>
          <a:ext cx="1619250" cy="125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45</xdr:row>
      <xdr:rowOff>65334</xdr:rowOff>
    </xdr:from>
    <xdr:to>
      <xdr:col>6</xdr:col>
      <xdr:colOff>222250</xdr:colOff>
      <xdr:row>52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5476CC-58B6-28C3-D28C-D6CC2373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8240959"/>
          <a:ext cx="1444624" cy="112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174625</xdr:colOff>
      <xdr:row>44</xdr:row>
      <xdr:rowOff>50978</xdr:rowOff>
    </xdr:from>
    <xdr:to>
      <xdr:col>7</xdr:col>
      <xdr:colOff>95250</xdr:colOff>
      <xdr:row>52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274C07-5EA4-81D0-F952-E99F748B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988478"/>
          <a:ext cx="1635125" cy="126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44</xdr:row>
      <xdr:rowOff>31974</xdr:rowOff>
    </xdr:from>
    <xdr:to>
      <xdr:col>7</xdr:col>
      <xdr:colOff>206375</xdr:colOff>
      <xdr:row>52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B38798-2672-2257-2D85-698CF04A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7969474"/>
          <a:ext cx="1762125" cy="1365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45</xdr:row>
      <xdr:rowOff>11628</xdr:rowOff>
    </xdr:from>
    <xdr:to>
      <xdr:col>6</xdr:col>
      <xdr:colOff>190500</xdr:colOff>
      <xdr:row>52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44FAF-8AAE-FAA6-2E3A-E0EE625C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203128"/>
          <a:ext cx="1460499" cy="1131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158751</xdr:colOff>
      <xdr:row>44</xdr:row>
      <xdr:rowOff>91825</xdr:rowOff>
    </xdr:from>
    <xdr:to>
      <xdr:col>6</xdr:col>
      <xdr:colOff>440419</xdr:colOff>
      <xdr:row>52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05C372-2F82-AF43-0425-DC4D01D3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6" y="8061075"/>
          <a:ext cx="1651000" cy="127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81644</xdr:colOff>
      <xdr:row>44</xdr:row>
      <xdr:rowOff>90707</xdr:rowOff>
    </xdr:from>
    <xdr:to>
      <xdr:col>6</xdr:col>
      <xdr:colOff>394608</xdr:colOff>
      <xdr:row>52</xdr:row>
      <xdr:rowOff>102053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C37D75-731A-0096-0B54-B36F069D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5" y="8023671"/>
          <a:ext cx="1646464" cy="131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view="pageBreakPreview" topLeftCell="A9" zoomScale="70" zoomScaleNormal="100" zoomScaleSheetLayoutView="70" zoomScalePageLayoutView="60" workbookViewId="0">
      <selection activeCell="B45" sqref="B45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1" spans="2:33" s="281" customFormat="1" ht="15.75" customHeight="1" x14ac:dyDescent="0.3"/>
    <row r="2" spans="2:33" s="281" customFormat="1" ht="15.75" customHeight="1" x14ac:dyDescent="0.3">
      <c r="B2" s="380"/>
      <c r="C2" s="380"/>
      <c r="D2" s="380"/>
      <c r="E2" s="380"/>
      <c r="F2" s="381" t="s">
        <v>340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3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3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3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3">
      <c r="B6" s="378" t="s">
        <v>188</v>
      </c>
      <c r="C6" s="378"/>
      <c r="D6" s="378"/>
      <c r="E6" s="378"/>
      <c r="F6" s="373" t="s">
        <v>409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2" t="s">
        <v>373</v>
      </c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</row>
    <row r="9" spans="2:33" s="281" customFormat="1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3">
      <c r="B10" s="374" t="s">
        <v>351</v>
      </c>
      <c r="C10" s="374"/>
      <c r="D10" s="374"/>
      <c r="E10" s="374"/>
      <c r="F10" s="383"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2" t="s">
        <v>412</v>
      </c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</row>
    <row r="11" spans="2:33" s="281" customFormat="1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3">
      <c r="B14" s="374" t="s">
        <v>33</v>
      </c>
      <c r="C14" s="374"/>
      <c r="D14" s="374"/>
      <c r="E14" s="374"/>
      <c r="F14" s="373" t="s">
        <v>370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384" t="s">
        <v>392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3">
      <c r="B16" s="374" t="s">
        <v>8</v>
      </c>
      <c r="C16" s="374"/>
      <c r="D16" s="374"/>
      <c r="E16" s="374"/>
      <c r="F16" s="373" t="s">
        <v>371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372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3" t="s">
        <v>393</v>
      </c>
      <c r="AA16" s="373"/>
      <c r="AB16" s="373"/>
      <c r="AC16" s="373"/>
      <c r="AD16" s="373"/>
      <c r="AE16" s="373"/>
      <c r="AF16" s="373"/>
      <c r="AG16" s="373"/>
    </row>
    <row r="17" spans="2:33" s="281" customFormat="1" ht="11.25" customHeight="1" x14ac:dyDescent="0.3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" customHeight="1" x14ac:dyDescent="0.3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5">
      <c r="B19" s="329">
        <v>0</v>
      </c>
      <c r="C19" s="332">
        <v>8.44</v>
      </c>
      <c r="D19" s="332">
        <v>10.18</v>
      </c>
      <c r="E19" s="332">
        <v>25.73</v>
      </c>
      <c r="F19" s="332">
        <v>35.81</v>
      </c>
      <c r="G19" s="332">
        <v>23.82</v>
      </c>
      <c r="H19" s="332">
        <v>8.58</v>
      </c>
      <c r="I19" s="332">
        <v>9.2799999999999994</v>
      </c>
      <c r="J19" s="332">
        <v>23.14</v>
      </c>
      <c r="K19" s="332">
        <v>23.18</v>
      </c>
      <c r="L19" s="332">
        <v>12.73</v>
      </c>
      <c r="M19" s="332">
        <v>23.24</v>
      </c>
      <c r="N19" s="332">
        <v>18.079999999999998</v>
      </c>
      <c r="O19" s="332">
        <v>20.23</v>
      </c>
      <c r="P19" s="332">
        <v>30.38</v>
      </c>
      <c r="Q19" s="332">
        <v>22.82</v>
      </c>
      <c r="R19" s="332">
        <v>18.18</v>
      </c>
      <c r="S19" s="332">
        <v>18.760000000000002</v>
      </c>
      <c r="T19" s="332">
        <v>21.02</v>
      </c>
      <c r="U19" s="332">
        <v>19.920000000000002</v>
      </c>
      <c r="V19" s="332">
        <v>14.41</v>
      </c>
      <c r="W19" s="332">
        <v>14.32</v>
      </c>
      <c r="X19" s="332">
        <v>13.4</v>
      </c>
      <c r="Y19" s="332">
        <v>13.54</v>
      </c>
      <c r="Z19" s="332">
        <v>17.21</v>
      </c>
      <c r="AA19" s="332">
        <v>14.21</v>
      </c>
      <c r="AB19" s="332">
        <v>11.26</v>
      </c>
      <c r="AC19" s="332">
        <v>14.68</v>
      </c>
      <c r="AD19" s="332">
        <v>16.239999999999998</v>
      </c>
      <c r="AE19" s="332">
        <v>22.66</v>
      </c>
      <c r="AF19" s="332">
        <v>24.21</v>
      </c>
      <c r="AG19" s="332">
        <v>20.47</v>
      </c>
    </row>
    <row r="20" spans="2:33" s="283" customFormat="1" x14ac:dyDescent="0.25">
      <c r="B20" s="329">
        <v>4.1666666666666664E-2</v>
      </c>
      <c r="C20" s="332">
        <v>6.03</v>
      </c>
      <c r="D20" s="332">
        <v>11.42</v>
      </c>
      <c r="E20" s="332">
        <v>30.04</v>
      </c>
      <c r="F20" s="332">
        <v>32.71</v>
      </c>
      <c r="G20" s="332">
        <v>21.13</v>
      </c>
      <c r="H20" s="332">
        <v>11.18</v>
      </c>
      <c r="I20" s="332">
        <v>9.1199999999999992</v>
      </c>
      <c r="J20" s="332">
        <v>14.61</v>
      </c>
      <c r="K20" s="332">
        <v>23.87</v>
      </c>
      <c r="L20" s="332">
        <v>11.86</v>
      </c>
      <c r="M20" s="332">
        <v>24.08</v>
      </c>
      <c r="N20" s="332">
        <v>11.18</v>
      </c>
      <c r="O20" s="332">
        <v>20.32</v>
      </c>
      <c r="P20" s="332">
        <v>26.92</v>
      </c>
      <c r="Q20" s="332">
        <v>27.23</v>
      </c>
      <c r="R20" s="332">
        <v>26.07</v>
      </c>
      <c r="S20" s="332">
        <v>17.82</v>
      </c>
      <c r="T20" s="332">
        <v>19.79</v>
      </c>
      <c r="U20" s="332">
        <v>17.62</v>
      </c>
      <c r="V20" s="332">
        <v>12.97</v>
      </c>
      <c r="W20" s="332">
        <v>14.49</v>
      </c>
      <c r="X20" s="332">
        <v>11.35</v>
      </c>
      <c r="Y20" s="332">
        <v>13.57</v>
      </c>
      <c r="Z20" s="332">
        <v>15.64</v>
      </c>
      <c r="AA20" s="332">
        <v>14.21</v>
      </c>
      <c r="AB20" s="332">
        <v>11.33</v>
      </c>
      <c r="AC20" s="332">
        <v>16.350000000000001</v>
      </c>
      <c r="AD20" s="332">
        <v>19.82</v>
      </c>
      <c r="AE20" s="332">
        <v>22.69</v>
      </c>
      <c r="AF20" s="332">
        <v>25.58</v>
      </c>
      <c r="AG20" s="332">
        <v>19.8</v>
      </c>
    </row>
    <row r="21" spans="2:33" s="283" customFormat="1" x14ac:dyDescent="0.25">
      <c r="B21" s="329">
        <v>8.3333333333333329E-2</v>
      </c>
      <c r="C21" s="332">
        <v>13.01</v>
      </c>
      <c r="D21" s="332">
        <v>9.06</v>
      </c>
      <c r="E21" s="332">
        <v>34.69</v>
      </c>
      <c r="F21" s="332">
        <v>22.09</v>
      </c>
      <c r="G21" s="332">
        <v>17.920000000000002</v>
      </c>
      <c r="H21" s="332">
        <v>12.64</v>
      </c>
      <c r="I21" s="332">
        <v>12.15</v>
      </c>
      <c r="J21" s="332">
        <v>13.71</v>
      </c>
      <c r="K21" s="332">
        <v>19.18</v>
      </c>
      <c r="L21" s="332">
        <v>11.23</v>
      </c>
      <c r="M21" s="332">
        <v>24.28</v>
      </c>
      <c r="N21" s="332">
        <v>13.62</v>
      </c>
      <c r="O21" s="332">
        <v>20.52</v>
      </c>
      <c r="P21" s="332">
        <v>20.7</v>
      </c>
      <c r="Q21" s="332">
        <v>26.89</v>
      </c>
      <c r="R21" s="332">
        <v>43.29</v>
      </c>
      <c r="S21" s="332">
        <v>19.63</v>
      </c>
      <c r="T21" s="332">
        <v>18.48</v>
      </c>
      <c r="U21" s="332">
        <v>17.53</v>
      </c>
      <c r="V21" s="332">
        <v>15.63</v>
      </c>
      <c r="W21" s="332">
        <v>13.84</v>
      </c>
      <c r="X21" s="332">
        <v>7.84</v>
      </c>
      <c r="Y21" s="332">
        <v>13.86</v>
      </c>
      <c r="Z21" s="332">
        <v>14.24</v>
      </c>
      <c r="AA21" s="332">
        <v>13.67</v>
      </c>
      <c r="AB21" s="332">
        <v>15.56</v>
      </c>
      <c r="AC21" s="332">
        <v>15.73</v>
      </c>
      <c r="AD21" s="332">
        <v>18.09</v>
      </c>
      <c r="AE21" s="332">
        <v>16.760000000000002</v>
      </c>
      <c r="AF21" s="332">
        <v>25.65</v>
      </c>
      <c r="AG21" s="332">
        <v>19.239999999999998</v>
      </c>
    </row>
    <row r="22" spans="2:33" s="283" customFormat="1" x14ac:dyDescent="0.25">
      <c r="B22" s="329">
        <v>0.125</v>
      </c>
      <c r="C22" s="332">
        <v>17.64</v>
      </c>
      <c r="D22" s="332">
        <v>3.3</v>
      </c>
      <c r="E22" s="332">
        <v>34.6</v>
      </c>
      <c r="F22" s="332">
        <v>22.08</v>
      </c>
      <c r="G22" s="332">
        <v>19.079999999999998</v>
      </c>
      <c r="H22" s="332">
        <v>13.57</v>
      </c>
      <c r="I22" s="332">
        <v>10.11</v>
      </c>
      <c r="J22" s="332">
        <v>12.25</v>
      </c>
      <c r="K22" s="332">
        <v>18.29</v>
      </c>
      <c r="L22" s="332">
        <v>8.81</v>
      </c>
      <c r="M22" s="332">
        <v>17.02</v>
      </c>
      <c r="N22" s="332">
        <v>16.43</v>
      </c>
      <c r="O22" s="332">
        <v>23.08</v>
      </c>
      <c r="P22" s="332">
        <v>21.18</v>
      </c>
      <c r="Q22" s="332">
        <v>20.18</v>
      </c>
      <c r="R22" s="332">
        <v>34.25</v>
      </c>
      <c r="S22" s="332">
        <v>17.22</v>
      </c>
      <c r="T22" s="332">
        <v>17.98</v>
      </c>
      <c r="U22" s="332">
        <v>14.28</v>
      </c>
      <c r="V22" s="332">
        <v>17.04</v>
      </c>
      <c r="W22" s="332">
        <v>14.11</v>
      </c>
      <c r="X22" s="332">
        <v>6.19</v>
      </c>
      <c r="Y22" s="332">
        <v>12.12</v>
      </c>
      <c r="Z22" s="332">
        <v>14.42</v>
      </c>
      <c r="AA22" s="332">
        <v>14.62</v>
      </c>
      <c r="AB22" s="332">
        <v>11.89</v>
      </c>
      <c r="AC22" s="332">
        <v>15.88</v>
      </c>
      <c r="AD22" s="332">
        <v>20.54</v>
      </c>
      <c r="AE22" s="332">
        <v>18.93</v>
      </c>
      <c r="AF22" s="332">
        <v>25.07</v>
      </c>
      <c r="AG22" s="332">
        <v>20.92</v>
      </c>
    </row>
    <row r="23" spans="2:33" s="283" customFormat="1" x14ac:dyDescent="0.25">
      <c r="B23" s="329">
        <v>0.16666666666666666</v>
      </c>
      <c r="C23" s="332">
        <v>14.16</v>
      </c>
      <c r="D23" s="332">
        <v>3.52</v>
      </c>
      <c r="E23" s="332">
        <v>38.020000000000003</v>
      </c>
      <c r="F23" s="332">
        <v>27.11</v>
      </c>
      <c r="G23" s="332">
        <v>15.97</v>
      </c>
      <c r="H23" s="332">
        <v>20.73</v>
      </c>
      <c r="I23" s="332">
        <v>10.119999999999999</v>
      </c>
      <c r="J23" s="332">
        <v>12.93</v>
      </c>
      <c r="K23" s="332">
        <v>16.04</v>
      </c>
      <c r="L23" s="332">
        <v>9.2799999999999994</v>
      </c>
      <c r="M23" s="332">
        <v>16.5</v>
      </c>
      <c r="N23" s="332">
        <v>29.44</v>
      </c>
      <c r="O23" s="332">
        <v>23.38</v>
      </c>
      <c r="P23" s="332">
        <v>21.23</v>
      </c>
      <c r="Q23" s="332">
        <v>23.65</v>
      </c>
      <c r="R23" s="332">
        <v>36.549999999999997</v>
      </c>
      <c r="S23" s="332">
        <v>14.73</v>
      </c>
      <c r="T23" s="332">
        <v>16.98</v>
      </c>
      <c r="U23" s="332">
        <v>16.02</v>
      </c>
      <c r="V23" s="332">
        <v>15.24</v>
      </c>
      <c r="W23" s="332">
        <v>13.31</v>
      </c>
      <c r="X23" s="332">
        <v>4.62</v>
      </c>
      <c r="Y23" s="332">
        <v>10.52</v>
      </c>
      <c r="Z23" s="332">
        <v>15.38</v>
      </c>
      <c r="AA23" s="332">
        <v>15.54</v>
      </c>
      <c r="AB23" s="332">
        <v>11.75</v>
      </c>
      <c r="AC23" s="332">
        <v>14.38</v>
      </c>
      <c r="AD23" s="332">
        <v>19.86</v>
      </c>
      <c r="AE23" s="332">
        <v>27.53</v>
      </c>
      <c r="AF23" s="332">
        <v>29.83</v>
      </c>
      <c r="AG23" s="332">
        <v>21.09</v>
      </c>
    </row>
    <row r="24" spans="2:33" s="283" customFormat="1" x14ac:dyDescent="0.25">
      <c r="B24" s="329">
        <v>0.20833333333333334</v>
      </c>
      <c r="C24" s="332">
        <v>12.03</v>
      </c>
      <c r="D24" s="332">
        <v>2.79</v>
      </c>
      <c r="E24" s="332">
        <v>33.659999999999997</v>
      </c>
      <c r="F24" s="332">
        <v>26.73</v>
      </c>
      <c r="G24" s="332">
        <v>16.7</v>
      </c>
      <c r="H24" s="332">
        <v>11.17</v>
      </c>
      <c r="I24" s="332">
        <v>9.7200000000000006</v>
      </c>
      <c r="J24" s="332">
        <v>11.68</v>
      </c>
      <c r="K24" s="332">
        <v>15.68</v>
      </c>
      <c r="L24" s="332">
        <v>10.97</v>
      </c>
      <c r="M24" s="332">
        <v>19.190000000000001</v>
      </c>
      <c r="N24" s="332">
        <v>24.04</v>
      </c>
      <c r="O24" s="332">
        <v>21.07</v>
      </c>
      <c r="P24" s="332">
        <v>25.24</v>
      </c>
      <c r="Q24" s="332">
        <v>24.69</v>
      </c>
      <c r="R24" s="332">
        <v>27.92</v>
      </c>
      <c r="S24" s="332">
        <v>15.27</v>
      </c>
      <c r="T24" s="332">
        <v>20.91</v>
      </c>
      <c r="U24" s="332">
        <v>29.42</v>
      </c>
      <c r="V24" s="332">
        <v>15.93</v>
      </c>
      <c r="W24" s="332">
        <v>14.53</v>
      </c>
      <c r="X24" s="332">
        <v>22</v>
      </c>
      <c r="Y24" s="332">
        <v>11.05</v>
      </c>
      <c r="Z24" s="332">
        <v>15.07</v>
      </c>
      <c r="AA24" s="332">
        <v>15.99</v>
      </c>
      <c r="AB24" s="332">
        <v>14.38</v>
      </c>
      <c r="AC24" s="332">
        <v>22.47</v>
      </c>
      <c r="AD24" s="332">
        <v>19.920000000000002</v>
      </c>
      <c r="AE24" s="332">
        <v>34.5</v>
      </c>
      <c r="AF24" s="332">
        <v>42.54</v>
      </c>
      <c r="AG24" s="332">
        <v>17.47</v>
      </c>
    </row>
    <row r="25" spans="2:33" s="283" customFormat="1" x14ac:dyDescent="0.25">
      <c r="B25" s="329">
        <v>0.25</v>
      </c>
      <c r="C25" s="332">
        <v>17.52</v>
      </c>
      <c r="D25" s="332">
        <v>7.08</v>
      </c>
      <c r="E25" s="332">
        <v>48.62</v>
      </c>
      <c r="F25" s="332">
        <v>26.26</v>
      </c>
      <c r="G25" s="332">
        <v>17.25</v>
      </c>
      <c r="H25" s="332">
        <v>11.32</v>
      </c>
      <c r="I25" s="332">
        <v>12.53</v>
      </c>
      <c r="J25" s="332">
        <v>13.37</v>
      </c>
      <c r="K25" s="332">
        <v>19.760000000000002</v>
      </c>
      <c r="L25" s="332">
        <v>19.059999999999999</v>
      </c>
      <c r="M25" s="332">
        <v>22.48</v>
      </c>
      <c r="N25" s="332">
        <v>31.84</v>
      </c>
      <c r="O25" s="332">
        <v>33.67</v>
      </c>
      <c r="P25" s="332">
        <v>22.32</v>
      </c>
      <c r="Q25" s="332">
        <v>32.659999999999997</v>
      </c>
      <c r="R25" s="332">
        <v>25.58</v>
      </c>
      <c r="S25" s="332">
        <v>17.72</v>
      </c>
      <c r="T25" s="332">
        <v>25.01</v>
      </c>
      <c r="U25" s="332">
        <v>21.27</v>
      </c>
      <c r="V25" s="332">
        <v>17.690000000000001</v>
      </c>
      <c r="W25" s="332">
        <v>17.73</v>
      </c>
      <c r="X25" s="332">
        <v>19.54</v>
      </c>
      <c r="Y25" s="332">
        <v>15.06</v>
      </c>
      <c r="Z25" s="332">
        <v>18.68</v>
      </c>
      <c r="AA25" s="332">
        <v>19.32</v>
      </c>
      <c r="AB25" s="332">
        <v>15.08</v>
      </c>
      <c r="AC25" s="332">
        <v>22.02</v>
      </c>
      <c r="AD25" s="332">
        <v>25.04</v>
      </c>
      <c r="AE25" s="332">
        <v>37.880000000000003</v>
      </c>
      <c r="AF25" s="332">
        <v>41.41</v>
      </c>
      <c r="AG25" s="332">
        <v>18.82</v>
      </c>
    </row>
    <row r="26" spans="2:33" s="283" customFormat="1" x14ac:dyDescent="0.25">
      <c r="B26" s="329">
        <v>0.29166666666666669</v>
      </c>
      <c r="C26" s="332">
        <v>15.32</v>
      </c>
      <c r="D26" s="332">
        <v>18.190000000000001</v>
      </c>
      <c r="E26" s="332">
        <v>57.88</v>
      </c>
      <c r="F26" s="332">
        <v>25.7</v>
      </c>
      <c r="G26" s="332">
        <v>14.55</v>
      </c>
      <c r="H26" s="332">
        <v>11.97</v>
      </c>
      <c r="I26" s="332">
        <v>12.89</v>
      </c>
      <c r="J26" s="332">
        <v>17.920000000000002</v>
      </c>
      <c r="K26" s="332">
        <v>27.03</v>
      </c>
      <c r="L26" s="332">
        <v>26.81</v>
      </c>
      <c r="M26" s="332">
        <v>22.77</v>
      </c>
      <c r="N26" s="332">
        <v>47.17</v>
      </c>
      <c r="O26" s="332">
        <v>35.93</v>
      </c>
      <c r="P26" s="332">
        <v>26.98</v>
      </c>
      <c r="Q26" s="332">
        <v>31.8</v>
      </c>
      <c r="R26" s="332">
        <v>28.78</v>
      </c>
      <c r="S26" s="332">
        <v>15.28</v>
      </c>
      <c r="T26" s="332">
        <v>33.03</v>
      </c>
      <c r="U26" s="332">
        <v>18.920000000000002</v>
      </c>
      <c r="V26" s="332">
        <v>17.46</v>
      </c>
      <c r="W26" s="332">
        <v>21.46</v>
      </c>
      <c r="X26" s="332">
        <v>14.21</v>
      </c>
      <c r="Y26" s="332">
        <v>16.88</v>
      </c>
      <c r="Z26" s="332">
        <v>30.86</v>
      </c>
      <c r="AA26" s="332">
        <v>20.02</v>
      </c>
      <c r="AB26" s="332">
        <v>17.84</v>
      </c>
      <c r="AC26" s="332">
        <v>23.36</v>
      </c>
      <c r="AD26" s="332">
        <v>18.25</v>
      </c>
      <c r="AE26" s="332">
        <v>48.12</v>
      </c>
      <c r="AF26" s="332">
        <v>47.62</v>
      </c>
      <c r="AG26" s="332">
        <v>20.39</v>
      </c>
    </row>
    <row r="27" spans="2:33" s="283" customFormat="1" x14ac:dyDescent="0.25">
      <c r="B27" s="329">
        <v>0.33333333333333331</v>
      </c>
      <c r="C27" s="332">
        <v>13.48</v>
      </c>
      <c r="D27" s="332">
        <v>20.54</v>
      </c>
      <c r="E27" s="332">
        <v>32.44</v>
      </c>
      <c r="F27" s="332">
        <v>29.39</v>
      </c>
      <c r="G27" s="332">
        <v>7.98</v>
      </c>
      <c r="H27" s="332">
        <v>13.47</v>
      </c>
      <c r="I27" s="332">
        <v>13.93</v>
      </c>
      <c r="J27" s="332">
        <v>24.07</v>
      </c>
      <c r="K27" s="332">
        <v>32.83</v>
      </c>
      <c r="L27" s="332">
        <v>31.05</v>
      </c>
      <c r="M27" s="332">
        <v>21.47</v>
      </c>
      <c r="N27" s="332">
        <v>37.68</v>
      </c>
      <c r="O27" s="332">
        <v>22.55</v>
      </c>
      <c r="P27" s="332">
        <v>30.46</v>
      </c>
      <c r="Q27" s="332">
        <v>23.68</v>
      </c>
      <c r="R27" s="332">
        <v>28.98</v>
      </c>
      <c r="S27" s="332">
        <v>16.05</v>
      </c>
      <c r="T27" s="332">
        <v>33.46</v>
      </c>
      <c r="U27" s="332">
        <v>16.03</v>
      </c>
      <c r="V27" s="332">
        <v>20.05</v>
      </c>
      <c r="W27" s="332">
        <v>19.440000000000001</v>
      </c>
      <c r="X27" s="332">
        <v>9.02</v>
      </c>
      <c r="Y27" s="332">
        <v>14.9</v>
      </c>
      <c r="Z27" s="332">
        <v>36.549999999999997</v>
      </c>
      <c r="AA27" s="332">
        <v>25.21</v>
      </c>
      <c r="AB27" s="332">
        <v>22.18</v>
      </c>
      <c r="AC27" s="332">
        <v>17.68</v>
      </c>
      <c r="AD27" s="332">
        <v>22.93</v>
      </c>
      <c r="AE27" s="332">
        <v>58.08</v>
      </c>
      <c r="AF27" s="332">
        <v>46.74</v>
      </c>
      <c r="AG27" s="332">
        <v>20.059999999999999</v>
      </c>
    </row>
    <row r="28" spans="2:33" s="283" customFormat="1" x14ac:dyDescent="0.25">
      <c r="B28" s="329">
        <v>0.375</v>
      </c>
      <c r="C28" s="332">
        <v>12.3</v>
      </c>
      <c r="D28" s="332">
        <v>18.72</v>
      </c>
      <c r="E28" s="332">
        <v>39.159999999999997</v>
      </c>
      <c r="F28" s="332">
        <v>32.32</v>
      </c>
      <c r="G28" s="332">
        <v>12.88</v>
      </c>
      <c r="H28" s="332">
        <v>13.93</v>
      </c>
      <c r="I28" s="332">
        <v>14.87</v>
      </c>
      <c r="J28" s="332">
        <v>32.03</v>
      </c>
      <c r="K28" s="332">
        <v>18.54</v>
      </c>
      <c r="L28" s="332">
        <v>19.82</v>
      </c>
      <c r="M28" s="332">
        <v>18.47</v>
      </c>
      <c r="N28" s="332">
        <v>26.13</v>
      </c>
      <c r="O28" s="332">
        <v>25.5</v>
      </c>
      <c r="P28" s="332">
        <v>26.92</v>
      </c>
      <c r="Q28" s="332">
        <v>20.78</v>
      </c>
      <c r="R28" s="332">
        <v>20.91</v>
      </c>
      <c r="S28" s="332">
        <v>23.75</v>
      </c>
      <c r="T28" s="332">
        <v>32.21</v>
      </c>
      <c r="U28" s="332">
        <v>15.04</v>
      </c>
      <c r="V28" s="332">
        <v>20.54</v>
      </c>
      <c r="W28" s="332">
        <v>22.8</v>
      </c>
      <c r="X28" s="332">
        <v>18.05</v>
      </c>
      <c r="Y28" s="332">
        <v>14.95</v>
      </c>
      <c r="Z28" s="332">
        <v>33.119999999999997</v>
      </c>
      <c r="AA28" s="332">
        <v>28.2</v>
      </c>
      <c r="AB28" s="332">
        <v>27.97</v>
      </c>
      <c r="AC28" s="332">
        <v>17.12</v>
      </c>
      <c r="AD28" s="332">
        <v>21.74</v>
      </c>
      <c r="AE28" s="332">
        <v>43.98</v>
      </c>
      <c r="AF28" s="332">
        <v>54.65</v>
      </c>
      <c r="AG28" s="332">
        <v>28.68</v>
      </c>
    </row>
    <row r="29" spans="2:33" s="283" customFormat="1" x14ac:dyDescent="0.25">
      <c r="B29" s="329">
        <v>0.41666666666666669</v>
      </c>
      <c r="C29" s="332">
        <v>10.64</v>
      </c>
      <c r="D29" s="332">
        <v>26.47</v>
      </c>
      <c r="E29" s="332">
        <v>35.729999999999997</v>
      </c>
      <c r="F29" s="332">
        <v>31.09</v>
      </c>
      <c r="G29" s="332">
        <v>11.61</v>
      </c>
      <c r="H29" s="332">
        <v>13.39</v>
      </c>
      <c r="I29" s="332">
        <v>17.16</v>
      </c>
      <c r="J29" s="332">
        <v>30.71</v>
      </c>
      <c r="K29" s="332">
        <v>28.02</v>
      </c>
      <c r="L29" s="332">
        <v>21.09</v>
      </c>
      <c r="M29" s="332">
        <v>21.37</v>
      </c>
      <c r="N29" s="332">
        <v>24.74</v>
      </c>
      <c r="O29" s="332">
        <v>25.01</v>
      </c>
      <c r="P29" s="332">
        <v>22.84</v>
      </c>
      <c r="Q29" s="332">
        <v>22.6</v>
      </c>
      <c r="R29" s="332">
        <v>20.71</v>
      </c>
      <c r="S29" s="332">
        <v>28.54</v>
      </c>
      <c r="T29" s="332">
        <v>36.07</v>
      </c>
      <c r="U29" s="332">
        <v>18.66</v>
      </c>
      <c r="V29" s="332">
        <v>21.42</v>
      </c>
      <c r="W29" s="332">
        <v>24.23</v>
      </c>
      <c r="X29" s="332">
        <v>13.28</v>
      </c>
      <c r="Y29" s="332">
        <v>14.47</v>
      </c>
      <c r="Z29" s="332">
        <v>20.87</v>
      </c>
      <c r="AA29" s="332">
        <v>26.53</v>
      </c>
      <c r="AB29" s="332">
        <v>24.84</v>
      </c>
      <c r="AC29" s="332">
        <v>19.559999999999999</v>
      </c>
      <c r="AD29" s="332">
        <v>19.18</v>
      </c>
      <c r="AE29" s="332">
        <v>28.92</v>
      </c>
      <c r="AF29" s="332">
        <v>27.13</v>
      </c>
      <c r="AG29" s="332">
        <v>27.15</v>
      </c>
    </row>
    <row r="30" spans="2:33" s="283" customFormat="1" x14ac:dyDescent="0.25">
      <c r="B30" s="329">
        <v>0.45833333333333331</v>
      </c>
      <c r="C30" s="332">
        <v>11.56</v>
      </c>
      <c r="D30" s="332">
        <v>23.94</v>
      </c>
      <c r="E30" s="332">
        <v>25.22</v>
      </c>
      <c r="F30" s="332">
        <v>21.01</v>
      </c>
      <c r="G30" s="332">
        <v>11.29</v>
      </c>
      <c r="H30" s="332">
        <v>12.01</v>
      </c>
      <c r="I30" s="332">
        <v>12.89</v>
      </c>
      <c r="J30" s="332">
        <v>20.3</v>
      </c>
      <c r="K30" s="332">
        <v>18.02</v>
      </c>
      <c r="L30" s="332">
        <v>16.600000000000001</v>
      </c>
      <c r="M30" s="332">
        <v>18.489999999999998</v>
      </c>
      <c r="N30" s="332">
        <v>22.94</v>
      </c>
      <c r="O30" s="332">
        <v>22.23</v>
      </c>
      <c r="P30" s="332">
        <v>21.74</v>
      </c>
      <c r="Q30" s="332">
        <v>20.93</v>
      </c>
      <c r="R30" s="332">
        <v>20.75</v>
      </c>
      <c r="S30" s="332">
        <v>28.62</v>
      </c>
      <c r="T30" s="332">
        <v>22.77</v>
      </c>
      <c r="U30" s="332">
        <v>17.45</v>
      </c>
      <c r="V30" s="332">
        <v>19.77</v>
      </c>
      <c r="W30" s="332">
        <v>23.78</v>
      </c>
      <c r="X30" s="332">
        <v>9.7799999999999994</v>
      </c>
      <c r="Y30" s="332">
        <v>18.12</v>
      </c>
      <c r="Z30" s="332">
        <v>16.62</v>
      </c>
      <c r="AA30" s="332">
        <v>21.19</v>
      </c>
      <c r="AB30" s="332">
        <v>15.25</v>
      </c>
      <c r="AC30" s="332">
        <v>17.45</v>
      </c>
      <c r="AD30" s="332">
        <v>21.47</v>
      </c>
      <c r="AE30" s="332">
        <v>26.3</v>
      </c>
      <c r="AF30" s="332">
        <v>24.03</v>
      </c>
      <c r="AG30" s="332">
        <v>21.36</v>
      </c>
    </row>
    <row r="31" spans="2:33" s="283" customFormat="1" x14ac:dyDescent="0.25">
      <c r="B31" s="329">
        <v>0.5</v>
      </c>
      <c r="C31" s="332">
        <v>11.47</v>
      </c>
      <c r="D31" s="332">
        <v>15.51</v>
      </c>
      <c r="E31" s="332">
        <v>16.760000000000002</v>
      </c>
      <c r="F31" s="332">
        <v>30.53</v>
      </c>
      <c r="G31" s="332">
        <v>12.45</v>
      </c>
      <c r="H31" s="332">
        <v>11.89</v>
      </c>
      <c r="I31" s="332">
        <v>11.63</v>
      </c>
      <c r="J31" s="332">
        <v>19.41</v>
      </c>
      <c r="K31" s="332">
        <v>17.86</v>
      </c>
      <c r="L31" s="332">
        <v>15.25</v>
      </c>
      <c r="M31" s="332">
        <v>17.29</v>
      </c>
      <c r="N31" s="332">
        <v>21.19</v>
      </c>
      <c r="O31" s="332">
        <v>21.45</v>
      </c>
      <c r="P31" s="332">
        <v>23.62</v>
      </c>
      <c r="Q31" s="332">
        <v>21.04</v>
      </c>
      <c r="R31" s="332">
        <v>18.54</v>
      </c>
      <c r="S31" s="332">
        <v>33.979999999999997</v>
      </c>
      <c r="T31" s="332">
        <v>18.46</v>
      </c>
      <c r="U31" s="332">
        <v>18.55</v>
      </c>
      <c r="V31" s="332">
        <v>17.23</v>
      </c>
      <c r="W31" s="332">
        <v>22.09</v>
      </c>
      <c r="X31" s="332">
        <v>10.78</v>
      </c>
      <c r="Y31" s="332">
        <v>15.45</v>
      </c>
      <c r="Z31" s="332">
        <v>17.11</v>
      </c>
      <c r="AA31" s="332">
        <v>17.510000000000002</v>
      </c>
      <c r="AB31" s="332">
        <v>16.57</v>
      </c>
      <c r="AC31" s="332">
        <v>17.47</v>
      </c>
      <c r="AD31" s="332">
        <v>18.059999999999999</v>
      </c>
      <c r="AE31" s="332">
        <v>20.14</v>
      </c>
      <c r="AF31" s="332">
        <v>24.64</v>
      </c>
      <c r="AG31" s="332">
        <v>16.98</v>
      </c>
    </row>
    <row r="32" spans="2:33" s="283" customFormat="1" x14ac:dyDescent="0.25">
      <c r="B32" s="329">
        <v>0.54166666666666663</v>
      </c>
      <c r="C32" s="332">
        <v>8.74</v>
      </c>
      <c r="D32" s="332">
        <v>19.37</v>
      </c>
      <c r="E32" s="332">
        <v>18.920000000000002</v>
      </c>
      <c r="F32" s="332">
        <v>28.4</v>
      </c>
      <c r="G32" s="332">
        <v>8.8800000000000008</v>
      </c>
      <c r="H32" s="332">
        <v>11.38</v>
      </c>
      <c r="I32" s="332">
        <v>12.85</v>
      </c>
      <c r="J32" s="332">
        <v>18.64</v>
      </c>
      <c r="K32" s="332">
        <v>17.29</v>
      </c>
      <c r="L32" s="332">
        <v>16.22</v>
      </c>
      <c r="M32" s="332">
        <v>20.48</v>
      </c>
      <c r="N32" s="332">
        <v>18.22</v>
      </c>
      <c r="O32" s="332">
        <v>21.19</v>
      </c>
      <c r="P32" s="332">
        <v>21.41</v>
      </c>
      <c r="Q32" s="332">
        <v>22.33</v>
      </c>
      <c r="R32" s="332">
        <v>17.32</v>
      </c>
      <c r="S32" s="332">
        <v>30.08</v>
      </c>
      <c r="T32" s="332">
        <v>21.58</v>
      </c>
      <c r="U32" s="332">
        <v>16.41</v>
      </c>
      <c r="V32" s="332">
        <v>15.2</v>
      </c>
      <c r="W32" s="332">
        <v>16.190000000000001</v>
      </c>
      <c r="X32" s="332">
        <v>10.199999999999999</v>
      </c>
      <c r="Y32" s="332">
        <v>14.93</v>
      </c>
      <c r="Z32" s="332">
        <v>17.7</v>
      </c>
      <c r="AA32" s="332">
        <v>16.71</v>
      </c>
      <c r="AB32" s="332">
        <v>15.07</v>
      </c>
      <c r="AC32" s="332">
        <v>15.35</v>
      </c>
      <c r="AD32" s="332">
        <v>18.63</v>
      </c>
      <c r="AE32" s="332">
        <v>18.670000000000002</v>
      </c>
      <c r="AF32" s="332">
        <v>18.03</v>
      </c>
      <c r="AG32" s="332">
        <v>16.649999999999999</v>
      </c>
    </row>
    <row r="33" spans="2:44" s="283" customFormat="1" x14ac:dyDescent="0.25">
      <c r="B33" s="329">
        <v>0.58333333333333337</v>
      </c>
      <c r="C33" s="332">
        <v>8.2100000000000009</v>
      </c>
      <c r="D33" s="332">
        <v>9.41</v>
      </c>
      <c r="E33" s="332">
        <v>18.149999999999999</v>
      </c>
      <c r="F33" s="332">
        <v>29.38</v>
      </c>
      <c r="G33" s="332">
        <v>10.43</v>
      </c>
      <c r="H33" s="332">
        <v>11.56</v>
      </c>
      <c r="I33" s="332">
        <v>12.79</v>
      </c>
      <c r="J33" s="332">
        <v>15.38</v>
      </c>
      <c r="K33" s="332">
        <v>14.22</v>
      </c>
      <c r="L33" s="332">
        <v>15.72</v>
      </c>
      <c r="M33" s="332">
        <v>15.25</v>
      </c>
      <c r="N33" s="332">
        <v>19.18</v>
      </c>
      <c r="O33" s="332">
        <v>24.6</v>
      </c>
      <c r="P33" s="332">
        <v>19.809999999999999</v>
      </c>
      <c r="Q33" s="332">
        <v>19.940000000000001</v>
      </c>
      <c r="R33" s="332">
        <v>15.76</v>
      </c>
      <c r="S33" s="332">
        <v>24.78</v>
      </c>
      <c r="T33" s="332">
        <v>23.2</v>
      </c>
      <c r="U33" s="332">
        <v>16.059999999999999</v>
      </c>
      <c r="V33" s="332">
        <v>14.03</v>
      </c>
      <c r="W33" s="332">
        <v>15.7</v>
      </c>
      <c r="X33" s="332">
        <v>9.15</v>
      </c>
      <c r="Y33" s="332">
        <v>14.38</v>
      </c>
      <c r="Z33" s="332">
        <v>16.8</v>
      </c>
      <c r="AA33" s="332">
        <v>15.78</v>
      </c>
      <c r="AB33" s="332">
        <v>14.29</v>
      </c>
      <c r="AC33" s="332">
        <v>16.62</v>
      </c>
      <c r="AD33" s="332">
        <v>17.84</v>
      </c>
      <c r="AE33" s="332">
        <v>17.559999999999999</v>
      </c>
      <c r="AF33" s="332">
        <v>16.579999999999998</v>
      </c>
      <c r="AG33" s="332">
        <v>15.27</v>
      </c>
    </row>
    <row r="34" spans="2:44" s="283" customFormat="1" x14ac:dyDescent="0.25">
      <c r="B34" s="329">
        <v>0.625</v>
      </c>
      <c r="C34" s="332">
        <v>8.23</v>
      </c>
      <c r="D34" s="332">
        <v>16.63</v>
      </c>
      <c r="E34" s="332">
        <v>21.25</v>
      </c>
      <c r="F34" s="332">
        <v>24.1</v>
      </c>
      <c r="G34" s="332">
        <v>8.5299999999999994</v>
      </c>
      <c r="H34" s="332">
        <v>10.92</v>
      </c>
      <c r="I34" s="332" t="s">
        <v>404</v>
      </c>
      <c r="J34" s="332">
        <v>16.04</v>
      </c>
      <c r="K34" s="332">
        <v>14.88</v>
      </c>
      <c r="L34" s="332">
        <v>18.02</v>
      </c>
      <c r="M34" s="332">
        <v>17.11</v>
      </c>
      <c r="N34" s="332">
        <v>16.43</v>
      </c>
      <c r="O34" s="332">
        <v>22.61</v>
      </c>
      <c r="P34" s="332">
        <v>20.02</v>
      </c>
      <c r="Q34" s="332">
        <v>16.93</v>
      </c>
      <c r="R34" s="332">
        <v>18.559999999999999</v>
      </c>
      <c r="S34" s="332">
        <v>20.63</v>
      </c>
      <c r="T34" s="332">
        <v>22.68</v>
      </c>
      <c r="U34" s="332">
        <v>13.62</v>
      </c>
      <c r="V34" s="332">
        <v>12.04</v>
      </c>
      <c r="W34" s="332">
        <v>14.38</v>
      </c>
      <c r="X34" s="332">
        <v>10.27</v>
      </c>
      <c r="Y34" s="332">
        <v>14.31</v>
      </c>
      <c r="Z34" s="332">
        <v>14.04</v>
      </c>
      <c r="AA34" s="332">
        <v>14.37</v>
      </c>
      <c r="AB34" s="332">
        <v>13.86</v>
      </c>
      <c r="AC34" s="332">
        <v>16.16</v>
      </c>
      <c r="AD34" s="332">
        <v>18.600000000000001</v>
      </c>
      <c r="AE34" s="332">
        <v>20.58</v>
      </c>
      <c r="AF34" s="332">
        <v>18.29</v>
      </c>
      <c r="AG34" s="332">
        <v>15.8</v>
      </c>
    </row>
    <row r="35" spans="2:44" s="283" customFormat="1" x14ac:dyDescent="0.25">
      <c r="B35" s="329">
        <v>0.66666666666666663</v>
      </c>
      <c r="C35" s="332">
        <v>10.8</v>
      </c>
      <c r="D35" s="332">
        <v>34.22</v>
      </c>
      <c r="E35" s="332">
        <v>20.21</v>
      </c>
      <c r="F35" s="332">
        <v>24.84</v>
      </c>
      <c r="G35" s="332">
        <v>9.3800000000000008</v>
      </c>
      <c r="H35" s="332">
        <v>10.08</v>
      </c>
      <c r="I35" s="332" t="s">
        <v>404</v>
      </c>
      <c r="J35" s="332">
        <v>19.32</v>
      </c>
      <c r="K35" s="332">
        <v>14.3</v>
      </c>
      <c r="L35" s="332">
        <v>14.53</v>
      </c>
      <c r="M35" s="332">
        <v>18.420000000000002</v>
      </c>
      <c r="N35" s="332">
        <v>16.940000000000001</v>
      </c>
      <c r="O35" s="332">
        <v>23.41</v>
      </c>
      <c r="P35" s="332">
        <v>20.98</v>
      </c>
      <c r="Q35" s="332">
        <v>15.69</v>
      </c>
      <c r="R35" s="332">
        <v>19.95</v>
      </c>
      <c r="S35" s="332">
        <v>22.04</v>
      </c>
      <c r="T35" s="332">
        <v>20.77</v>
      </c>
      <c r="U35" s="332">
        <v>16.28</v>
      </c>
      <c r="V35" s="332">
        <v>12.74</v>
      </c>
      <c r="W35" s="332">
        <v>14.14</v>
      </c>
      <c r="X35" s="332">
        <v>9.58</v>
      </c>
      <c r="Y35" s="332">
        <v>14.99</v>
      </c>
      <c r="Z35" s="332">
        <v>14.12</v>
      </c>
      <c r="AA35" s="332">
        <v>14.26</v>
      </c>
      <c r="AB35" s="332">
        <v>13.9</v>
      </c>
      <c r="AC35" s="332">
        <v>13.57</v>
      </c>
      <c r="AD35" s="332">
        <v>19.23</v>
      </c>
      <c r="AE35" s="332">
        <v>17.68</v>
      </c>
      <c r="AF35" s="332">
        <v>20.190000000000001</v>
      </c>
      <c r="AG35" s="332">
        <v>11.51</v>
      </c>
    </row>
    <row r="36" spans="2:44" s="283" customFormat="1" x14ac:dyDescent="0.25">
      <c r="B36" s="329">
        <v>0.70833333333333337</v>
      </c>
      <c r="C36" s="332">
        <v>11.46</v>
      </c>
      <c r="D36" s="332">
        <v>28.83</v>
      </c>
      <c r="E36" s="332">
        <v>24.88</v>
      </c>
      <c r="F36" s="332">
        <v>24.17</v>
      </c>
      <c r="G36" s="332">
        <v>9.18</v>
      </c>
      <c r="H36" s="332">
        <v>8.4700000000000006</v>
      </c>
      <c r="I36" s="332">
        <v>14.31</v>
      </c>
      <c r="J36" s="332">
        <v>18.29</v>
      </c>
      <c r="K36" s="332">
        <v>14.24</v>
      </c>
      <c r="L36" s="332">
        <v>15.18</v>
      </c>
      <c r="M36" s="332">
        <v>20.75</v>
      </c>
      <c r="N36" s="332">
        <v>17.41</v>
      </c>
      <c r="O36" s="332">
        <v>24.31</v>
      </c>
      <c r="P36" s="332">
        <v>21.37</v>
      </c>
      <c r="Q36" s="332">
        <v>23.41</v>
      </c>
      <c r="R36" s="332">
        <v>17.27</v>
      </c>
      <c r="S36" s="332">
        <v>18.57</v>
      </c>
      <c r="T36" s="332">
        <v>21.43</v>
      </c>
      <c r="U36" s="332">
        <v>16.23</v>
      </c>
      <c r="V36" s="332">
        <v>14.54</v>
      </c>
      <c r="W36" s="332">
        <v>14.52</v>
      </c>
      <c r="X36" s="332">
        <v>10.7</v>
      </c>
      <c r="Y36" s="332">
        <v>22.53</v>
      </c>
      <c r="Z36" s="332">
        <v>15.31</v>
      </c>
      <c r="AA36" s="332">
        <v>14.57</v>
      </c>
      <c r="AB36" s="332">
        <v>13.67</v>
      </c>
      <c r="AC36" s="332">
        <v>13.33</v>
      </c>
      <c r="AD36" s="332">
        <v>20.420000000000002</v>
      </c>
      <c r="AE36" s="332">
        <v>19.48</v>
      </c>
      <c r="AF36" s="332">
        <v>25.65</v>
      </c>
      <c r="AG36" s="332">
        <v>13.93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5">
      <c r="B37" s="329">
        <v>0.75</v>
      </c>
      <c r="C37" s="332">
        <v>14.96</v>
      </c>
      <c r="D37" s="332">
        <v>27.98</v>
      </c>
      <c r="E37" s="332">
        <v>24.79</v>
      </c>
      <c r="F37" s="332">
        <v>42.04</v>
      </c>
      <c r="G37" s="332">
        <v>12.51</v>
      </c>
      <c r="H37" s="332">
        <v>7.18</v>
      </c>
      <c r="I37" s="332">
        <v>14.68</v>
      </c>
      <c r="J37" s="332">
        <v>16.77</v>
      </c>
      <c r="K37" s="332">
        <v>13.12</v>
      </c>
      <c r="L37" s="332">
        <v>16.71</v>
      </c>
      <c r="M37" s="332">
        <v>20.329999999999998</v>
      </c>
      <c r="N37" s="332">
        <v>16.43</v>
      </c>
      <c r="O37" s="332">
        <v>25.42</v>
      </c>
      <c r="P37" s="332">
        <v>24.11</v>
      </c>
      <c r="Q37" s="332">
        <v>20.059999999999999</v>
      </c>
      <c r="R37" s="332">
        <v>17.440000000000001</v>
      </c>
      <c r="S37" s="332">
        <v>16.16</v>
      </c>
      <c r="T37" s="332">
        <v>17.48</v>
      </c>
      <c r="U37" s="332">
        <v>14.95</v>
      </c>
      <c r="V37" s="332">
        <v>15.33</v>
      </c>
      <c r="W37" s="332">
        <v>12.74</v>
      </c>
      <c r="X37" s="332">
        <v>12.93</v>
      </c>
      <c r="Y37" s="332">
        <v>22.11</v>
      </c>
      <c r="Z37" s="332">
        <v>14.93</v>
      </c>
      <c r="AA37" s="332">
        <v>17.739999999999998</v>
      </c>
      <c r="AB37" s="332">
        <v>13.23</v>
      </c>
      <c r="AC37" s="332">
        <v>12.53</v>
      </c>
      <c r="AD37" s="332">
        <v>20.74</v>
      </c>
      <c r="AE37" s="332">
        <v>15.71</v>
      </c>
      <c r="AF37" s="332">
        <v>23.12</v>
      </c>
      <c r="AG37" s="332">
        <v>13.06</v>
      </c>
      <c r="AK37" s="285"/>
    </row>
    <row r="38" spans="2:44" s="283" customFormat="1" x14ac:dyDescent="0.25">
      <c r="B38" s="329">
        <v>0.79166666666666663</v>
      </c>
      <c r="C38" s="332">
        <v>12.71</v>
      </c>
      <c r="D38" s="332">
        <v>26.68</v>
      </c>
      <c r="E38" s="332">
        <v>25.7</v>
      </c>
      <c r="F38" s="332">
        <v>26.37</v>
      </c>
      <c r="G38" s="332">
        <v>12.67</v>
      </c>
      <c r="H38" s="332">
        <v>7.53</v>
      </c>
      <c r="I38" s="332">
        <v>15.48</v>
      </c>
      <c r="J38" s="332">
        <v>19.72</v>
      </c>
      <c r="K38" s="332">
        <v>12.7</v>
      </c>
      <c r="L38" s="332">
        <v>15.46</v>
      </c>
      <c r="M38" s="332">
        <v>22.89</v>
      </c>
      <c r="N38" s="332">
        <v>16.82</v>
      </c>
      <c r="O38" s="332">
        <v>24.85</v>
      </c>
      <c r="P38" s="332">
        <v>28.99</v>
      </c>
      <c r="Q38" s="332">
        <v>18.559999999999999</v>
      </c>
      <c r="R38" s="332">
        <v>18.41</v>
      </c>
      <c r="S38" s="332">
        <v>16.39</v>
      </c>
      <c r="T38" s="332">
        <v>18.36</v>
      </c>
      <c r="U38" s="332">
        <v>15.56</v>
      </c>
      <c r="V38" s="332">
        <v>16.05</v>
      </c>
      <c r="W38" s="332">
        <v>13.56</v>
      </c>
      <c r="X38" s="332">
        <v>11.31</v>
      </c>
      <c r="Y38" s="332">
        <v>19.260000000000002</v>
      </c>
      <c r="Z38" s="332">
        <v>14.53</v>
      </c>
      <c r="AA38" s="332">
        <v>17.37</v>
      </c>
      <c r="AB38" s="332">
        <v>11.72</v>
      </c>
      <c r="AC38" s="332">
        <v>12.3</v>
      </c>
      <c r="AD38" s="332">
        <v>16.71</v>
      </c>
      <c r="AE38" s="332">
        <v>30.02</v>
      </c>
      <c r="AF38" s="332">
        <v>23.25</v>
      </c>
      <c r="AG38" s="332">
        <v>18.38</v>
      </c>
      <c r="AK38" s="285"/>
    </row>
    <row r="39" spans="2:44" s="283" customFormat="1" x14ac:dyDescent="0.25">
      <c r="B39" s="329">
        <v>0.83333333333333337</v>
      </c>
      <c r="C39" s="332">
        <v>18.420000000000002</v>
      </c>
      <c r="D39" s="332">
        <v>23.3</v>
      </c>
      <c r="E39" s="332">
        <v>23.67</v>
      </c>
      <c r="F39" s="332">
        <v>26.27</v>
      </c>
      <c r="G39" s="332">
        <v>12.23</v>
      </c>
      <c r="H39" s="332">
        <v>8.6199999999999992</v>
      </c>
      <c r="I39" s="332">
        <v>23.46</v>
      </c>
      <c r="J39" s="332">
        <v>24.28</v>
      </c>
      <c r="K39" s="332">
        <v>16.05</v>
      </c>
      <c r="L39" s="332">
        <v>13.34</v>
      </c>
      <c r="M39" s="332">
        <v>24.21</v>
      </c>
      <c r="N39" s="332">
        <v>18.62</v>
      </c>
      <c r="O39" s="332">
        <v>28.42</v>
      </c>
      <c r="P39" s="332">
        <v>23.29</v>
      </c>
      <c r="Q39" s="332">
        <v>21.58</v>
      </c>
      <c r="R39" s="332">
        <v>18.11</v>
      </c>
      <c r="S39" s="332">
        <v>16.32</v>
      </c>
      <c r="T39" s="332">
        <v>18.12</v>
      </c>
      <c r="U39" s="332">
        <v>19.93</v>
      </c>
      <c r="V39" s="332">
        <v>16.059999999999999</v>
      </c>
      <c r="W39" s="332">
        <v>13.72</v>
      </c>
      <c r="X39" s="332">
        <v>11.21</v>
      </c>
      <c r="Y39" s="332">
        <v>16.38</v>
      </c>
      <c r="Z39" s="332">
        <v>14.99</v>
      </c>
      <c r="AA39" s="332">
        <v>20.94</v>
      </c>
      <c r="AB39" s="332">
        <v>11.12</v>
      </c>
      <c r="AC39" s="332">
        <v>13.67</v>
      </c>
      <c r="AD39" s="332">
        <v>16.72</v>
      </c>
      <c r="AE39" s="332">
        <v>25.75</v>
      </c>
      <c r="AF39" s="332">
        <v>28.42</v>
      </c>
      <c r="AG39" s="332">
        <v>11.13</v>
      </c>
      <c r="AK39" s="285"/>
    </row>
    <row r="40" spans="2:44" s="283" customFormat="1" x14ac:dyDescent="0.25">
      <c r="B40" s="329">
        <v>0.875</v>
      </c>
      <c r="C40" s="332">
        <v>11.79</v>
      </c>
      <c r="D40" s="332">
        <v>22.9</v>
      </c>
      <c r="E40" s="332">
        <v>31.91</v>
      </c>
      <c r="F40" s="332">
        <v>23.94</v>
      </c>
      <c r="G40" s="332">
        <v>9.8800000000000008</v>
      </c>
      <c r="H40" s="332">
        <v>8.4700000000000006</v>
      </c>
      <c r="I40" s="332">
        <v>22.83</v>
      </c>
      <c r="J40" s="332">
        <v>25.13</v>
      </c>
      <c r="K40" s="332">
        <v>14.81</v>
      </c>
      <c r="L40" s="332">
        <v>14.56</v>
      </c>
      <c r="M40" s="332">
        <v>22.11</v>
      </c>
      <c r="N40" s="332">
        <v>16.899999999999999</v>
      </c>
      <c r="O40" s="332">
        <v>26.98</v>
      </c>
      <c r="P40" s="332">
        <v>24.97</v>
      </c>
      <c r="Q40" s="332">
        <v>20.22</v>
      </c>
      <c r="R40" s="332">
        <v>16.440000000000001</v>
      </c>
      <c r="S40" s="332">
        <v>18.04</v>
      </c>
      <c r="T40" s="332">
        <v>38.200000000000003</v>
      </c>
      <c r="U40" s="332">
        <v>14.18</v>
      </c>
      <c r="V40" s="332">
        <v>21.47</v>
      </c>
      <c r="W40" s="332">
        <v>11.97</v>
      </c>
      <c r="X40" s="332">
        <v>12.3</v>
      </c>
      <c r="Y40" s="332">
        <v>20.73</v>
      </c>
      <c r="Z40" s="332">
        <v>14.87</v>
      </c>
      <c r="AA40" s="332">
        <v>13.24</v>
      </c>
      <c r="AB40" s="332">
        <v>12.56</v>
      </c>
      <c r="AC40" s="332">
        <v>13.55</v>
      </c>
      <c r="AD40" s="332">
        <v>16.82</v>
      </c>
      <c r="AE40" s="332">
        <v>24.69</v>
      </c>
      <c r="AF40" s="332">
        <v>23.06</v>
      </c>
      <c r="AG40" s="332">
        <v>9</v>
      </c>
      <c r="AK40" s="285"/>
    </row>
    <row r="41" spans="2:44" s="283" customFormat="1" x14ac:dyDescent="0.25">
      <c r="B41" s="329">
        <v>0.91666666666666663</v>
      </c>
      <c r="C41" s="332">
        <v>9.9600000000000009</v>
      </c>
      <c r="D41" s="332">
        <v>25.91</v>
      </c>
      <c r="E41" s="332">
        <v>42.24</v>
      </c>
      <c r="F41" s="332">
        <v>28.27</v>
      </c>
      <c r="G41" s="332">
        <v>10.88</v>
      </c>
      <c r="H41" s="332">
        <v>7.66</v>
      </c>
      <c r="I41" s="332">
        <v>18.12</v>
      </c>
      <c r="J41" s="332">
        <v>23.5</v>
      </c>
      <c r="K41" s="332">
        <v>13.45</v>
      </c>
      <c r="L41" s="332">
        <v>15.5</v>
      </c>
      <c r="M41" s="332">
        <v>19.2</v>
      </c>
      <c r="N41" s="332">
        <v>23.56</v>
      </c>
      <c r="O41" s="332">
        <v>26.14</v>
      </c>
      <c r="P41" s="332">
        <v>18.66</v>
      </c>
      <c r="Q41" s="332">
        <v>21.1</v>
      </c>
      <c r="R41" s="332">
        <v>18.29</v>
      </c>
      <c r="S41" s="332">
        <v>16.96</v>
      </c>
      <c r="T41" s="332">
        <v>16.920000000000002</v>
      </c>
      <c r="U41" s="332">
        <v>15</v>
      </c>
      <c r="V41" s="332">
        <v>24.47</v>
      </c>
      <c r="W41" s="332">
        <v>11.62</v>
      </c>
      <c r="X41" s="332">
        <v>12.27</v>
      </c>
      <c r="Y41" s="332">
        <v>18.829999999999998</v>
      </c>
      <c r="Z41" s="332">
        <v>14</v>
      </c>
      <c r="AA41" s="332">
        <v>12.67</v>
      </c>
      <c r="AB41" s="332">
        <v>13.02</v>
      </c>
      <c r="AC41" s="332">
        <v>13.69</v>
      </c>
      <c r="AD41" s="332">
        <v>16.91</v>
      </c>
      <c r="AE41" s="332">
        <v>20.25</v>
      </c>
      <c r="AF41" s="332">
        <v>21.38</v>
      </c>
      <c r="AG41" s="332">
        <v>10.95</v>
      </c>
    </row>
    <row r="42" spans="2:44" s="283" customFormat="1" x14ac:dyDescent="0.25">
      <c r="B42" s="329">
        <v>0.95833333333333337</v>
      </c>
      <c r="C42" s="332">
        <v>9.61</v>
      </c>
      <c r="D42" s="332">
        <v>23.14</v>
      </c>
      <c r="E42" s="332">
        <v>34.46</v>
      </c>
      <c r="F42" s="332">
        <v>36.68</v>
      </c>
      <c r="G42" s="332">
        <v>11.19</v>
      </c>
      <c r="H42" s="332">
        <v>8.49</v>
      </c>
      <c r="I42" s="332">
        <v>19.88</v>
      </c>
      <c r="J42" s="332">
        <v>23.96</v>
      </c>
      <c r="K42" s="332">
        <v>13.74</v>
      </c>
      <c r="L42" s="332">
        <v>17.27</v>
      </c>
      <c r="M42" s="332">
        <v>25.57</v>
      </c>
      <c r="N42" s="332">
        <v>27.06</v>
      </c>
      <c r="O42" s="332">
        <v>33.93</v>
      </c>
      <c r="P42" s="332">
        <v>24.57</v>
      </c>
      <c r="Q42" s="332">
        <v>24.35</v>
      </c>
      <c r="R42" s="332">
        <v>17.18</v>
      </c>
      <c r="S42" s="332">
        <v>19.39</v>
      </c>
      <c r="T42" s="332">
        <v>16.11</v>
      </c>
      <c r="U42" s="332">
        <v>13.64</v>
      </c>
      <c r="V42" s="332">
        <v>19.34</v>
      </c>
      <c r="W42" s="332">
        <v>8.5</v>
      </c>
      <c r="X42" s="332">
        <v>12.36</v>
      </c>
      <c r="Y42" s="332">
        <v>15.78</v>
      </c>
      <c r="Z42" s="332">
        <v>16.43</v>
      </c>
      <c r="AA42" s="332">
        <v>11.72</v>
      </c>
      <c r="AB42" s="332">
        <v>14.03</v>
      </c>
      <c r="AC42" s="332">
        <v>16.350000000000001</v>
      </c>
      <c r="AD42" s="332">
        <v>20.28</v>
      </c>
      <c r="AE42" s="332">
        <v>20.100000000000001</v>
      </c>
      <c r="AF42" s="332">
        <v>21.17</v>
      </c>
      <c r="AG42" s="332">
        <v>13.63</v>
      </c>
    </row>
    <row r="43" spans="2:44" s="287" customFormat="1" ht="33" customHeight="1" x14ac:dyDescent="0.3">
      <c r="B43" s="325" t="s">
        <v>258</v>
      </c>
      <c r="C43" s="370">
        <v>12</v>
      </c>
      <c r="D43" s="370">
        <v>17.899999999999999</v>
      </c>
      <c r="E43" s="370">
        <v>30.8</v>
      </c>
      <c r="F43" s="370">
        <v>28.2</v>
      </c>
      <c r="G43" s="370">
        <v>13.3</v>
      </c>
      <c r="H43" s="370">
        <v>11.1</v>
      </c>
      <c r="I43" s="370">
        <v>14.1</v>
      </c>
      <c r="J43" s="370">
        <v>19.5</v>
      </c>
      <c r="K43" s="370">
        <v>18.2</v>
      </c>
      <c r="L43" s="370">
        <v>16.100000000000001</v>
      </c>
      <c r="M43" s="370">
        <v>20.5</v>
      </c>
      <c r="N43" s="370">
        <v>22.2</v>
      </c>
      <c r="O43" s="370">
        <v>24.9</v>
      </c>
      <c r="P43" s="370">
        <v>23.7</v>
      </c>
      <c r="Q43" s="370">
        <v>22.6</v>
      </c>
      <c r="R43" s="370">
        <v>22.7</v>
      </c>
      <c r="S43" s="370">
        <v>20.3</v>
      </c>
      <c r="T43" s="370">
        <v>23</v>
      </c>
      <c r="U43" s="370">
        <v>17.2</v>
      </c>
      <c r="V43" s="370">
        <v>16.899999999999999</v>
      </c>
      <c r="W43" s="370">
        <v>16</v>
      </c>
      <c r="X43" s="370">
        <v>11.8</v>
      </c>
      <c r="Y43" s="370">
        <v>15.8</v>
      </c>
      <c r="Z43" s="370">
        <v>18.100000000000001</v>
      </c>
      <c r="AA43" s="370">
        <v>17.3</v>
      </c>
      <c r="AB43" s="370">
        <v>15.1</v>
      </c>
      <c r="AC43" s="370">
        <v>16.3</v>
      </c>
      <c r="AD43" s="370">
        <v>19.3</v>
      </c>
      <c r="AE43" s="370">
        <v>26.5</v>
      </c>
      <c r="AF43" s="370">
        <v>28.3</v>
      </c>
      <c r="AG43" s="370">
        <v>17.600000000000001</v>
      </c>
      <c r="AH43" s="286"/>
    </row>
    <row r="44" spans="2:44" s="287" customFormat="1" ht="27" customHeight="1" x14ac:dyDescent="0.3">
      <c r="B44" s="325" t="s">
        <v>259</v>
      </c>
      <c r="C44" s="379" t="s">
        <v>260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44" s="281" customFormat="1" ht="12" customHeight="1" x14ac:dyDescent="0.3">
      <c r="B45" s="288" t="s">
        <v>342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4.4" x14ac:dyDescent="0.3">
      <c r="B46" s="288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30"/>
    </row>
    <row r="47" spans="2:44" x14ac:dyDescent="0.3"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3">
      <c r="B48" s="288"/>
      <c r="C4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3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3">
      <c r="B50" s="288"/>
    </row>
    <row r="51" spans="2:32" x14ac:dyDescent="0.3">
      <c r="B51" s="288"/>
    </row>
    <row r="52" spans="2:32" x14ac:dyDescent="0.3">
      <c r="B52" s="288"/>
    </row>
    <row r="53" spans="2:32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2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2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  <row r="56" spans="2:32" x14ac:dyDescent="0.3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81"/>
  <sheetViews>
    <sheetView showGridLines="0" tabSelected="1" view="pageBreakPreview" topLeftCell="A747" zoomScale="85" zoomScaleNormal="70" zoomScaleSheetLayoutView="85" workbookViewId="0">
      <selection activeCell="D788" sqref="D788"/>
    </sheetView>
  </sheetViews>
  <sheetFormatPr baseColWidth="10" defaultColWidth="11.5546875" defaultRowHeight="12" x14ac:dyDescent="0.25"/>
  <cols>
    <col min="1" max="1" width="4.109375" style="294" bestFit="1" customWidth="1"/>
    <col min="2" max="2" width="2.109375" style="294" customWidth="1"/>
    <col min="3" max="3" width="34" style="295" customWidth="1"/>
    <col min="4" max="4" width="14.44140625" style="296" customWidth="1"/>
    <col min="5" max="5" width="13.5546875" style="296" bestFit="1" customWidth="1"/>
    <col min="6" max="6" width="13.5546875" style="296" customWidth="1"/>
    <col min="7" max="7" width="14.109375" style="296" customWidth="1"/>
    <col min="8" max="8" width="13.44140625" style="297" customWidth="1"/>
    <col min="9" max="9" width="12.109375" style="297" customWidth="1"/>
    <col min="10" max="10" width="14.5546875" style="296" customWidth="1"/>
    <col min="11" max="16384" width="11.5546875" style="298"/>
  </cols>
  <sheetData>
    <row r="1" spans="1:10" ht="19.649999999999999" customHeight="1" x14ac:dyDescent="0.25"/>
    <row r="2" spans="1:10" ht="16.5" customHeight="1" x14ac:dyDescent="0.25">
      <c r="C2" s="413"/>
      <c r="D2" s="416" t="s">
        <v>339</v>
      </c>
      <c r="E2" s="417"/>
      <c r="F2" s="417"/>
      <c r="G2" s="417"/>
      <c r="H2" s="417"/>
      <c r="I2" s="417"/>
      <c r="J2" s="417"/>
    </row>
    <row r="3" spans="1:10" ht="15" customHeight="1" x14ac:dyDescent="0.25">
      <c r="C3" s="414"/>
      <c r="D3" s="416"/>
      <c r="E3" s="417"/>
      <c r="F3" s="417"/>
      <c r="G3" s="417"/>
      <c r="H3" s="417"/>
      <c r="I3" s="417"/>
      <c r="J3" s="417"/>
    </row>
    <row r="4" spans="1:10" ht="15" customHeight="1" x14ac:dyDescent="0.25">
      <c r="C4" s="415"/>
      <c r="D4" s="416"/>
      <c r="E4" s="417"/>
      <c r="F4" s="417"/>
      <c r="G4" s="417"/>
      <c r="H4" s="417"/>
      <c r="I4" s="417"/>
      <c r="J4" s="417"/>
    </row>
    <row r="5" spans="1:10" ht="11.25" customHeight="1" x14ac:dyDescent="0.3">
      <c r="C5" s="299"/>
      <c r="D5" s="299"/>
      <c r="E5" s="299"/>
      <c r="F5" s="299"/>
      <c r="G5" s="299"/>
      <c r="H5" s="299"/>
      <c r="I5" s="299"/>
      <c r="J5" s="300"/>
    </row>
    <row r="6" spans="1:10" s="303" customFormat="1" ht="30" customHeight="1" x14ac:dyDescent="0.25">
      <c r="A6" s="301"/>
      <c r="B6" s="301"/>
      <c r="C6" s="302" t="s">
        <v>188</v>
      </c>
      <c r="D6" s="418" t="str">
        <f>'PM10 24H'!F6</f>
        <v>Evaluación ambiental de seguimiento de la calidad del aire en el CEBA Jose Pardo, distrito Ilo, provincia Ilo, departamento Moquegua, en julio 2025</v>
      </c>
      <c r="E6" s="418"/>
      <c r="F6" s="418"/>
      <c r="G6" s="418"/>
      <c r="H6" s="418"/>
      <c r="I6" s="418"/>
      <c r="J6" s="418"/>
    </row>
    <row r="7" spans="1:10" s="303" customFormat="1" ht="11.4" customHeight="1" x14ac:dyDescent="0.3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10" s="303" customFormat="1" ht="15.75" customHeight="1" x14ac:dyDescent="0.25">
      <c r="A8" s="301"/>
      <c r="B8" s="301"/>
      <c r="C8" s="282" t="s">
        <v>236</v>
      </c>
      <c r="D8" s="361" t="s">
        <v>391</v>
      </c>
      <c r="E8" s="361"/>
      <c r="F8" s="302" t="s">
        <v>189</v>
      </c>
      <c r="G8" s="304"/>
      <c r="H8" s="412" t="str">
        <f>'PM10 24H'!V8</f>
        <v>N.A.</v>
      </c>
      <c r="I8" s="412"/>
      <c r="J8" s="412"/>
    </row>
    <row r="9" spans="1:10" s="303" customFormat="1" ht="15.75" customHeight="1" x14ac:dyDescent="0.25">
      <c r="A9" s="301"/>
      <c r="B9" s="301"/>
      <c r="C9" s="282" t="s">
        <v>351</v>
      </c>
      <c r="D9" s="421">
        <f>'PM10 24H'!F10</f>
        <v>45839</v>
      </c>
      <c r="E9" s="412"/>
      <c r="F9" s="420" t="s">
        <v>350</v>
      </c>
      <c r="G9" s="420"/>
      <c r="H9" s="412" t="str">
        <f>'PM10 24H'!V10</f>
        <v>31/07/2025  23:55:00</v>
      </c>
      <c r="I9" s="412"/>
      <c r="J9" s="412"/>
    </row>
    <row r="10" spans="1:10" s="303" customFormat="1" ht="11.4" customHeight="1" x14ac:dyDescent="0.3">
      <c r="A10" s="301"/>
      <c r="B10" s="301"/>
      <c r="C10" s="299"/>
      <c r="D10" s="299"/>
      <c r="E10" s="299"/>
      <c r="F10" s="299"/>
      <c r="G10" s="299"/>
      <c r="H10" s="299"/>
      <c r="I10" s="299"/>
      <c r="J10" s="300"/>
    </row>
    <row r="11" spans="1:10" s="303" customFormat="1" ht="15.75" customHeight="1" x14ac:dyDescent="0.25">
      <c r="A11" s="301"/>
      <c r="B11" s="301"/>
      <c r="C11" s="282" t="s">
        <v>344</v>
      </c>
      <c r="D11" s="316" t="s">
        <v>345</v>
      </c>
      <c r="E11" s="361">
        <v>8047344</v>
      </c>
      <c r="F11" s="316" t="s">
        <v>346</v>
      </c>
      <c r="G11" s="361">
        <v>253350</v>
      </c>
      <c r="H11" s="316" t="s">
        <v>347</v>
      </c>
      <c r="I11" s="361">
        <v>174</v>
      </c>
      <c r="J11" s="362" t="s">
        <v>383</v>
      </c>
    </row>
    <row r="12" spans="1:10" s="303" customFormat="1" ht="8.25" customHeight="1" x14ac:dyDescent="0.3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10" s="303" customFormat="1" ht="15.75" customHeight="1" x14ac:dyDescent="0.25">
      <c r="A13" s="301"/>
      <c r="B13" s="301"/>
      <c r="C13" s="419" t="s">
        <v>217</v>
      </c>
      <c r="D13" s="419"/>
      <c r="E13" s="419"/>
      <c r="F13" s="419"/>
      <c r="G13" s="419"/>
      <c r="H13" s="419"/>
      <c r="I13" s="419"/>
      <c r="J13" s="419"/>
    </row>
    <row r="14" spans="1:10" s="303" customFormat="1" ht="8.25" customHeight="1" x14ac:dyDescent="0.3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10" ht="22.35" customHeight="1" x14ac:dyDescent="0.25">
      <c r="C15" s="282" t="s">
        <v>33</v>
      </c>
      <c r="D15" s="410" t="s">
        <v>384</v>
      </c>
      <c r="E15" s="410"/>
      <c r="F15" s="302" t="s">
        <v>8</v>
      </c>
      <c r="G15" s="410" t="s">
        <v>385</v>
      </c>
      <c r="H15" s="410"/>
      <c r="I15" s="302" t="s">
        <v>9</v>
      </c>
      <c r="J15" s="369" t="s">
        <v>385</v>
      </c>
    </row>
    <row r="16" spans="1:10" ht="7.5" customHeight="1" x14ac:dyDescent="0.3">
      <c r="C16" s="299"/>
      <c r="D16" s="299"/>
      <c r="E16" s="299"/>
      <c r="F16" s="299"/>
      <c r="G16" s="299"/>
      <c r="H16" s="299"/>
      <c r="I16" s="299"/>
      <c r="J16" s="300"/>
    </row>
    <row r="17" spans="1:10" ht="23.4" customHeight="1" x14ac:dyDescent="0.25">
      <c r="C17" s="302" t="s">
        <v>318</v>
      </c>
      <c r="D17" s="411" t="s">
        <v>386</v>
      </c>
      <c r="E17" s="411"/>
      <c r="F17" s="411"/>
      <c r="G17" s="315" t="s">
        <v>343</v>
      </c>
      <c r="H17" s="411" t="s">
        <v>399</v>
      </c>
      <c r="I17" s="411"/>
      <c r="J17" s="411"/>
    </row>
    <row r="18" spans="1:10" ht="23.4" customHeight="1" x14ac:dyDescent="0.25">
      <c r="C18" s="302" t="s">
        <v>318</v>
      </c>
      <c r="D18" s="411" t="s">
        <v>387</v>
      </c>
      <c r="E18" s="411"/>
      <c r="F18" s="411"/>
      <c r="G18" s="315" t="s">
        <v>343</v>
      </c>
      <c r="H18" s="412" t="s">
        <v>400</v>
      </c>
      <c r="I18" s="412"/>
      <c r="J18" s="412"/>
    </row>
    <row r="19" spans="1:10" ht="23.4" customHeight="1" x14ac:dyDescent="0.25">
      <c r="C19" s="302" t="s">
        <v>318</v>
      </c>
      <c r="D19" s="411" t="s">
        <v>388</v>
      </c>
      <c r="E19" s="411"/>
      <c r="F19" s="411"/>
      <c r="G19" s="315" t="s">
        <v>343</v>
      </c>
      <c r="H19" s="411" t="s">
        <v>401</v>
      </c>
      <c r="I19" s="411"/>
      <c r="J19" s="411"/>
    </row>
    <row r="20" spans="1:10" ht="23.4" customHeight="1" x14ac:dyDescent="0.25">
      <c r="C20" s="302" t="s">
        <v>318</v>
      </c>
      <c r="D20" s="411" t="s">
        <v>389</v>
      </c>
      <c r="E20" s="411"/>
      <c r="F20" s="411"/>
      <c r="G20" s="315" t="s">
        <v>343</v>
      </c>
      <c r="H20" s="411" t="s">
        <v>402</v>
      </c>
      <c r="I20" s="411"/>
      <c r="J20" s="411"/>
    </row>
    <row r="21" spans="1:10" ht="23.4" customHeight="1" x14ac:dyDescent="0.25">
      <c r="C21" s="302" t="s">
        <v>318</v>
      </c>
      <c r="D21" s="411" t="s">
        <v>390</v>
      </c>
      <c r="E21" s="411"/>
      <c r="F21" s="411"/>
      <c r="G21" s="315" t="s">
        <v>343</v>
      </c>
      <c r="H21" s="412" t="s">
        <v>403</v>
      </c>
      <c r="I21" s="412"/>
      <c r="J21" s="412"/>
    </row>
    <row r="22" spans="1:10" ht="7.65" customHeight="1" x14ac:dyDescent="0.3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5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5">
      <c r="A24" s="422"/>
      <c r="C24" s="335">
        <v>45839</v>
      </c>
      <c r="D24" s="336">
        <v>991</v>
      </c>
      <c r="E24" s="336">
        <v>0</v>
      </c>
      <c r="F24" s="336">
        <v>15.1</v>
      </c>
      <c r="G24" s="336">
        <v>85.8</v>
      </c>
      <c r="H24" s="336">
        <v>1.8</v>
      </c>
      <c r="I24" s="336">
        <v>159.30000000000001</v>
      </c>
      <c r="J24" s="336">
        <v>0</v>
      </c>
    </row>
    <row r="25" spans="1:10" x14ac:dyDescent="0.25">
      <c r="A25" s="422"/>
      <c r="C25" s="335">
        <v>45839.041666666672</v>
      </c>
      <c r="D25" s="336">
        <v>990.4</v>
      </c>
      <c r="E25" s="336">
        <v>0</v>
      </c>
      <c r="F25" s="336">
        <v>15.1</v>
      </c>
      <c r="G25" s="336">
        <v>84.5</v>
      </c>
      <c r="H25" s="336">
        <v>2</v>
      </c>
      <c r="I25" s="336">
        <v>169.9</v>
      </c>
      <c r="J25" s="336">
        <v>0</v>
      </c>
    </row>
    <row r="26" spans="1:10" x14ac:dyDescent="0.25">
      <c r="A26" s="422"/>
      <c r="C26" s="335">
        <v>45839.083333333328</v>
      </c>
      <c r="D26" s="336">
        <v>990.3</v>
      </c>
      <c r="E26" s="336">
        <v>0</v>
      </c>
      <c r="F26" s="336">
        <v>15</v>
      </c>
      <c r="G26" s="337">
        <v>85.3</v>
      </c>
      <c r="H26" s="336">
        <v>2</v>
      </c>
      <c r="I26" s="338">
        <v>182.6</v>
      </c>
      <c r="J26" s="339">
        <v>0</v>
      </c>
    </row>
    <row r="27" spans="1:10" x14ac:dyDescent="0.2">
      <c r="A27" s="422"/>
      <c r="C27" s="335">
        <v>45839.125</v>
      </c>
      <c r="D27" s="336">
        <v>989.9</v>
      </c>
      <c r="E27" s="336">
        <v>0</v>
      </c>
      <c r="F27" s="336">
        <v>14.8</v>
      </c>
      <c r="G27" s="336">
        <v>87</v>
      </c>
      <c r="H27" s="337">
        <v>2</v>
      </c>
      <c r="I27" s="340">
        <v>191.4</v>
      </c>
      <c r="J27" s="339">
        <v>0</v>
      </c>
    </row>
    <row r="28" spans="1:10" x14ac:dyDescent="0.25">
      <c r="A28" s="422"/>
      <c r="C28" s="335">
        <v>45839.166666666672</v>
      </c>
      <c r="D28" s="336">
        <v>989.7</v>
      </c>
      <c r="E28" s="336">
        <v>0</v>
      </c>
      <c r="F28" s="336">
        <v>14.7</v>
      </c>
      <c r="G28" s="337">
        <v>86.6</v>
      </c>
      <c r="H28" s="341">
        <v>2</v>
      </c>
      <c r="I28" s="340">
        <v>196.5</v>
      </c>
      <c r="J28" s="339">
        <v>0</v>
      </c>
    </row>
    <row r="29" spans="1:10" x14ac:dyDescent="0.25">
      <c r="A29" s="422"/>
      <c r="C29" s="335">
        <v>45839.208333333328</v>
      </c>
      <c r="D29" s="336">
        <v>990.1</v>
      </c>
      <c r="E29" s="336">
        <v>0</v>
      </c>
      <c r="F29" s="336">
        <v>14.6</v>
      </c>
      <c r="G29" s="337">
        <v>86.5</v>
      </c>
      <c r="H29" s="342">
        <v>1.9</v>
      </c>
      <c r="I29" s="340">
        <v>195.6</v>
      </c>
      <c r="J29" s="339">
        <v>0</v>
      </c>
    </row>
    <row r="30" spans="1:10" x14ac:dyDescent="0.2">
      <c r="A30" s="422"/>
      <c r="C30" s="335">
        <v>45839.25</v>
      </c>
      <c r="D30" s="336">
        <v>990.1</v>
      </c>
      <c r="E30" s="336">
        <v>0</v>
      </c>
      <c r="F30" s="336">
        <v>14.6</v>
      </c>
      <c r="G30" s="337">
        <v>86.8</v>
      </c>
      <c r="H30" s="340">
        <v>1.6</v>
      </c>
      <c r="I30" s="340">
        <v>193.6</v>
      </c>
      <c r="J30" s="339">
        <v>7.7</v>
      </c>
    </row>
    <row r="31" spans="1:10" x14ac:dyDescent="0.2">
      <c r="A31" s="422"/>
      <c r="C31" s="335">
        <v>45839.291666666672</v>
      </c>
      <c r="D31" s="336">
        <v>990.7</v>
      </c>
      <c r="E31" s="336">
        <v>0</v>
      </c>
      <c r="F31" s="336">
        <v>14.7</v>
      </c>
      <c r="G31" s="336">
        <v>85.2</v>
      </c>
      <c r="H31" s="343">
        <v>1.8</v>
      </c>
      <c r="I31" s="340">
        <v>186.5</v>
      </c>
      <c r="J31" s="339">
        <v>60.7</v>
      </c>
    </row>
    <row r="32" spans="1:10" x14ac:dyDescent="0.25">
      <c r="A32" s="422"/>
      <c r="C32" s="335">
        <v>45839.333333333328</v>
      </c>
      <c r="D32" s="336">
        <v>990.9</v>
      </c>
      <c r="E32" s="336">
        <v>0</v>
      </c>
      <c r="F32" s="336">
        <v>14.9</v>
      </c>
      <c r="G32" s="336">
        <v>83.7</v>
      </c>
      <c r="H32" s="336">
        <v>2</v>
      </c>
      <c r="I32" s="344">
        <v>166.9</v>
      </c>
      <c r="J32" s="336">
        <v>175.7</v>
      </c>
    </row>
    <row r="33" spans="1:10" x14ac:dyDescent="0.2">
      <c r="A33" s="422"/>
      <c r="C33" s="335">
        <v>45839.375</v>
      </c>
      <c r="D33" s="336">
        <v>990.5</v>
      </c>
      <c r="E33" s="336">
        <v>0</v>
      </c>
      <c r="F33" s="336">
        <v>15.6</v>
      </c>
      <c r="G33" s="336">
        <v>82.2</v>
      </c>
      <c r="H33" s="345">
        <v>2.4</v>
      </c>
      <c r="I33" s="346">
        <v>176.6</v>
      </c>
      <c r="J33" s="339">
        <v>338.4</v>
      </c>
    </row>
    <row r="34" spans="1:10" x14ac:dyDescent="0.2">
      <c r="A34" s="422"/>
      <c r="C34" s="335">
        <v>45839.416666666672</v>
      </c>
      <c r="D34" s="336">
        <v>990.1</v>
      </c>
      <c r="E34" s="336">
        <v>0</v>
      </c>
      <c r="F34" s="336">
        <v>15.9</v>
      </c>
      <c r="G34" s="337">
        <v>81.2</v>
      </c>
      <c r="H34" s="340">
        <v>3.1</v>
      </c>
      <c r="I34" s="340">
        <v>198.3</v>
      </c>
      <c r="J34" s="339">
        <v>404.3</v>
      </c>
    </row>
    <row r="35" spans="1:10" x14ac:dyDescent="0.25">
      <c r="A35" s="422"/>
      <c r="C35" s="335">
        <v>45839.458333333328</v>
      </c>
      <c r="D35" s="336">
        <v>989.9</v>
      </c>
      <c r="E35" s="336">
        <v>0</v>
      </c>
      <c r="F35" s="336">
        <v>16</v>
      </c>
      <c r="G35" s="336">
        <v>81</v>
      </c>
      <c r="H35" s="344">
        <v>2.6</v>
      </c>
      <c r="I35" s="344">
        <v>210.7</v>
      </c>
      <c r="J35" s="336">
        <v>386.7</v>
      </c>
    </row>
    <row r="36" spans="1:10" x14ac:dyDescent="0.25">
      <c r="A36" s="422"/>
      <c r="C36" s="335">
        <v>45839.5</v>
      </c>
      <c r="D36" s="336">
        <v>989.2</v>
      </c>
      <c r="E36" s="336">
        <v>0</v>
      </c>
      <c r="F36" s="336">
        <v>16.100000000000001</v>
      </c>
      <c r="G36" s="336">
        <v>80.400000000000006</v>
      </c>
      <c r="H36" s="336">
        <v>2.4</v>
      </c>
      <c r="I36" s="336">
        <v>204.7</v>
      </c>
      <c r="J36" s="336">
        <v>367.5</v>
      </c>
    </row>
    <row r="37" spans="1:10" x14ac:dyDescent="0.25">
      <c r="A37" s="422"/>
      <c r="C37" s="335">
        <v>45839.541666666672</v>
      </c>
      <c r="D37" s="336">
        <v>989.1</v>
      </c>
      <c r="E37" s="336">
        <v>0</v>
      </c>
      <c r="F37" s="336">
        <v>15.9</v>
      </c>
      <c r="G37" s="336">
        <v>82.1</v>
      </c>
      <c r="H37" s="336">
        <v>2.2999999999999998</v>
      </c>
      <c r="I37" s="336">
        <v>199.8</v>
      </c>
      <c r="J37" s="336">
        <v>198.9</v>
      </c>
    </row>
    <row r="38" spans="1:10" x14ac:dyDescent="0.25">
      <c r="A38" s="422"/>
      <c r="C38" s="335">
        <v>45839.583333333328</v>
      </c>
      <c r="D38" s="336">
        <v>988.7</v>
      </c>
      <c r="E38" s="336">
        <v>0</v>
      </c>
      <c r="F38" s="336">
        <v>15.7</v>
      </c>
      <c r="G38" s="336">
        <v>82.9</v>
      </c>
      <c r="H38" s="336">
        <v>2</v>
      </c>
      <c r="I38" s="336">
        <v>220.1</v>
      </c>
      <c r="J38" s="336">
        <v>137.19999999999999</v>
      </c>
    </row>
    <row r="39" spans="1:10" x14ac:dyDescent="0.25">
      <c r="A39" s="422"/>
      <c r="C39" s="335">
        <v>45839.625</v>
      </c>
      <c r="D39" s="336">
        <v>988.8</v>
      </c>
      <c r="E39" s="336">
        <v>0</v>
      </c>
      <c r="F39" s="336">
        <v>15.5</v>
      </c>
      <c r="G39" s="336">
        <v>84.6</v>
      </c>
      <c r="H39" s="336">
        <v>2.5</v>
      </c>
      <c r="I39" s="336">
        <v>211.2</v>
      </c>
      <c r="J39" s="336">
        <v>87.5</v>
      </c>
    </row>
    <row r="40" spans="1:10" x14ac:dyDescent="0.25">
      <c r="A40" s="422"/>
      <c r="C40" s="335">
        <v>45839.666666666672</v>
      </c>
      <c r="D40" s="336">
        <v>989.2</v>
      </c>
      <c r="E40" s="336">
        <v>0</v>
      </c>
      <c r="F40" s="336">
        <v>15.3</v>
      </c>
      <c r="G40" s="336">
        <v>86.5</v>
      </c>
      <c r="H40" s="336">
        <v>2.6</v>
      </c>
      <c r="I40" s="336">
        <v>192.4</v>
      </c>
      <c r="J40" s="336">
        <v>30</v>
      </c>
    </row>
    <row r="41" spans="1:10" x14ac:dyDescent="0.25">
      <c r="A41" s="422"/>
      <c r="C41" s="335">
        <v>45839.708333333328</v>
      </c>
      <c r="D41" s="336">
        <v>989.8</v>
      </c>
      <c r="E41" s="336">
        <v>0</v>
      </c>
      <c r="F41" s="336">
        <v>15.2</v>
      </c>
      <c r="G41" s="336">
        <v>86.7</v>
      </c>
      <c r="H41" s="336">
        <v>2.2999999999999998</v>
      </c>
      <c r="I41" s="336">
        <v>209.6</v>
      </c>
      <c r="J41" s="336">
        <v>3.7</v>
      </c>
    </row>
    <row r="42" spans="1:10" x14ac:dyDescent="0.25">
      <c r="A42" s="422"/>
      <c r="C42" s="335">
        <v>45839.75</v>
      </c>
      <c r="D42" s="336">
        <v>989.8</v>
      </c>
      <c r="E42" s="336">
        <v>0</v>
      </c>
      <c r="F42" s="336">
        <v>15.1</v>
      </c>
      <c r="G42" s="336">
        <v>86.7</v>
      </c>
      <c r="H42" s="336">
        <v>1.7</v>
      </c>
      <c r="I42" s="345">
        <v>204.3</v>
      </c>
      <c r="J42" s="336">
        <v>0</v>
      </c>
    </row>
    <row r="43" spans="1:10" x14ac:dyDescent="0.25">
      <c r="A43" s="422"/>
      <c r="C43" s="335">
        <v>45839.791666666672</v>
      </c>
      <c r="D43" s="336">
        <v>990</v>
      </c>
      <c r="E43" s="336">
        <v>0</v>
      </c>
      <c r="F43" s="336">
        <v>15.1</v>
      </c>
      <c r="G43" s="337">
        <v>86.5</v>
      </c>
      <c r="H43" s="342">
        <v>1.9</v>
      </c>
      <c r="I43" s="340">
        <v>212.2</v>
      </c>
      <c r="J43" s="339">
        <v>0</v>
      </c>
    </row>
    <row r="44" spans="1:10" x14ac:dyDescent="0.2">
      <c r="A44" s="422"/>
      <c r="C44" s="335">
        <v>45839.833333333328</v>
      </c>
      <c r="D44" s="336">
        <v>990.6</v>
      </c>
      <c r="E44" s="336">
        <v>0</v>
      </c>
      <c r="F44" s="336">
        <v>15</v>
      </c>
      <c r="G44" s="337">
        <v>86.3</v>
      </c>
      <c r="H44" s="340">
        <v>1.4</v>
      </c>
      <c r="I44" s="340">
        <v>266.60000000000002</v>
      </c>
      <c r="J44" s="339">
        <v>0</v>
      </c>
    </row>
    <row r="45" spans="1:10" x14ac:dyDescent="0.2">
      <c r="A45" s="422"/>
      <c r="C45" s="335">
        <v>45839.875</v>
      </c>
      <c r="D45" s="336">
        <v>990.7</v>
      </c>
      <c r="E45" s="336">
        <v>0</v>
      </c>
      <c r="F45" s="336">
        <v>14.9</v>
      </c>
      <c r="G45" s="336">
        <v>86.2</v>
      </c>
      <c r="H45" s="347">
        <v>1.5</v>
      </c>
      <c r="I45" s="340">
        <v>273.3</v>
      </c>
      <c r="J45" s="339">
        <v>0</v>
      </c>
    </row>
    <row r="46" spans="1:10" x14ac:dyDescent="0.2">
      <c r="A46" s="422"/>
      <c r="C46" s="335">
        <v>45839.916666666672</v>
      </c>
      <c r="D46" s="336">
        <v>990.8</v>
      </c>
      <c r="E46" s="336">
        <v>0</v>
      </c>
      <c r="F46" s="336">
        <v>14.7</v>
      </c>
      <c r="G46" s="337">
        <v>87.4</v>
      </c>
      <c r="H46" s="340">
        <v>1</v>
      </c>
      <c r="I46" s="340">
        <v>248.8</v>
      </c>
      <c r="J46" s="339">
        <v>0</v>
      </c>
    </row>
    <row r="47" spans="1:10" x14ac:dyDescent="0.25">
      <c r="A47" s="422"/>
      <c r="C47" s="335">
        <v>45839.958333333328</v>
      </c>
      <c r="D47" s="336">
        <v>990.7</v>
      </c>
      <c r="E47" s="336">
        <v>0</v>
      </c>
      <c r="F47" s="336">
        <v>14.6</v>
      </c>
      <c r="G47" s="336">
        <v>88.1</v>
      </c>
      <c r="H47" s="348">
        <v>1</v>
      </c>
      <c r="I47" s="348">
        <v>237.5</v>
      </c>
      <c r="J47" s="336">
        <v>0</v>
      </c>
    </row>
    <row r="48" spans="1:10" x14ac:dyDescent="0.2">
      <c r="A48" s="422"/>
      <c r="C48" s="335">
        <v>45840</v>
      </c>
      <c r="D48" s="336">
        <v>990.8</v>
      </c>
      <c r="E48" s="336">
        <v>0</v>
      </c>
      <c r="F48" s="336">
        <v>14.4</v>
      </c>
      <c r="G48" s="337">
        <v>88.9</v>
      </c>
      <c r="H48" s="340">
        <v>0.6</v>
      </c>
      <c r="I48" s="340">
        <v>211.1</v>
      </c>
      <c r="J48" s="339">
        <v>0</v>
      </c>
    </row>
    <row r="49" spans="1:10" x14ac:dyDescent="0.25">
      <c r="A49" s="422"/>
      <c r="C49" s="335">
        <v>45840.041666666672</v>
      </c>
      <c r="D49" s="336">
        <v>990</v>
      </c>
      <c r="E49" s="336">
        <v>0</v>
      </c>
      <c r="F49" s="336">
        <v>14.4</v>
      </c>
      <c r="G49" s="336">
        <v>89.2</v>
      </c>
      <c r="H49" s="344">
        <v>1.6</v>
      </c>
      <c r="I49" s="344">
        <v>192.3</v>
      </c>
      <c r="J49" s="336">
        <v>0</v>
      </c>
    </row>
    <row r="50" spans="1:10" x14ac:dyDescent="0.25">
      <c r="A50" s="422"/>
      <c r="C50" s="335">
        <v>45840.083333333328</v>
      </c>
      <c r="D50" s="336">
        <v>989.5</v>
      </c>
      <c r="E50" s="336">
        <v>0</v>
      </c>
      <c r="F50" s="336">
        <v>14.2</v>
      </c>
      <c r="G50" s="336">
        <v>91</v>
      </c>
      <c r="H50" s="336">
        <v>1.8</v>
      </c>
      <c r="I50" s="338">
        <v>173.8</v>
      </c>
      <c r="J50" s="339">
        <v>0</v>
      </c>
    </row>
    <row r="51" spans="1:10" x14ac:dyDescent="0.2">
      <c r="A51" s="422"/>
      <c r="C51" s="335">
        <v>45840.125</v>
      </c>
      <c r="D51" s="336">
        <v>989.3</v>
      </c>
      <c r="E51" s="336">
        <v>0</v>
      </c>
      <c r="F51" s="336">
        <v>14.2</v>
      </c>
      <c r="G51" s="337">
        <v>91.4</v>
      </c>
      <c r="H51" s="349">
        <v>1.9</v>
      </c>
      <c r="I51" s="340">
        <v>164.1</v>
      </c>
      <c r="J51" s="339">
        <v>0</v>
      </c>
    </row>
    <row r="52" spans="1:10" x14ac:dyDescent="0.2">
      <c r="A52" s="422"/>
      <c r="C52" s="335">
        <v>45840.166666666672</v>
      </c>
      <c r="D52" s="336">
        <v>989.1</v>
      </c>
      <c r="E52" s="336">
        <v>0</v>
      </c>
      <c r="F52" s="336">
        <v>14.3</v>
      </c>
      <c r="G52" s="337">
        <v>90</v>
      </c>
      <c r="H52" s="340">
        <v>1.7</v>
      </c>
      <c r="I52" s="340">
        <v>156.6</v>
      </c>
      <c r="J52" s="339">
        <v>0</v>
      </c>
    </row>
    <row r="53" spans="1:10" x14ac:dyDescent="0.2">
      <c r="A53" s="422"/>
      <c r="C53" s="335">
        <v>45840.208333333328</v>
      </c>
      <c r="D53" s="336">
        <v>989.4</v>
      </c>
      <c r="E53" s="336">
        <v>0</v>
      </c>
      <c r="F53" s="336">
        <v>14.4</v>
      </c>
      <c r="G53" s="337">
        <v>87</v>
      </c>
      <c r="H53" s="340">
        <v>1</v>
      </c>
      <c r="I53" s="340">
        <v>126</v>
      </c>
      <c r="J53" s="339">
        <v>0</v>
      </c>
    </row>
    <row r="54" spans="1:10" x14ac:dyDescent="0.2">
      <c r="A54" s="422"/>
      <c r="C54" s="335">
        <v>45840.25</v>
      </c>
      <c r="D54" s="336">
        <v>989.6</v>
      </c>
      <c r="E54" s="336">
        <v>0</v>
      </c>
      <c r="F54" s="336">
        <v>14.4</v>
      </c>
      <c r="G54" s="337">
        <v>86.1</v>
      </c>
      <c r="H54" s="340">
        <v>0.8</v>
      </c>
      <c r="I54" s="340">
        <v>193.5</v>
      </c>
      <c r="J54" s="339">
        <v>5.4</v>
      </c>
    </row>
    <row r="55" spans="1:10" x14ac:dyDescent="0.2">
      <c r="A55" s="422"/>
      <c r="C55" s="335">
        <v>45840.291666666672</v>
      </c>
      <c r="D55" s="336">
        <v>989.7</v>
      </c>
      <c r="E55" s="336">
        <v>0</v>
      </c>
      <c r="F55" s="336">
        <v>14.4</v>
      </c>
      <c r="G55" s="337">
        <v>88.9</v>
      </c>
      <c r="H55" s="350">
        <v>0.8</v>
      </c>
      <c r="I55" s="340">
        <v>313.2</v>
      </c>
      <c r="J55" s="339">
        <v>48</v>
      </c>
    </row>
    <row r="56" spans="1:10" x14ac:dyDescent="0.2">
      <c r="A56" s="422"/>
      <c r="C56" s="335">
        <v>45840.333333333328</v>
      </c>
      <c r="D56" s="336">
        <v>990</v>
      </c>
      <c r="E56" s="336">
        <v>0</v>
      </c>
      <c r="F56" s="336">
        <v>14.7</v>
      </c>
      <c r="G56" s="336">
        <v>86.6</v>
      </c>
      <c r="H56" s="337">
        <v>0.9</v>
      </c>
      <c r="I56" s="340">
        <v>329.1</v>
      </c>
      <c r="J56" s="339">
        <v>148.1</v>
      </c>
    </row>
    <row r="57" spans="1:10" x14ac:dyDescent="0.25">
      <c r="A57" s="422"/>
      <c r="C57" s="335">
        <v>45840.375</v>
      </c>
      <c r="D57" s="336">
        <v>990.4</v>
      </c>
      <c r="E57" s="336">
        <v>0</v>
      </c>
      <c r="F57" s="336">
        <v>14.9</v>
      </c>
      <c r="G57" s="336">
        <v>85</v>
      </c>
      <c r="H57" s="336">
        <v>1.6</v>
      </c>
      <c r="I57" s="344">
        <v>312.7</v>
      </c>
      <c r="J57" s="336">
        <v>236</v>
      </c>
    </row>
    <row r="58" spans="1:10" x14ac:dyDescent="0.25">
      <c r="A58" s="422"/>
      <c r="C58" s="335">
        <v>45840.416666666672</v>
      </c>
      <c r="D58" s="336">
        <v>989.6</v>
      </c>
      <c r="E58" s="336">
        <v>0</v>
      </c>
      <c r="F58" s="336">
        <v>15.6</v>
      </c>
      <c r="G58" s="336">
        <v>82.5</v>
      </c>
      <c r="H58" s="336">
        <v>1.8</v>
      </c>
      <c r="I58" s="336">
        <v>323.39999999999998</v>
      </c>
      <c r="J58" s="336">
        <v>460.3</v>
      </c>
    </row>
    <row r="59" spans="1:10" x14ac:dyDescent="0.25">
      <c r="A59" s="422"/>
      <c r="C59" s="335">
        <v>45840.458333333328</v>
      </c>
      <c r="D59" s="336">
        <v>989.1</v>
      </c>
      <c r="E59" s="336">
        <v>0</v>
      </c>
      <c r="F59" s="336">
        <v>15.3</v>
      </c>
      <c r="G59" s="336">
        <v>82.8</v>
      </c>
      <c r="H59" s="336">
        <v>1.7</v>
      </c>
      <c r="I59" s="336">
        <v>295</v>
      </c>
      <c r="J59" s="336">
        <v>269.10000000000002</v>
      </c>
    </row>
    <row r="60" spans="1:10" x14ac:dyDescent="0.25">
      <c r="A60" s="422"/>
      <c r="C60" s="335">
        <v>45840.5</v>
      </c>
      <c r="D60" s="336">
        <v>988.4</v>
      </c>
      <c r="E60" s="336">
        <v>0</v>
      </c>
      <c r="F60" s="336">
        <v>15.4</v>
      </c>
      <c r="G60" s="336">
        <v>83.8</v>
      </c>
      <c r="H60" s="336">
        <v>1.9</v>
      </c>
      <c r="I60" s="336">
        <v>284.60000000000002</v>
      </c>
      <c r="J60" s="336">
        <v>303.5</v>
      </c>
    </row>
    <row r="61" spans="1:10" x14ac:dyDescent="0.25">
      <c r="A61" s="422"/>
      <c r="C61" s="335">
        <v>45840.541666666672</v>
      </c>
      <c r="D61" s="336">
        <v>987.6</v>
      </c>
      <c r="E61" s="336">
        <v>0</v>
      </c>
      <c r="F61" s="336">
        <v>15.5</v>
      </c>
      <c r="G61" s="336">
        <v>83.4</v>
      </c>
      <c r="H61" s="336">
        <v>2.2000000000000002</v>
      </c>
      <c r="I61" s="336">
        <v>300.8</v>
      </c>
      <c r="J61" s="336">
        <v>351.7</v>
      </c>
    </row>
    <row r="62" spans="1:10" x14ac:dyDescent="0.25">
      <c r="A62" s="422"/>
      <c r="C62" s="335">
        <v>45840.583333333328</v>
      </c>
      <c r="D62" s="336">
        <v>987.6</v>
      </c>
      <c r="E62" s="336">
        <v>0</v>
      </c>
      <c r="F62" s="336">
        <v>15.3</v>
      </c>
      <c r="G62" s="336">
        <v>84.5</v>
      </c>
      <c r="H62" s="336">
        <v>2.2999999999999998</v>
      </c>
      <c r="I62" s="336">
        <v>314.89999999999998</v>
      </c>
      <c r="J62" s="336">
        <v>273.5</v>
      </c>
    </row>
    <row r="63" spans="1:10" x14ac:dyDescent="0.25">
      <c r="A63" s="422"/>
      <c r="C63" s="335">
        <v>45840.625</v>
      </c>
      <c r="D63" s="336">
        <v>987.9</v>
      </c>
      <c r="E63" s="336">
        <v>0</v>
      </c>
      <c r="F63" s="336">
        <v>15.4</v>
      </c>
      <c r="G63" s="336">
        <v>84.3</v>
      </c>
      <c r="H63" s="336">
        <v>2.1</v>
      </c>
      <c r="I63" s="336">
        <v>310.10000000000002</v>
      </c>
      <c r="J63" s="336">
        <v>137.80000000000001</v>
      </c>
    </row>
    <row r="64" spans="1:10" x14ac:dyDescent="0.25">
      <c r="A64" s="422"/>
      <c r="C64" s="335">
        <v>45840.666666666672</v>
      </c>
      <c r="D64" s="336">
        <v>988.7</v>
      </c>
      <c r="E64" s="336">
        <v>0</v>
      </c>
      <c r="F64" s="336">
        <v>15.3</v>
      </c>
      <c r="G64" s="336">
        <v>84.7</v>
      </c>
      <c r="H64" s="336">
        <v>2.2000000000000002</v>
      </c>
      <c r="I64" s="336">
        <v>327.8</v>
      </c>
      <c r="J64" s="336">
        <v>39</v>
      </c>
    </row>
    <row r="65" spans="1:10" x14ac:dyDescent="0.25">
      <c r="A65" s="422"/>
      <c r="C65" s="335">
        <v>45840.708333333328</v>
      </c>
      <c r="D65" s="336">
        <v>989.4</v>
      </c>
      <c r="E65" s="336">
        <v>0</v>
      </c>
      <c r="F65" s="336">
        <v>15.2</v>
      </c>
      <c r="G65" s="336">
        <v>84.6</v>
      </c>
      <c r="H65" s="336">
        <v>1.9</v>
      </c>
      <c r="I65" s="336">
        <v>333.3</v>
      </c>
      <c r="J65" s="336">
        <v>3.2</v>
      </c>
    </row>
    <row r="66" spans="1:10" x14ac:dyDescent="0.25">
      <c r="A66" s="422"/>
      <c r="C66" s="335">
        <v>45840.75</v>
      </c>
      <c r="D66" s="336">
        <v>990.3</v>
      </c>
      <c r="E66" s="336">
        <v>0</v>
      </c>
      <c r="F66" s="336">
        <v>15</v>
      </c>
      <c r="G66" s="336">
        <v>84</v>
      </c>
      <c r="H66" s="336">
        <v>1.7</v>
      </c>
      <c r="I66" s="336">
        <v>323.3</v>
      </c>
      <c r="J66" s="336">
        <v>0</v>
      </c>
    </row>
    <row r="67" spans="1:10" x14ac:dyDescent="0.25">
      <c r="A67" s="422"/>
      <c r="C67" s="335">
        <v>45840.791666666672</v>
      </c>
      <c r="D67" s="336">
        <v>990.6</v>
      </c>
      <c r="E67" s="336">
        <v>0</v>
      </c>
      <c r="F67" s="336">
        <v>15.1</v>
      </c>
      <c r="G67" s="336">
        <v>84.1</v>
      </c>
      <c r="H67" s="336">
        <v>1.6</v>
      </c>
      <c r="I67" s="336">
        <v>339.4</v>
      </c>
      <c r="J67" s="336">
        <v>0</v>
      </c>
    </row>
    <row r="68" spans="1:10" x14ac:dyDescent="0.25">
      <c r="A68" s="422"/>
      <c r="C68" s="335">
        <v>45840.833333333328</v>
      </c>
      <c r="D68" s="336">
        <v>991.1</v>
      </c>
      <c r="E68" s="336">
        <v>0</v>
      </c>
      <c r="F68" s="336">
        <v>14.9</v>
      </c>
      <c r="G68" s="337">
        <v>83.8</v>
      </c>
      <c r="H68" s="351">
        <v>1.2</v>
      </c>
      <c r="I68" s="338">
        <v>328.2</v>
      </c>
      <c r="J68" s="339">
        <v>0</v>
      </c>
    </row>
    <row r="69" spans="1:10" x14ac:dyDescent="0.2">
      <c r="A69" s="422"/>
      <c r="C69" s="335">
        <v>45840.875</v>
      </c>
      <c r="D69" s="336">
        <v>991.1</v>
      </c>
      <c r="E69" s="336">
        <v>0</v>
      </c>
      <c r="F69" s="336">
        <v>14.8</v>
      </c>
      <c r="G69" s="336">
        <v>84.7</v>
      </c>
      <c r="H69" s="352">
        <v>0.9</v>
      </c>
      <c r="I69" s="340">
        <v>341.7</v>
      </c>
      <c r="J69" s="339">
        <v>0</v>
      </c>
    </row>
    <row r="70" spans="1:10" x14ac:dyDescent="0.2">
      <c r="A70" s="422"/>
      <c r="C70" s="335">
        <v>45840.916666666672</v>
      </c>
      <c r="D70" s="336">
        <v>991</v>
      </c>
      <c r="E70" s="336">
        <v>0</v>
      </c>
      <c r="F70" s="336">
        <v>14.8</v>
      </c>
      <c r="G70" s="337">
        <v>85.2</v>
      </c>
      <c r="H70" s="340">
        <v>0.9</v>
      </c>
      <c r="I70" s="340">
        <v>288.5</v>
      </c>
      <c r="J70" s="339">
        <v>0</v>
      </c>
    </row>
    <row r="71" spans="1:10" x14ac:dyDescent="0.25">
      <c r="A71" s="422"/>
      <c r="C71" s="335">
        <v>45840.958333333328</v>
      </c>
      <c r="D71" s="336">
        <v>991</v>
      </c>
      <c r="E71" s="336">
        <v>0</v>
      </c>
      <c r="F71" s="336">
        <v>14.8</v>
      </c>
      <c r="G71" s="337">
        <v>84.4</v>
      </c>
      <c r="H71" s="353">
        <v>1.1000000000000001</v>
      </c>
      <c r="I71" s="340">
        <v>219.9</v>
      </c>
      <c r="J71" s="339">
        <v>0</v>
      </c>
    </row>
    <row r="72" spans="1:10" x14ac:dyDescent="0.2">
      <c r="A72" s="422"/>
      <c r="C72" s="335">
        <v>45841</v>
      </c>
      <c r="D72" s="336">
        <v>990.7</v>
      </c>
      <c r="E72" s="336">
        <v>0</v>
      </c>
      <c r="F72" s="336">
        <v>14.8</v>
      </c>
      <c r="G72" s="337">
        <v>84.5</v>
      </c>
      <c r="H72" s="340">
        <v>1.7</v>
      </c>
      <c r="I72" s="340">
        <v>187.5</v>
      </c>
      <c r="J72" s="339">
        <v>0</v>
      </c>
    </row>
    <row r="73" spans="1:10" x14ac:dyDescent="0.2">
      <c r="A73" s="422"/>
      <c r="C73" s="335">
        <v>45841.041666666672</v>
      </c>
      <c r="D73" s="336">
        <v>990.2</v>
      </c>
      <c r="E73" s="336">
        <v>0</v>
      </c>
      <c r="F73" s="336">
        <v>14.6</v>
      </c>
      <c r="G73" s="337">
        <v>84.5</v>
      </c>
      <c r="H73" s="340">
        <v>1.5</v>
      </c>
      <c r="I73" s="340">
        <v>185.9</v>
      </c>
      <c r="J73" s="339">
        <v>0</v>
      </c>
    </row>
    <row r="74" spans="1:10" x14ac:dyDescent="0.2">
      <c r="A74" s="422"/>
      <c r="C74" s="335">
        <v>45841.083333333328</v>
      </c>
      <c r="D74" s="336">
        <v>989.8</v>
      </c>
      <c r="E74" s="336">
        <v>0</v>
      </c>
      <c r="F74" s="336">
        <v>14.2</v>
      </c>
      <c r="G74" s="337">
        <v>85</v>
      </c>
      <c r="H74" s="340">
        <v>1.3</v>
      </c>
      <c r="I74" s="340">
        <v>194</v>
      </c>
      <c r="J74" s="339">
        <v>0</v>
      </c>
    </row>
    <row r="75" spans="1:10" x14ac:dyDescent="0.2">
      <c r="A75" s="422"/>
      <c r="C75" s="335">
        <v>45841.125</v>
      </c>
      <c r="D75" s="336">
        <v>989.5</v>
      </c>
      <c r="E75" s="336">
        <v>0</v>
      </c>
      <c r="F75" s="336">
        <v>13.5</v>
      </c>
      <c r="G75" s="336">
        <v>86.6</v>
      </c>
      <c r="H75" s="343">
        <v>0.7</v>
      </c>
      <c r="I75" s="340">
        <v>55.9</v>
      </c>
      <c r="J75" s="339">
        <v>0</v>
      </c>
    </row>
    <row r="76" spans="1:10" x14ac:dyDescent="0.25">
      <c r="A76" s="422"/>
      <c r="C76" s="335">
        <v>45841.166666666672</v>
      </c>
      <c r="D76" s="336">
        <v>989.2</v>
      </c>
      <c r="E76" s="336">
        <v>0</v>
      </c>
      <c r="F76" s="336">
        <v>12.8</v>
      </c>
      <c r="G76" s="336">
        <v>87.9</v>
      </c>
      <c r="H76" s="336">
        <v>0.3</v>
      </c>
      <c r="I76" s="344">
        <v>90.1</v>
      </c>
      <c r="J76" s="336">
        <v>0</v>
      </c>
    </row>
    <row r="77" spans="1:10" x14ac:dyDescent="0.25">
      <c r="A77" s="422"/>
      <c r="C77" s="335">
        <v>45841.208333333328</v>
      </c>
      <c r="D77" s="336">
        <v>989.2</v>
      </c>
      <c r="E77" s="336">
        <v>0</v>
      </c>
      <c r="F77" s="336">
        <v>12.5</v>
      </c>
      <c r="G77" s="336">
        <v>88.3</v>
      </c>
      <c r="H77" s="336">
        <v>0.6</v>
      </c>
      <c r="I77" s="336">
        <v>49.4</v>
      </c>
      <c r="J77" s="336">
        <v>0</v>
      </c>
    </row>
    <row r="78" spans="1:10" x14ac:dyDescent="0.25">
      <c r="A78" s="422"/>
      <c r="C78" s="335">
        <v>45841.25</v>
      </c>
      <c r="D78" s="336">
        <v>989.4</v>
      </c>
      <c r="E78" s="336">
        <v>0</v>
      </c>
      <c r="F78" s="336">
        <v>12.1</v>
      </c>
      <c r="G78" s="336">
        <v>88.9</v>
      </c>
      <c r="H78" s="336">
        <v>0.5</v>
      </c>
      <c r="I78" s="336">
        <v>41.1</v>
      </c>
      <c r="J78" s="336">
        <v>12.9</v>
      </c>
    </row>
    <row r="79" spans="1:10" x14ac:dyDescent="0.25">
      <c r="A79" s="422"/>
      <c r="C79" s="335">
        <v>45841.291666666672</v>
      </c>
      <c r="D79" s="336">
        <v>990</v>
      </c>
      <c r="E79" s="336">
        <v>0</v>
      </c>
      <c r="F79" s="336">
        <v>14.1</v>
      </c>
      <c r="G79" s="336">
        <v>86.3</v>
      </c>
      <c r="H79" s="336">
        <v>0</v>
      </c>
      <c r="I79" s="336">
        <v>58.8</v>
      </c>
      <c r="J79" s="336">
        <v>179.5</v>
      </c>
    </row>
    <row r="80" spans="1:10" x14ac:dyDescent="0.25">
      <c r="A80" s="422"/>
      <c r="C80" s="335">
        <v>45841.333333333328</v>
      </c>
      <c r="D80" s="336">
        <v>989.9</v>
      </c>
      <c r="E80" s="336">
        <v>0</v>
      </c>
      <c r="F80" s="336">
        <v>15.5</v>
      </c>
      <c r="G80" s="336">
        <v>82.3</v>
      </c>
      <c r="H80" s="336">
        <v>0.4</v>
      </c>
      <c r="I80" s="336">
        <v>215.7</v>
      </c>
      <c r="J80" s="336">
        <v>395.2</v>
      </c>
    </row>
    <row r="81" spans="1:10" x14ac:dyDescent="0.25">
      <c r="A81" s="422"/>
      <c r="C81" s="335">
        <v>45841.375</v>
      </c>
      <c r="D81" s="336">
        <v>989.4</v>
      </c>
      <c r="E81" s="336">
        <v>0</v>
      </c>
      <c r="F81" s="336">
        <v>15.9</v>
      </c>
      <c r="G81" s="336">
        <v>81.400000000000006</v>
      </c>
      <c r="H81" s="336">
        <v>1</v>
      </c>
      <c r="I81" s="336">
        <v>304.8</v>
      </c>
      <c r="J81" s="336">
        <v>576.4</v>
      </c>
    </row>
    <row r="82" spans="1:10" x14ac:dyDescent="0.25">
      <c r="A82" s="422"/>
      <c r="C82" s="335">
        <v>45841.416666666672</v>
      </c>
      <c r="D82" s="336">
        <v>988.5</v>
      </c>
      <c r="E82" s="336">
        <v>0</v>
      </c>
      <c r="F82" s="336">
        <v>16.399999999999999</v>
      </c>
      <c r="G82" s="336">
        <v>80.2</v>
      </c>
      <c r="H82" s="336">
        <v>1.6</v>
      </c>
      <c r="I82" s="336">
        <v>285.3</v>
      </c>
      <c r="J82" s="336">
        <v>696.4</v>
      </c>
    </row>
    <row r="83" spans="1:10" x14ac:dyDescent="0.25">
      <c r="A83" s="422"/>
      <c r="C83" s="335">
        <v>45841.458333333328</v>
      </c>
      <c r="D83" s="336">
        <v>987.3</v>
      </c>
      <c r="E83" s="336">
        <v>0</v>
      </c>
      <c r="F83" s="336">
        <v>17</v>
      </c>
      <c r="G83" s="336">
        <v>78.900000000000006</v>
      </c>
      <c r="H83" s="336">
        <v>1.9</v>
      </c>
      <c r="I83" s="336">
        <v>236.3</v>
      </c>
      <c r="J83" s="336">
        <v>755</v>
      </c>
    </row>
    <row r="84" spans="1:10" x14ac:dyDescent="0.25">
      <c r="A84" s="422"/>
      <c r="C84" s="335">
        <v>45841.5</v>
      </c>
      <c r="D84" s="336">
        <v>986.6</v>
      </c>
      <c r="E84" s="336">
        <v>0</v>
      </c>
      <c r="F84" s="336">
        <v>17.2</v>
      </c>
      <c r="G84" s="336">
        <v>78.599999999999994</v>
      </c>
      <c r="H84" s="336">
        <v>2.9</v>
      </c>
      <c r="I84" s="336">
        <v>196.9</v>
      </c>
      <c r="J84" s="336">
        <v>756.8</v>
      </c>
    </row>
    <row r="85" spans="1:10" x14ac:dyDescent="0.25">
      <c r="A85" s="422"/>
      <c r="C85" s="335">
        <v>45841.541666666672</v>
      </c>
      <c r="D85" s="336">
        <v>986.2</v>
      </c>
      <c r="E85" s="336">
        <v>0</v>
      </c>
      <c r="F85" s="336">
        <v>17.100000000000001</v>
      </c>
      <c r="G85" s="336">
        <v>80</v>
      </c>
      <c r="H85" s="336">
        <v>3.1</v>
      </c>
      <c r="I85" s="336">
        <v>191.9</v>
      </c>
      <c r="J85" s="336">
        <v>680</v>
      </c>
    </row>
    <row r="86" spans="1:10" x14ac:dyDescent="0.25">
      <c r="A86" s="422"/>
      <c r="C86" s="335">
        <v>45841.583333333328</v>
      </c>
      <c r="D86" s="336">
        <v>986</v>
      </c>
      <c r="E86" s="336">
        <v>0</v>
      </c>
      <c r="F86" s="336">
        <v>17</v>
      </c>
      <c r="G86" s="336">
        <v>80.900000000000006</v>
      </c>
      <c r="H86" s="336">
        <v>2.8</v>
      </c>
      <c r="I86" s="336">
        <v>200.7</v>
      </c>
      <c r="J86" s="336">
        <v>546.70000000000005</v>
      </c>
    </row>
    <row r="87" spans="1:10" x14ac:dyDescent="0.25">
      <c r="A87" s="422"/>
      <c r="C87" s="335">
        <v>45841.625</v>
      </c>
      <c r="D87" s="336">
        <v>986.9</v>
      </c>
      <c r="E87" s="336">
        <v>0</v>
      </c>
      <c r="F87" s="336">
        <v>16.899999999999999</v>
      </c>
      <c r="G87" s="336">
        <v>82.4</v>
      </c>
      <c r="H87" s="336">
        <v>2.4</v>
      </c>
      <c r="I87" s="336">
        <v>212.4</v>
      </c>
      <c r="J87" s="336">
        <v>316.39999999999998</v>
      </c>
    </row>
    <row r="88" spans="1:10" x14ac:dyDescent="0.25">
      <c r="A88" s="422"/>
      <c r="C88" s="335">
        <v>45841.666666666672</v>
      </c>
      <c r="D88" s="336">
        <v>988.1</v>
      </c>
      <c r="E88" s="336">
        <v>0</v>
      </c>
      <c r="F88" s="336">
        <v>16.399999999999999</v>
      </c>
      <c r="G88" s="336">
        <v>84.3</v>
      </c>
      <c r="H88" s="336">
        <v>2</v>
      </c>
      <c r="I88" s="336">
        <v>220.4</v>
      </c>
      <c r="J88" s="336">
        <v>110.8</v>
      </c>
    </row>
    <row r="89" spans="1:10" x14ac:dyDescent="0.25">
      <c r="A89" s="422"/>
      <c r="C89" s="335">
        <v>45841.708333333328</v>
      </c>
      <c r="D89" s="336">
        <v>989.8</v>
      </c>
      <c r="E89" s="336">
        <v>0</v>
      </c>
      <c r="F89" s="336">
        <v>16</v>
      </c>
      <c r="G89" s="336">
        <v>86.9</v>
      </c>
      <c r="H89" s="336">
        <v>1.9</v>
      </c>
      <c r="I89" s="336">
        <v>290</v>
      </c>
      <c r="J89" s="336">
        <v>4.9000000000000004</v>
      </c>
    </row>
    <row r="90" spans="1:10" x14ac:dyDescent="0.25">
      <c r="A90" s="422"/>
      <c r="C90" s="335">
        <v>45841.75</v>
      </c>
      <c r="D90" s="336">
        <v>990.5</v>
      </c>
      <c r="E90" s="336">
        <v>0</v>
      </c>
      <c r="F90" s="336">
        <v>15.7</v>
      </c>
      <c r="G90" s="336">
        <v>89.7</v>
      </c>
      <c r="H90" s="336">
        <v>1.4</v>
      </c>
      <c r="I90" s="336">
        <v>321.3</v>
      </c>
      <c r="J90" s="336">
        <v>0</v>
      </c>
    </row>
    <row r="91" spans="1:10" x14ac:dyDescent="0.25">
      <c r="A91" s="422"/>
      <c r="C91" s="335">
        <v>45841.791666666672</v>
      </c>
      <c r="D91" s="336">
        <v>991</v>
      </c>
      <c r="E91" s="336">
        <v>0</v>
      </c>
      <c r="F91" s="336">
        <v>15.8</v>
      </c>
      <c r="G91" s="337">
        <v>88.9</v>
      </c>
      <c r="H91" s="351">
        <v>1.1000000000000001</v>
      </c>
      <c r="I91" s="351">
        <v>323.60000000000002</v>
      </c>
      <c r="J91" s="339">
        <v>0</v>
      </c>
    </row>
    <row r="92" spans="1:10" x14ac:dyDescent="0.25">
      <c r="A92" s="422"/>
      <c r="C92" s="335">
        <v>45841.833333333328</v>
      </c>
      <c r="D92" s="336">
        <v>991.5</v>
      </c>
      <c r="E92" s="336">
        <v>0</v>
      </c>
      <c r="F92" s="336">
        <v>15.7</v>
      </c>
      <c r="G92" s="337">
        <v>87.5</v>
      </c>
      <c r="H92" s="351">
        <v>1.6</v>
      </c>
      <c r="I92" s="351">
        <v>321.5</v>
      </c>
      <c r="J92" s="339">
        <v>0</v>
      </c>
    </row>
    <row r="93" spans="1:10" x14ac:dyDescent="0.25">
      <c r="A93" s="422"/>
      <c r="C93" s="335">
        <v>45841.875</v>
      </c>
      <c r="D93" s="336">
        <v>991.1</v>
      </c>
      <c r="E93" s="336">
        <v>0</v>
      </c>
      <c r="F93" s="336">
        <v>15.3</v>
      </c>
      <c r="G93" s="337">
        <v>86.5</v>
      </c>
      <c r="H93" s="351">
        <v>1.5</v>
      </c>
      <c r="I93" s="338">
        <v>332.5</v>
      </c>
      <c r="J93" s="339">
        <v>0</v>
      </c>
    </row>
    <row r="94" spans="1:10" x14ac:dyDescent="0.25">
      <c r="A94" s="422"/>
      <c r="C94" s="335">
        <v>45841.916666666672</v>
      </c>
      <c r="D94" s="336">
        <v>990.9</v>
      </c>
      <c r="E94" s="336">
        <v>0</v>
      </c>
      <c r="F94" s="336">
        <v>15</v>
      </c>
      <c r="G94" s="337">
        <v>87.4</v>
      </c>
      <c r="H94" s="341">
        <v>0.5</v>
      </c>
      <c r="I94" s="340">
        <v>331.1</v>
      </c>
      <c r="J94" s="339">
        <v>0</v>
      </c>
    </row>
    <row r="95" spans="1:10" x14ac:dyDescent="0.25">
      <c r="A95" s="422"/>
      <c r="C95" s="335">
        <v>45841.958333333328</v>
      </c>
      <c r="D95" s="336">
        <v>990.9</v>
      </c>
      <c r="E95" s="336">
        <v>0</v>
      </c>
      <c r="F95" s="336">
        <v>14.7</v>
      </c>
      <c r="G95" s="337">
        <v>88.2</v>
      </c>
      <c r="H95" s="351">
        <v>0.8</v>
      </c>
      <c r="I95" s="354">
        <v>15.7</v>
      </c>
      <c r="J95" s="339">
        <v>0</v>
      </c>
    </row>
    <row r="96" spans="1:10" x14ac:dyDescent="0.25">
      <c r="A96" s="422"/>
      <c r="C96" s="335">
        <v>45842</v>
      </c>
      <c r="D96" s="336">
        <v>991</v>
      </c>
      <c r="E96" s="336">
        <v>0</v>
      </c>
      <c r="F96" s="336">
        <v>14.1</v>
      </c>
      <c r="G96" s="337">
        <v>89</v>
      </c>
      <c r="H96" s="351">
        <v>0.7</v>
      </c>
      <c r="I96" s="351">
        <v>121.1</v>
      </c>
      <c r="J96" s="339">
        <v>0</v>
      </c>
    </row>
    <row r="97" spans="1:10" x14ac:dyDescent="0.25">
      <c r="A97" s="422"/>
      <c r="C97" s="335">
        <v>45842.041666666672</v>
      </c>
      <c r="D97" s="336">
        <v>990.9</v>
      </c>
      <c r="E97" s="336">
        <v>0</v>
      </c>
      <c r="F97" s="336">
        <v>13.9</v>
      </c>
      <c r="G97" s="336">
        <v>89.9</v>
      </c>
      <c r="H97" s="336">
        <v>0.9</v>
      </c>
      <c r="I97" s="336">
        <v>103.7</v>
      </c>
      <c r="J97" s="336">
        <v>0</v>
      </c>
    </row>
    <row r="98" spans="1:10" x14ac:dyDescent="0.25">
      <c r="A98" s="422"/>
      <c r="C98" s="335">
        <v>45842.083333333328</v>
      </c>
      <c r="D98" s="336">
        <v>990.8</v>
      </c>
      <c r="E98" s="336">
        <v>0</v>
      </c>
      <c r="F98" s="336">
        <v>13.5</v>
      </c>
      <c r="G98" s="336">
        <v>91.4</v>
      </c>
      <c r="H98" s="336">
        <v>1</v>
      </c>
      <c r="I98" s="336">
        <v>131</v>
      </c>
      <c r="J98" s="336">
        <v>0</v>
      </c>
    </row>
    <row r="99" spans="1:10" x14ac:dyDescent="0.25">
      <c r="A99" s="422"/>
      <c r="C99" s="335">
        <v>45842.125</v>
      </c>
      <c r="D99" s="336">
        <v>991.7</v>
      </c>
      <c r="E99" s="336">
        <v>0</v>
      </c>
      <c r="F99" s="336">
        <v>13.5</v>
      </c>
      <c r="G99" s="337">
        <v>91.8</v>
      </c>
      <c r="H99" s="351">
        <v>0.3</v>
      </c>
      <c r="I99" s="338">
        <v>84.1</v>
      </c>
      <c r="J99" s="339">
        <v>0</v>
      </c>
    </row>
    <row r="100" spans="1:10" x14ac:dyDescent="0.25">
      <c r="A100" s="422"/>
      <c r="C100" s="335">
        <v>45842.166666666672</v>
      </c>
      <c r="D100" s="336">
        <v>992.5</v>
      </c>
      <c r="E100" s="336">
        <v>0</v>
      </c>
      <c r="F100" s="336">
        <v>14.3</v>
      </c>
      <c r="G100" s="337">
        <v>90.9</v>
      </c>
      <c r="H100" s="341">
        <v>0.8</v>
      </c>
      <c r="I100" s="340">
        <v>30.9</v>
      </c>
      <c r="J100" s="339">
        <v>0</v>
      </c>
    </row>
    <row r="101" spans="1:10" x14ac:dyDescent="0.25">
      <c r="A101" s="422"/>
      <c r="C101" s="335">
        <v>45842.208333333328</v>
      </c>
      <c r="D101" s="336">
        <v>992.9</v>
      </c>
      <c r="E101" s="336">
        <v>0</v>
      </c>
      <c r="F101" s="336">
        <v>14.9</v>
      </c>
      <c r="G101" s="337">
        <v>89.2</v>
      </c>
      <c r="H101" s="341">
        <v>1</v>
      </c>
      <c r="I101" s="340">
        <v>46.6</v>
      </c>
      <c r="J101" s="339">
        <v>0</v>
      </c>
    </row>
    <row r="102" spans="1:10" x14ac:dyDescent="0.2">
      <c r="A102" s="422"/>
      <c r="C102" s="335">
        <v>45842.25</v>
      </c>
      <c r="D102" s="336">
        <v>993.3</v>
      </c>
      <c r="E102" s="336">
        <v>0</v>
      </c>
      <c r="F102" s="336">
        <v>14.9</v>
      </c>
      <c r="G102" s="337">
        <v>87.8</v>
      </c>
      <c r="H102" s="355">
        <v>1.9</v>
      </c>
      <c r="I102" s="340">
        <v>59.6</v>
      </c>
      <c r="J102" s="339">
        <v>7.1</v>
      </c>
    </row>
    <row r="103" spans="1:10" x14ac:dyDescent="0.25">
      <c r="A103" s="422"/>
      <c r="C103" s="335">
        <v>45842.291666666672</v>
      </c>
      <c r="D103" s="336">
        <v>993.2</v>
      </c>
      <c r="E103" s="336">
        <v>0</v>
      </c>
      <c r="F103" s="336">
        <v>15.3</v>
      </c>
      <c r="G103" s="337">
        <v>86</v>
      </c>
      <c r="H103" s="341">
        <v>2.2999999999999998</v>
      </c>
      <c r="I103" s="340">
        <v>60.5</v>
      </c>
      <c r="J103" s="339">
        <v>143.6</v>
      </c>
    </row>
    <row r="104" spans="1:10" x14ac:dyDescent="0.2">
      <c r="A104" s="422"/>
      <c r="C104" s="335">
        <v>45842.333333333328</v>
      </c>
      <c r="D104" s="336">
        <v>993.4</v>
      </c>
      <c r="E104" s="336">
        <v>0</v>
      </c>
      <c r="F104" s="336">
        <v>16.100000000000001</v>
      </c>
      <c r="G104" s="336">
        <v>81.599999999999994</v>
      </c>
      <c r="H104" s="337">
        <v>1.3</v>
      </c>
      <c r="I104" s="340">
        <v>179.4</v>
      </c>
      <c r="J104" s="339">
        <v>378.3</v>
      </c>
    </row>
    <row r="105" spans="1:10" x14ac:dyDescent="0.25">
      <c r="A105" s="422"/>
      <c r="C105" s="335">
        <v>45842.375</v>
      </c>
      <c r="D105" s="336">
        <v>992.8</v>
      </c>
      <c r="E105" s="336">
        <v>0</v>
      </c>
      <c r="F105" s="336">
        <v>17.100000000000001</v>
      </c>
      <c r="G105" s="336">
        <v>78.7</v>
      </c>
      <c r="H105" s="336">
        <v>1.4</v>
      </c>
      <c r="I105" s="344">
        <v>200.7</v>
      </c>
      <c r="J105" s="336">
        <v>576.9</v>
      </c>
    </row>
    <row r="106" spans="1:10" x14ac:dyDescent="0.25">
      <c r="A106" s="422"/>
      <c r="C106" s="335">
        <v>45842.416666666672</v>
      </c>
      <c r="D106" s="336">
        <v>991.7</v>
      </c>
      <c r="E106" s="336">
        <v>0</v>
      </c>
      <c r="F106" s="336">
        <v>17.8</v>
      </c>
      <c r="G106" s="336">
        <v>77.400000000000006</v>
      </c>
      <c r="H106" s="336">
        <v>1.4</v>
      </c>
      <c r="I106" s="336">
        <v>171.3</v>
      </c>
      <c r="J106" s="336">
        <v>699.3</v>
      </c>
    </row>
    <row r="107" spans="1:10" x14ac:dyDescent="0.25">
      <c r="A107" s="422"/>
      <c r="C107" s="335">
        <v>45842.458333333328</v>
      </c>
      <c r="D107" s="336">
        <v>991.1</v>
      </c>
      <c r="E107" s="336">
        <v>0</v>
      </c>
      <c r="F107" s="336">
        <v>17.5</v>
      </c>
      <c r="G107" s="336">
        <v>80.099999999999994</v>
      </c>
      <c r="H107" s="336">
        <v>2.1</v>
      </c>
      <c r="I107" s="336">
        <v>189.5</v>
      </c>
      <c r="J107" s="336">
        <v>758.8</v>
      </c>
    </row>
    <row r="108" spans="1:10" x14ac:dyDescent="0.25">
      <c r="A108" s="422"/>
      <c r="C108" s="335">
        <v>45842.5</v>
      </c>
      <c r="D108" s="336">
        <v>990</v>
      </c>
      <c r="E108" s="336">
        <v>0</v>
      </c>
      <c r="F108" s="336">
        <v>18</v>
      </c>
      <c r="G108" s="336">
        <v>79.2</v>
      </c>
      <c r="H108" s="336">
        <v>2</v>
      </c>
      <c r="I108" s="336">
        <v>278.8</v>
      </c>
      <c r="J108" s="336">
        <v>748.4</v>
      </c>
    </row>
    <row r="109" spans="1:10" x14ac:dyDescent="0.25">
      <c r="A109" s="422"/>
      <c r="C109" s="335">
        <v>45842.541666666672</v>
      </c>
      <c r="D109" s="336">
        <v>989.2</v>
      </c>
      <c r="E109" s="336">
        <v>0</v>
      </c>
      <c r="F109" s="336">
        <v>18</v>
      </c>
      <c r="G109" s="336">
        <v>80.599999999999994</v>
      </c>
      <c r="H109" s="336">
        <v>1.8</v>
      </c>
      <c r="I109" s="336">
        <v>265.89999999999998</v>
      </c>
      <c r="J109" s="336">
        <v>672.2</v>
      </c>
    </row>
    <row r="110" spans="1:10" x14ac:dyDescent="0.25">
      <c r="A110" s="422"/>
      <c r="C110" s="335">
        <v>45842.583333333328</v>
      </c>
      <c r="D110" s="336">
        <v>989.4</v>
      </c>
      <c r="E110" s="336">
        <v>0</v>
      </c>
      <c r="F110" s="336">
        <v>17.600000000000001</v>
      </c>
      <c r="G110" s="336">
        <v>82.8</v>
      </c>
      <c r="H110" s="336">
        <v>2.5</v>
      </c>
      <c r="I110" s="336">
        <v>293.3</v>
      </c>
      <c r="J110" s="336">
        <v>508.3</v>
      </c>
    </row>
    <row r="111" spans="1:10" x14ac:dyDescent="0.25">
      <c r="A111" s="422"/>
      <c r="C111" s="335">
        <v>45842.625</v>
      </c>
      <c r="D111" s="336">
        <v>990.1</v>
      </c>
      <c r="E111" s="336">
        <v>0</v>
      </c>
      <c r="F111" s="336">
        <v>17</v>
      </c>
      <c r="G111" s="336">
        <v>85.8</v>
      </c>
      <c r="H111" s="336">
        <v>2</v>
      </c>
      <c r="I111" s="336">
        <v>290.60000000000002</v>
      </c>
      <c r="J111" s="336">
        <v>159.6</v>
      </c>
    </row>
    <row r="112" spans="1:10" x14ac:dyDescent="0.25">
      <c r="A112" s="422"/>
      <c r="C112" s="335">
        <v>45842.666666666672</v>
      </c>
      <c r="D112" s="336">
        <v>991</v>
      </c>
      <c r="E112" s="336">
        <v>0</v>
      </c>
      <c r="F112" s="336">
        <v>16.399999999999999</v>
      </c>
      <c r="G112" s="336">
        <v>88.1</v>
      </c>
      <c r="H112" s="336">
        <v>1.8</v>
      </c>
      <c r="I112" s="336">
        <v>279.10000000000002</v>
      </c>
      <c r="J112" s="336">
        <v>35</v>
      </c>
    </row>
    <row r="113" spans="1:10" x14ac:dyDescent="0.25">
      <c r="A113" s="422"/>
      <c r="C113" s="335">
        <v>45842.708333333328</v>
      </c>
      <c r="D113" s="336">
        <v>991.8</v>
      </c>
      <c r="E113" s="336">
        <v>0</v>
      </c>
      <c r="F113" s="336">
        <v>16.399999999999999</v>
      </c>
      <c r="G113" s="336">
        <v>88</v>
      </c>
      <c r="H113" s="336">
        <v>1.6</v>
      </c>
      <c r="I113" s="336">
        <v>250.9</v>
      </c>
      <c r="J113" s="336">
        <v>2.5</v>
      </c>
    </row>
    <row r="114" spans="1:10" x14ac:dyDescent="0.25">
      <c r="A114" s="422"/>
      <c r="C114" s="335">
        <v>45842.75</v>
      </c>
      <c r="D114" s="336">
        <v>992.4</v>
      </c>
      <c r="E114" s="336">
        <v>0</v>
      </c>
      <c r="F114" s="336">
        <v>16.3</v>
      </c>
      <c r="G114" s="336">
        <v>88.6</v>
      </c>
      <c r="H114" s="336">
        <v>1.1000000000000001</v>
      </c>
      <c r="I114" s="336">
        <v>188.8</v>
      </c>
      <c r="J114" s="336">
        <v>0</v>
      </c>
    </row>
    <row r="115" spans="1:10" x14ac:dyDescent="0.25">
      <c r="A115" s="422"/>
      <c r="C115" s="335">
        <v>45842.791666666672</v>
      </c>
      <c r="D115" s="336">
        <v>992.8</v>
      </c>
      <c r="E115" s="336">
        <v>0</v>
      </c>
      <c r="F115" s="336">
        <v>16.399999999999999</v>
      </c>
      <c r="G115" s="336">
        <v>88.9</v>
      </c>
      <c r="H115" s="336">
        <v>0.8</v>
      </c>
      <c r="I115" s="336">
        <v>170</v>
      </c>
      <c r="J115" s="336">
        <v>0</v>
      </c>
    </row>
    <row r="116" spans="1:10" x14ac:dyDescent="0.25">
      <c r="A116" s="422"/>
      <c r="C116" s="335">
        <v>45842.833333333328</v>
      </c>
      <c r="D116" s="336">
        <v>992.8</v>
      </c>
      <c r="E116" s="336">
        <v>0</v>
      </c>
      <c r="F116" s="336">
        <v>16.399999999999999</v>
      </c>
      <c r="G116" s="336">
        <v>89</v>
      </c>
      <c r="H116" s="336">
        <v>1.1000000000000001</v>
      </c>
      <c r="I116" s="336">
        <v>210.8</v>
      </c>
      <c r="J116" s="336">
        <v>0</v>
      </c>
    </row>
    <row r="117" spans="1:10" x14ac:dyDescent="0.25">
      <c r="A117" s="422"/>
      <c r="C117" s="335">
        <v>45842.875</v>
      </c>
      <c r="D117" s="336">
        <v>993.1</v>
      </c>
      <c r="E117" s="336">
        <v>0</v>
      </c>
      <c r="F117" s="336">
        <v>16.3</v>
      </c>
      <c r="G117" s="336">
        <v>89.3</v>
      </c>
      <c r="H117" s="336">
        <v>2.2999999999999998</v>
      </c>
      <c r="I117" s="336">
        <v>168.7</v>
      </c>
      <c r="J117" s="336">
        <v>0</v>
      </c>
    </row>
    <row r="118" spans="1:10" x14ac:dyDescent="0.25">
      <c r="A118" s="422"/>
      <c r="C118" s="335">
        <v>45842.916666666672</v>
      </c>
      <c r="D118" s="336">
        <v>992.9</v>
      </c>
      <c r="E118" s="336">
        <v>0</v>
      </c>
      <c r="F118" s="336">
        <v>16.100000000000001</v>
      </c>
      <c r="G118" s="336">
        <v>90.1</v>
      </c>
      <c r="H118" s="336">
        <v>2.2999999999999998</v>
      </c>
      <c r="I118" s="345">
        <v>171.3</v>
      </c>
      <c r="J118" s="336">
        <v>0</v>
      </c>
    </row>
    <row r="119" spans="1:10" x14ac:dyDescent="0.2">
      <c r="A119" s="422"/>
      <c r="C119" s="335">
        <v>45842.958333333328</v>
      </c>
      <c r="D119" s="336">
        <v>992.5</v>
      </c>
      <c r="E119" s="336">
        <v>0</v>
      </c>
      <c r="F119" s="336">
        <v>15.9</v>
      </c>
      <c r="G119" s="336">
        <v>90.5</v>
      </c>
      <c r="H119" s="337">
        <v>3.3</v>
      </c>
      <c r="I119" s="340">
        <v>169.7</v>
      </c>
      <c r="J119" s="339">
        <v>0</v>
      </c>
    </row>
    <row r="120" spans="1:10" x14ac:dyDescent="0.2">
      <c r="A120" s="422"/>
      <c r="C120" s="335">
        <v>45843</v>
      </c>
      <c r="D120" s="336">
        <v>992.5</v>
      </c>
      <c r="E120" s="336">
        <v>0</v>
      </c>
      <c r="F120" s="336">
        <v>15.7</v>
      </c>
      <c r="G120" s="336">
        <v>91.4</v>
      </c>
      <c r="H120" s="337">
        <v>3.2</v>
      </c>
      <c r="I120" s="340">
        <v>176.9</v>
      </c>
      <c r="J120" s="339">
        <v>0</v>
      </c>
    </row>
    <row r="121" spans="1:10" x14ac:dyDescent="0.2">
      <c r="A121" s="422"/>
      <c r="C121" s="335">
        <v>45843.041666666672</v>
      </c>
      <c r="D121" s="336">
        <v>992.7</v>
      </c>
      <c r="E121" s="336">
        <v>0</v>
      </c>
      <c r="F121" s="336">
        <v>15.6</v>
      </c>
      <c r="G121" s="336">
        <v>91.1</v>
      </c>
      <c r="H121" s="337">
        <v>3</v>
      </c>
      <c r="I121" s="340">
        <v>173.7</v>
      </c>
      <c r="J121" s="339">
        <v>0</v>
      </c>
    </row>
    <row r="122" spans="1:10" x14ac:dyDescent="0.2">
      <c r="A122" s="422"/>
      <c r="C122" s="335">
        <v>45843.083333333328</v>
      </c>
      <c r="D122" s="336">
        <v>992.5</v>
      </c>
      <c r="E122" s="336">
        <v>0</v>
      </c>
      <c r="F122" s="336">
        <v>15.5</v>
      </c>
      <c r="G122" s="336">
        <v>90.7</v>
      </c>
      <c r="H122" s="352">
        <v>2.9</v>
      </c>
      <c r="I122" s="340">
        <v>161.1</v>
      </c>
      <c r="J122" s="339">
        <v>0</v>
      </c>
    </row>
    <row r="123" spans="1:10" x14ac:dyDescent="0.2">
      <c r="A123" s="422"/>
      <c r="C123" s="335">
        <v>45843.125</v>
      </c>
      <c r="D123" s="336">
        <v>992.5</v>
      </c>
      <c r="E123" s="336">
        <v>0</v>
      </c>
      <c r="F123" s="336">
        <v>15.2</v>
      </c>
      <c r="G123" s="337">
        <v>90.6</v>
      </c>
      <c r="H123" s="340">
        <v>2.8</v>
      </c>
      <c r="I123" s="340">
        <v>148.19999999999999</v>
      </c>
      <c r="J123" s="339">
        <v>0</v>
      </c>
    </row>
    <row r="124" spans="1:10" x14ac:dyDescent="0.2">
      <c r="A124" s="422"/>
      <c r="C124" s="335">
        <v>45843.166666666672</v>
      </c>
      <c r="D124" s="336">
        <v>992.4</v>
      </c>
      <c r="E124" s="336">
        <v>0</v>
      </c>
      <c r="F124" s="336">
        <v>15.3</v>
      </c>
      <c r="G124" s="337">
        <v>90</v>
      </c>
      <c r="H124" s="350">
        <v>2</v>
      </c>
      <c r="I124" s="340">
        <v>124.4</v>
      </c>
      <c r="J124" s="339">
        <v>0</v>
      </c>
    </row>
    <row r="125" spans="1:10" x14ac:dyDescent="0.25">
      <c r="A125" s="422"/>
      <c r="C125" s="335">
        <v>45843.208333333328</v>
      </c>
      <c r="D125" s="336">
        <v>992.8</v>
      </c>
      <c r="E125" s="336">
        <v>0</v>
      </c>
      <c r="F125" s="336">
        <v>15.3</v>
      </c>
      <c r="G125" s="337">
        <v>89</v>
      </c>
      <c r="H125" s="341">
        <v>1.8</v>
      </c>
      <c r="I125" s="340">
        <v>87.8</v>
      </c>
      <c r="J125" s="339">
        <v>0</v>
      </c>
    </row>
    <row r="126" spans="1:10" x14ac:dyDescent="0.25">
      <c r="A126" s="422"/>
      <c r="C126" s="335">
        <v>45843.25</v>
      </c>
      <c r="D126" s="336">
        <v>992.8</v>
      </c>
      <c r="E126" s="336">
        <v>0</v>
      </c>
      <c r="F126" s="336">
        <v>15.2</v>
      </c>
      <c r="G126" s="337">
        <v>87.7</v>
      </c>
      <c r="H126" s="342">
        <v>2.8</v>
      </c>
      <c r="I126" s="340">
        <v>61.7</v>
      </c>
      <c r="J126" s="339">
        <v>7.8</v>
      </c>
    </row>
    <row r="127" spans="1:10" x14ac:dyDescent="0.2">
      <c r="A127" s="422"/>
      <c r="C127" s="335">
        <v>45843.291666666672</v>
      </c>
      <c r="D127" s="336">
        <v>993</v>
      </c>
      <c r="E127" s="336">
        <v>0</v>
      </c>
      <c r="F127" s="336">
        <v>15.5</v>
      </c>
      <c r="G127" s="337">
        <v>86.1</v>
      </c>
      <c r="H127" s="340">
        <v>2.9</v>
      </c>
      <c r="I127" s="340">
        <v>61.9</v>
      </c>
      <c r="J127" s="339">
        <v>66.8</v>
      </c>
    </row>
    <row r="128" spans="1:10" x14ac:dyDescent="0.25">
      <c r="A128" s="422"/>
      <c r="C128" s="335">
        <v>45843.333333333328</v>
      </c>
      <c r="D128" s="336">
        <v>993.4</v>
      </c>
      <c r="E128" s="336">
        <v>0</v>
      </c>
      <c r="F128" s="336">
        <v>16.899999999999999</v>
      </c>
      <c r="G128" s="336">
        <v>85.2</v>
      </c>
      <c r="H128" s="344">
        <v>2.1</v>
      </c>
      <c r="I128" s="344">
        <v>164.7</v>
      </c>
      <c r="J128" s="336">
        <v>239.3</v>
      </c>
    </row>
    <row r="129" spans="1:10" x14ac:dyDescent="0.25">
      <c r="A129" s="422"/>
      <c r="C129" s="335">
        <v>45843.375</v>
      </c>
      <c r="D129" s="336">
        <v>992.4</v>
      </c>
      <c r="E129" s="336">
        <v>0</v>
      </c>
      <c r="F129" s="336">
        <v>17.7</v>
      </c>
      <c r="G129" s="336">
        <v>81.599999999999994</v>
      </c>
      <c r="H129" s="336">
        <v>2.5</v>
      </c>
      <c r="I129" s="336">
        <v>213.2</v>
      </c>
      <c r="J129" s="336">
        <v>514</v>
      </c>
    </row>
    <row r="130" spans="1:10" x14ac:dyDescent="0.25">
      <c r="A130" s="422"/>
      <c r="C130" s="335">
        <v>45843.416666666672</v>
      </c>
      <c r="D130" s="336">
        <v>991.4</v>
      </c>
      <c r="E130" s="336">
        <v>0</v>
      </c>
      <c r="F130" s="336">
        <v>18.3</v>
      </c>
      <c r="G130" s="336">
        <v>79.3</v>
      </c>
      <c r="H130" s="336">
        <v>3.1</v>
      </c>
      <c r="I130" s="336">
        <v>197.4</v>
      </c>
      <c r="J130" s="336">
        <v>729.4</v>
      </c>
    </row>
    <row r="131" spans="1:10" x14ac:dyDescent="0.25">
      <c r="A131" s="422"/>
      <c r="C131" s="335">
        <v>45843.458333333328</v>
      </c>
      <c r="D131" s="336">
        <v>990.7</v>
      </c>
      <c r="E131" s="336">
        <v>0</v>
      </c>
      <c r="F131" s="336">
        <v>18.5</v>
      </c>
      <c r="G131" s="336">
        <v>77.900000000000006</v>
      </c>
      <c r="H131" s="336">
        <v>3.5</v>
      </c>
      <c r="I131" s="336">
        <v>192.9</v>
      </c>
      <c r="J131" s="336">
        <v>789.8</v>
      </c>
    </row>
    <row r="132" spans="1:10" x14ac:dyDescent="0.25">
      <c r="A132" s="422"/>
      <c r="C132" s="335">
        <v>45843.5</v>
      </c>
      <c r="D132" s="336">
        <v>990.1</v>
      </c>
      <c r="E132" s="336">
        <v>0</v>
      </c>
      <c r="F132" s="336">
        <v>18.399999999999999</v>
      </c>
      <c r="G132" s="336">
        <v>77.599999999999994</v>
      </c>
      <c r="H132" s="336">
        <v>3.5</v>
      </c>
      <c r="I132" s="336">
        <v>187.2</v>
      </c>
      <c r="J132" s="336">
        <v>747.4</v>
      </c>
    </row>
    <row r="133" spans="1:10" x14ac:dyDescent="0.25">
      <c r="A133" s="422"/>
      <c r="C133" s="335">
        <v>45843.541666666672</v>
      </c>
      <c r="D133" s="336">
        <v>989.2</v>
      </c>
      <c r="E133" s="336">
        <v>0</v>
      </c>
      <c r="F133" s="336">
        <v>18.3</v>
      </c>
      <c r="G133" s="336">
        <v>77.400000000000006</v>
      </c>
      <c r="H133" s="336">
        <v>3.7</v>
      </c>
      <c r="I133" s="336">
        <v>193.7</v>
      </c>
      <c r="J133" s="336">
        <v>677.3</v>
      </c>
    </row>
    <row r="134" spans="1:10" x14ac:dyDescent="0.25">
      <c r="A134" s="422"/>
      <c r="C134" s="335">
        <v>45843.583333333328</v>
      </c>
      <c r="D134" s="336">
        <v>989.8</v>
      </c>
      <c r="E134" s="336">
        <v>0</v>
      </c>
      <c r="F134" s="336">
        <v>17.899999999999999</v>
      </c>
      <c r="G134" s="336">
        <v>79.599999999999994</v>
      </c>
      <c r="H134" s="336">
        <v>4.0999999999999996</v>
      </c>
      <c r="I134" s="336">
        <v>204.9</v>
      </c>
      <c r="J134" s="336">
        <v>498.5</v>
      </c>
    </row>
    <row r="135" spans="1:10" x14ac:dyDescent="0.25">
      <c r="A135" s="422"/>
      <c r="C135" s="335">
        <v>45843.625</v>
      </c>
      <c r="D135" s="336">
        <v>990.7</v>
      </c>
      <c r="E135" s="336">
        <v>0</v>
      </c>
      <c r="F135" s="336">
        <v>17.2</v>
      </c>
      <c r="G135" s="336">
        <v>83.4</v>
      </c>
      <c r="H135" s="336">
        <v>3.2</v>
      </c>
      <c r="I135" s="336">
        <v>183.6</v>
      </c>
      <c r="J135" s="336">
        <v>162</v>
      </c>
    </row>
    <row r="136" spans="1:10" x14ac:dyDescent="0.25">
      <c r="A136" s="422"/>
      <c r="C136" s="335">
        <v>45843.666666666672</v>
      </c>
      <c r="D136" s="336">
        <v>991.1</v>
      </c>
      <c r="E136" s="336">
        <v>0</v>
      </c>
      <c r="F136" s="336">
        <v>16.899999999999999</v>
      </c>
      <c r="G136" s="336">
        <v>84.2</v>
      </c>
      <c r="H136" s="336">
        <v>2.7</v>
      </c>
      <c r="I136" s="336">
        <v>188.1</v>
      </c>
      <c r="J136" s="336">
        <v>50.6</v>
      </c>
    </row>
    <row r="137" spans="1:10" x14ac:dyDescent="0.25">
      <c r="A137" s="422"/>
      <c r="C137" s="335">
        <v>45843.708333333328</v>
      </c>
      <c r="D137" s="336">
        <v>992</v>
      </c>
      <c r="E137" s="336">
        <v>0</v>
      </c>
      <c r="F137" s="336">
        <v>16.7</v>
      </c>
      <c r="G137" s="336">
        <v>84.8</v>
      </c>
      <c r="H137" s="336">
        <v>1.5</v>
      </c>
      <c r="I137" s="336">
        <v>192.7</v>
      </c>
      <c r="J137" s="336">
        <v>3.2</v>
      </c>
    </row>
    <row r="138" spans="1:10" x14ac:dyDescent="0.25">
      <c r="A138" s="422"/>
      <c r="C138" s="335">
        <v>45843.75</v>
      </c>
      <c r="D138" s="336">
        <v>992.5</v>
      </c>
      <c r="E138" s="336">
        <v>0</v>
      </c>
      <c r="F138" s="336">
        <v>16.600000000000001</v>
      </c>
      <c r="G138" s="336">
        <v>85.1</v>
      </c>
      <c r="H138" s="336">
        <v>1.6</v>
      </c>
      <c r="I138" s="336">
        <v>223.4</v>
      </c>
      <c r="J138" s="336">
        <v>0</v>
      </c>
    </row>
    <row r="139" spans="1:10" x14ac:dyDescent="0.25">
      <c r="A139" s="422"/>
      <c r="C139" s="335">
        <v>45843.791666666672</v>
      </c>
      <c r="D139" s="336">
        <v>993</v>
      </c>
      <c r="E139" s="336">
        <v>0</v>
      </c>
      <c r="F139" s="336">
        <v>16.600000000000001</v>
      </c>
      <c r="G139" s="336">
        <v>85.4</v>
      </c>
      <c r="H139" s="336">
        <v>2.1</v>
      </c>
      <c r="I139" s="336">
        <v>201.1</v>
      </c>
      <c r="J139" s="336">
        <v>0</v>
      </c>
    </row>
    <row r="140" spans="1:10" x14ac:dyDescent="0.25">
      <c r="A140" s="422"/>
      <c r="C140" s="335">
        <v>45843.833333333328</v>
      </c>
      <c r="D140" s="336">
        <v>993.7</v>
      </c>
      <c r="E140" s="336">
        <v>0</v>
      </c>
      <c r="F140" s="336">
        <v>16.600000000000001</v>
      </c>
      <c r="G140" s="336">
        <v>86.6</v>
      </c>
      <c r="H140" s="336">
        <v>2.2000000000000002</v>
      </c>
      <c r="I140" s="336">
        <v>188.2</v>
      </c>
      <c r="J140" s="336">
        <v>0</v>
      </c>
    </row>
    <row r="141" spans="1:10" x14ac:dyDescent="0.25">
      <c r="A141" s="422"/>
      <c r="C141" s="335">
        <v>45843.875</v>
      </c>
      <c r="D141" s="336">
        <v>993.8</v>
      </c>
      <c r="E141" s="336">
        <v>0</v>
      </c>
      <c r="F141" s="336">
        <v>16.5</v>
      </c>
      <c r="G141" s="336">
        <v>86.2</v>
      </c>
      <c r="H141" s="336">
        <v>2.8</v>
      </c>
      <c r="I141" s="336">
        <v>173.2</v>
      </c>
      <c r="J141" s="336">
        <v>0</v>
      </c>
    </row>
    <row r="142" spans="1:10" x14ac:dyDescent="0.25">
      <c r="A142" s="422"/>
      <c r="C142" s="335">
        <v>45843.916666666672</v>
      </c>
      <c r="D142" s="336">
        <v>994</v>
      </c>
      <c r="E142" s="336">
        <v>0</v>
      </c>
      <c r="F142" s="336">
        <v>16.5</v>
      </c>
      <c r="G142" s="336">
        <v>86.1</v>
      </c>
      <c r="H142" s="336">
        <v>1.9</v>
      </c>
      <c r="I142" s="345">
        <v>176.9</v>
      </c>
      <c r="J142" s="336">
        <v>0</v>
      </c>
    </row>
    <row r="143" spans="1:10" x14ac:dyDescent="0.2">
      <c r="A143" s="422"/>
      <c r="C143" s="335">
        <v>45843.958333333328</v>
      </c>
      <c r="D143" s="336">
        <v>993.9</v>
      </c>
      <c r="E143" s="336">
        <v>0</v>
      </c>
      <c r="F143" s="336">
        <v>16.5</v>
      </c>
      <c r="G143" s="336">
        <v>85.3</v>
      </c>
      <c r="H143" s="337">
        <v>1.5</v>
      </c>
      <c r="I143" s="340">
        <v>164.7</v>
      </c>
      <c r="J143" s="339">
        <v>0</v>
      </c>
    </row>
    <row r="144" spans="1:10" x14ac:dyDescent="0.25">
      <c r="A144" s="422"/>
      <c r="C144" s="335">
        <v>45844</v>
      </c>
      <c r="D144" s="336">
        <v>993.5</v>
      </c>
      <c r="E144" s="336">
        <v>0</v>
      </c>
      <c r="F144" s="336">
        <v>16.5</v>
      </c>
      <c r="G144" s="337">
        <v>84.5</v>
      </c>
      <c r="H144" s="341">
        <v>1.1000000000000001</v>
      </c>
      <c r="I144" s="340">
        <v>162.5</v>
      </c>
      <c r="J144" s="339">
        <v>0</v>
      </c>
    </row>
    <row r="145" spans="1:10" x14ac:dyDescent="0.2">
      <c r="A145" s="422"/>
      <c r="C145" s="335">
        <v>45844.041666666672</v>
      </c>
      <c r="D145" s="336">
        <v>993.1</v>
      </c>
      <c r="E145" s="336">
        <v>0</v>
      </c>
      <c r="F145" s="336">
        <v>16.399999999999999</v>
      </c>
      <c r="G145" s="336">
        <v>85.3</v>
      </c>
      <c r="H145" s="337">
        <v>1.7</v>
      </c>
      <c r="I145" s="340">
        <v>160.6</v>
      </c>
      <c r="J145" s="339">
        <v>0</v>
      </c>
    </row>
    <row r="146" spans="1:10" x14ac:dyDescent="0.25">
      <c r="A146" s="422"/>
      <c r="C146" s="335">
        <v>45844.083333333328</v>
      </c>
      <c r="D146" s="336">
        <v>993</v>
      </c>
      <c r="E146" s="336">
        <v>0</v>
      </c>
      <c r="F146" s="336">
        <v>16.3</v>
      </c>
      <c r="G146" s="336">
        <v>85.6</v>
      </c>
      <c r="H146" s="336">
        <v>1.4</v>
      </c>
      <c r="I146" s="344">
        <v>169</v>
      </c>
      <c r="J146" s="336">
        <v>0</v>
      </c>
    </row>
    <row r="147" spans="1:10" x14ac:dyDescent="0.25">
      <c r="A147" s="422"/>
      <c r="C147" s="335">
        <v>45844.125</v>
      </c>
      <c r="D147" s="336">
        <v>992.4</v>
      </c>
      <c r="E147" s="336">
        <v>0</v>
      </c>
      <c r="F147" s="336">
        <v>16.2</v>
      </c>
      <c r="G147" s="336">
        <v>85.6</v>
      </c>
      <c r="H147" s="336">
        <v>1.6</v>
      </c>
      <c r="I147" s="345">
        <v>184.6</v>
      </c>
      <c r="J147" s="336">
        <v>0</v>
      </c>
    </row>
    <row r="148" spans="1:10" x14ac:dyDescent="0.25">
      <c r="A148" s="422"/>
      <c r="C148" s="335">
        <v>45844.166666666672</v>
      </c>
      <c r="D148" s="336">
        <v>992.5</v>
      </c>
      <c r="E148" s="336">
        <v>0</v>
      </c>
      <c r="F148" s="336">
        <v>16.2</v>
      </c>
      <c r="G148" s="337">
        <v>86.2</v>
      </c>
      <c r="H148" s="341">
        <v>2</v>
      </c>
      <c r="I148" s="340">
        <v>172.4</v>
      </c>
      <c r="J148" s="339">
        <v>0</v>
      </c>
    </row>
    <row r="149" spans="1:10" x14ac:dyDescent="0.2">
      <c r="A149" s="422"/>
      <c r="C149" s="335">
        <v>45844.208333333328</v>
      </c>
      <c r="D149" s="336">
        <v>992.4</v>
      </c>
      <c r="E149" s="336">
        <v>0</v>
      </c>
      <c r="F149" s="336">
        <v>16.2</v>
      </c>
      <c r="G149" s="336">
        <v>84.4</v>
      </c>
      <c r="H149" s="337">
        <v>2.6</v>
      </c>
      <c r="I149" s="340">
        <v>162.80000000000001</v>
      </c>
      <c r="J149" s="339">
        <v>0</v>
      </c>
    </row>
    <row r="150" spans="1:10" x14ac:dyDescent="0.25">
      <c r="A150" s="422"/>
      <c r="C150" s="335">
        <v>45844.25</v>
      </c>
      <c r="D150" s="336">
        <v>992.5</v>
      </c>
      <c r="E150" s="336">
        <v>0</v>
      </c>
      <c r="F150" s="336">
        <v>16.2</v>
      </c>
      <c r="G150" s="337">
        <v>82.7</v>
      </c>
      <c r="H150" s="342">
        <v>2.1</v>
      </c>
      <c r="I150" s="340">
        <v>146.30000000000001</v>
      </c>
      <c r="J150" s="339">
        <v>6.4</v>
      </c>
    </row>
    <row r="151" spans="1:10" x14ac:dyDescent="0.2">
      <c r="A151" s="422"/>
      <c r="C151" s="335">
        <v>45844.291666666672</v>
      </c>
      <c r="D151" s="336">
        <v>992.7</v>
      </c>
      <c r="E151" s="336">
        <v>0</v>
      </c>
      <c r="F151" s="336">
        <v>16.5</v>
      </c>
      <c r="G151" s="337">
        <v>82.7</v>
      </c>
      <c r="H151" s="340">
        <v>1.9</v>
      </c>
      <c r="I151" s="340">
        <v>145.80000000000001</v>
      </c>
      <c r="J151" s="339">
        <v>60.3</v>
      </c>
    </row>
    <row r="152" spans="1:10" x14ac:dyDescent="0.25">
      <c r="A152" s="422"/>
      <c r="C152" s="335">
        <v>45844.333333333328</v>
      </c>
      <c r="D152" s="336">
        <v>992.8</v>
      </c>
      <c r="E152" s="336">
        <v>0</v>
      </c>
      <c r="F152" s="336">
        <v>16.899999999999999</v>
      </c>
      <c r="G152" s="336">
        <v>80.5</v>
      </c>
      <c r="H152" s="344">
        <v>2.4</v>
      </c>
      <c r="I152" s="344">
        <v>162.80000000000001</v>
      </c>
      <c r="J152" s="336">
        <v>216.5</v>
      </c>
    </row>
    <row r="153" spans="1:10" x14ac:dyDescent="0.25">
      <c r="A153" s="422"/>
      <c r="C153" s="335">
        <v>45844.375</v>
      </c>
      <c r="D153" s="336">
        <v>992.2</v>
      </c>
      <c r="E153" s="336">
        <v>0</v>
      </c>
      <c r="F153" s="336">
        <v>17.600000000000001</v>
      </c>
      <c r="G153" s="336">
        <v>77.900000000000006</v>
      </c>
      <c r="H153" s="336">
        <v>3</v>
      </c>
      <c r="I153" s="336">
        <v>187.6</v>
      </c>
      <c r="J153" s="336">
        <v>574.4</v>
      </c>
    </row>
    <row r="154" spans="1:10" x14ac:dyDescent="0.25">
      <c r="A154" s="422"/>
      <c r="C154" s="335">
        <v>45844.416666666672</v>
      </c>
      <c r="D154" s="336">
        <v>991.3</v>
      </c>
      <c r="E154" s="336">
        <v>0</v>
      </c>
      <c r="F154" s="336">
        <v>17.899999999999999</v>
      </c>
      <c r="G154" s="336">
        <v>76.099999999999994</v>
      </c>
      <c r="H154" s="336">
        <v>3.7</v>
      </c>
      <c r="I154" s="336">
        <v>187.4</v>
      </c>
      <c r="J154" s="336">
        <v>726.9</v>
      </c>
    </row>
    <row r="155" spans="1:10" x14ac:dyDescent="0.25">
      <c r="A155" s="422"/>
      <c r="C155" s="335">
        <v>45844.458333333328</v>
      </c>
      <c r="D155" s="336">
        <v>991</v>
      </c>
      <c r="E155" s="336">
        <v>0</v>
      </c>
      <c r="F155" s="336">
        <v>18.2</v>
      </c>
      <c r="G155" s="336">
        <v>74.599999999999994</v>
      </c>
      <c r="H155" s="336">
        <v>4.0999999999999996</v>
      </c>
      <c r="I155" s="336">
        <v>174.1</v>
      </c>
      <c r="J155" s="336">
        <v>783.5</v>
      </c>
    </row>
    <row r="156" spans="1:10" x14ac:dyDescent="0.25">
      <c r="A156" s="422"/>
      <c r="C156" s="335">
        <v>45844.5</v>
      </c>
      <c r="D156" s="336">
        <v>989.9</v>
      </c>
      <c r="E156" s="336">
        <v>0</v>
      </c>
      <c r="F156" s="336">
        <v>18.2</v>
      </c>
      <c r="G156" s="336">
        <v>73.5</v>
      </c>
      <c r="H156" s="336">
        <v>4.5</v>
      </c>
      <c r="I156" s="336">
        <v>179.8</v>
      </c>
      <c r="J156" s="336">
        <v>765.3</v>
      </c>
    </row>
    <row r="157" spans="1:10" x14ac:dyDescent="0.25">
      <c r="A157" s="422"/>
      <c r="C157" s="335">
        <v>45844.541666666672</v>
      </c>
      <c r="D157" s="336">
        <v>989.5</v>
      </c>
      <c r="E157" s="336">
        <v>0</v>
      </c>
      <c r="F157" s="336">
        <v>18</v>
      </c>
      <c r="G157" s="336">
        <v>74.3</v>
      </c>
      <c r="H157" s="336">
        <v>4.7</v>
      </c>
      <c r="I157" s="336">
        <v>188.9</v>
      </c>
      <c r="J157" s="336">
        <v>686.9</v>
      </c>
    </row>
    <row r="158" spans="1:10" x14ac:dyDescent="0.25">
      <c r="A158" s="422"/>
      <c r="C158" s="335">
        <v>45844.583333333328</v>
      </c>
      <c r="D158" s="336">
        <v>988.9</v>
      </c>
      <c r="E158" s="336">
        <v>0</v>
      </c>
      <c r="F158" s="336">
        <v>17.899999999999999</v>
      </c>
      <c r="G158" s="336">
        <v>75.599999999999994</v>
      </c>
      <c r="H158" s="336">
        <v>5</v>
      </c>
      <c r="I158" s="336">
        <v>190.2</v>
      </c>
      <c r="J158" s="336">
        <v>551.5</v>
      </c>
    </row>
    <row r="159" spans="1:10" x14ac:dyDescent="0.25">
      <c r="A159" s="422"/>
      <c r="C159" s="335">
        <v>45844.625</v>
      </c>
      <c r="D159" s="336">
        <v>988.9</v>
      </c>
      <c r="E159" s="336">
        <v>0</v>
      </c>
      <c r="F159" s="336">
        <v>17.8</v>
      </c>
      <c r="G159" s="336">
        <v>75.7</v>
      </c>
      <c r="H159" s="336">
        <v>4.9000000000000004</v>
      </c>
      <c r="I159" s="336">
        <v>183.7</v>
      </c>
      <c r="J159" s="336">
        <v>368.1</v>
      </c>
    </row>
    <row r="160" spans="1:10" x14ac:dyDescent="0.25">
      <c r="A160" s="422"/>
      <c r="C160" s="335">
        <v>45844.666666666672</v>
      </c>
      <c r="D160" s="336">
        <v>989.4</v>
      </c>
      <c r="E160" s="336">
        <v>0</v>
      </c>
      <c r="F160" s="336">
        <v>17.3</v>
      </c>
      <c r="G160" s="336">
        <v>77.099999999999994</v>
      </c>
      <c r="H160" s="336">
        <v>5.2</v>
      </c>
      <c r="I160" s="336">
        <v>182.3</v>
      </c>
      <c r="J160" s="336">
        <v>154.80000000000001</v>
      </c>
    </row>
    <row r="161" spans="1:10" x14ac:dyDescent="0.25">
      <c r="A161" s="422"/>
      <c r="C161" s="335">
        <v>45844.708333333328</v>
      </c>
      <c r="D161" s="336">
        <v>990.2</v>
      </c>
      <c r="E161" s="336">
        <v>0</v>
      </c>
      <c r="F161" s="336">
        <v>16.5</v>
      </c>
      <c r="G161" s="336">
        <v>80.7</v>
      </c>
      <c r="H161" s="336">
        <v>5</v>
      </c>
      <c r="I161" s="336">
        <v>170.8</v>
      </c>
      <c r="J161" s="336">
        <v>11.7</v>
      </c>
    </row>
    <row r="162" spans="1:10" x14ac:dyDescent="0.25">
      <c r="A162" s="422"/>
      <c r="C162" s="335">
        <v>45844.75</v>
      </c>
      <c r="D162" s="336">
        <v>990.9</v>
      </c>
      <c r="E162" s="336">
        <v>0</v>
      </c>
      <c r="F162" s="336">
        <v>16.100000000000001</v>
      </c>
      <c r="G162" s="336">
        <v>84.4</v>
      </c>
      <c r="H162" s="336">
        <v>4.5</v>
      </c>
      <c r="I162" s="336">
        <v>157</v>
      </c>
      <c r="J162" s="336">
        <v>0</v>
      </c>
    </row>
    <row r="163" spans="1:10" x14ac:dyDescent="0.25">
      <c r="A163" s="422"/>
      <c r="C163" s="335">
        <v>45844.791666666672</v>
      </c>
      <c r="D163" s="336">
        <v>991.5</v>
      </c>
      <c r="E163" s="336">
        <v>0</v>
      </c>
      <c r="F163" s="336">
        <v>16.2</v>
      </c>
      <c r="G163" s="336">
        <v>82.3</v>
      </c>
      <c r="H163" s="336">
        <v>3.9</v>
      </c>
      <c r="I163" s="336">
        <v>158.30000000000001</v>
      </c>
      <c r="J163" s="336">
        <v>0</v>
      </c>
    </row>
    <row r="164" spans="1:10" x14ac:dyDescent="0.25">
      <c r="A164" s="422"/>
      <c r="C164" s="335">
        <v>45844.833333333328</v>
      </c>
      <c r="D164" s="336">
        <v>991.9</v>
      </c>
      <c r="E164" s="336">
        <v>0</v>
      </c>
      <c r="F164" s="336">
        <v>16.2</v>
      </c>
      <c r="G164" s="336">
        <v>82</v>
      </c>
      <c r="H164" s="336">
        <v>3.6</v>
      </c>
      <c r="I164" s="336">
        <v>163.9</v>
      </c>
      <c r="J164" s="336">
        <v>0</v>
      </c>
    </row>
    <row r="165" spans="1:10" x14ac:dyDescent="0.25">
      <c r="A165" s="422"/>
      <c r="C165" s="335">
        <v>45844.875</v>
      </c>
      <c r="D165" s="336">
        <v>992.2</v>
      </c>
      <c r="E165" s="336">
        <v>0</v>
      </c>
      <c r="F165" s="336">
        <v>16</v>
      </c>
      <c r="G165" s="336">
        <v>83.8</v>
      </c>
      <c r="H165" s="336">
        <v>3.7</v>
      </c>
      <c r="I165" s="336">
        <v>161.4</v>
      </c>
      <c r="J165" s="336">
        <v>0</v>
      </c>
    </row>
    <row r="166" spans="1:10" x14ac:dyDescent="0.25">
      <c r="A166" s="422"/>
      <c r="C166" s="335">
        <v>45844.916666666672</v>
      </c>
      <c r="D166" s="336">
        <v>991.9</v>
      </c>
      <c r="E166" s="336">
        <v>0</v>
      </c>
      <c r="F166" s="336">
        <v>15.9</v>
      </c>
      <c r="G166" s="336">
        <v>84</v>
      </c>
      <c r="H166" s="336">
        <v>3.3</v>
      </c>
      <c r="I166" s="336">
        <v>165.4</v>
      </c>
      <c r="J166" s="336">
        <v>0</v>
      </c>
    </row>
    <row r="167" spans="1:10" x14ac:dyDescent="0.25">
      <c r="A167" s="422"/>
      <c r="C167" s="335">
        <v>45844.958333333328</v>
      </c>
      <c r="D167" s="336">
        <v>991.8</v>
      </c>
      <c r="E167" s="336">
        <v>0</v>
      </c>
      <c r="F167" s="336">
        <v>15.9</v>
      </c>
      <c r="G167" s="337">
        <v>83.7</v>
      </c>
      <c r="H167" s="338">
        <v>3</v>
      </c>
      <c r="I167" s="338">
        <v>175.4</v>
      </c>
      <c r="J167" s="339">
        <v>0</v>
      </c>
    </row>
    <row r="168" spans="1:10" x14ac:dyDescent="0.2">
      <c r="A168" s="422"/>
      <c r="C168" s="335">
        <v>45845</v>
      </c>
      <c r="D168" s="336">
        <v>991.7</v>
      </c>
      <c r="E168" s="336">
        <v>0</v>
      </c>
      <c r="F168" s="336">
        <v>15.8</v>
      </c>
      <c r="G168" s="337">
        <v>83.8</v>
      </c>
      <c r="H168" s="340">
        <v>2.7</v>
      </c>
      <c r="I168" s="340">
        <v>174.8</v>
      </c>
      <c r="J168" s="339">
        <v>0</v>
      </c>
    </row>
    <row r="169" spans="1:10" x14ac:dyDescent="0.2">
      <c r="A169" s="422"/>
      <c r="C169" s="335">
        <v>45845.041666666672</v>
      </c>
      <c r="D169" s="336">
        <v>991.2</v>
      </c>
      <c r="E169" s="336">
        <v>0</v>
      </c>
      <c r="F169" s="336">
        <v>15.8</v>
      </c>
      <c r="G169" s="337">
        <v>82.8</v>
      </c>
      <c r="H169" s="340">
        <v>2.6</v>
      </c>
      <c r="I169" s="340">
        <v>178.4</v>
      </c>
      <c r="J169" s="339">
        <v>0</v>
      </c>
    </row>
    <row r="170" spans="1:10" x14ac:dyDescent="0.2">
      <c r="A170" s="422"/>
      <c r="C170" s="335">
        <v>45845.083333333328</v>
      </c>
      <c r="D170" s="336">
        <v>990.8</v>
      </c>
      <c r="E170" s="336">
        <v>0</v>
      </c>
      <c r="F170" s="336">
        <v>15.7</v>
      </c>
      <c r="G170" s="337">
        <v>84.3</v>
      </c>
      <c r="H170" s="350">
        <v>2.4</v>
      </c>
      <c r="I170" s="340">
        <v>177.3</v>
      </c>
      <c r="J170" s="339">
        <v>0</v>
      </c>
    </row>
    <row r="171" spans="1:10" x14ac:dyDescent="0.25">
      <c r="A171" s="422"/>
      <c r="C171" s="335">
        <v>45845.125</v>
      </c>
      <c r="D171" s="336">
        <v>990.8</v>
      </c>
      <c r="E171" s="336">
        <v>0</v>
      </c>
      <c r="F171" s="336">
        <v>15.6</v>
      </c>
      <c r="G171" s="337">
        <v>83.3</v>
      </c>
      <c r="H171" s="356">
        <v>2.2000000000000002</v>
      </c>
      <c r="I171" s="354">
        <v>163</v>
      </c>
      <c r="J171" s="339">
        <v>0</v>
      </c>
    </row>
    <row r="172" spans="1:10" x14ac:dyDescent="0.25">
      <c r="A172" s="422"/>
      <c r="C172" s="335">
        <v>45845.166666666672</v>
      </c>
      <c r="D172" s="336">
        <v>990.7</v>
      </c>
      <c r="E172" s="336">
        <v>0</v>
      </c>
      <c r="F172" s="336">
        <v>15.5</v>
      </c>
      <c r="G172" s="337">
        <v>83.1</v>
      </c>
      <c r="H172" s="351">
        <v>2.2000000000000002</v>
      </c>
      <c r="I172" s="351">
        <v>160.5</v>
      </c>
      <c r="J172" s="339">
        <v>0</v>
      </c>
    </row>
    <row r="173" spans="1:10" x14ac:dyDescent="0.25">
      <c r="A173" s="422"/>
      <c r="C173" s="335">
        <v>45845.208333333328</v>
      </c>
      <c r="D173" s="336">
        <v>990.6</v>
      </c>
      <c r="E173" s="336">
        <v>0</v>
      </c>
      <c r="F173" s="336">
        <v>15.5</v>
      </c>
      <c r="G173" s="337">
        <v>82.7</v>
      </c>
      <c r="H173" s="351">
        <v>1.7</v>
      </c>
      <c r="I173" s="351">
        <v>178.1</v>
      </c>
      <c r="J173" s="339">
        <v>0</v>
      </c>
    </row>
    <row r="174" spans="1:10" x14ac:dyDescent="0.25">
      <c r="A174" s="422"/>
      <c r="C174" s="335">
        <v>45845.25</v>
      </c>
      <c r="D174" s="336">
        <v>990.5</v>
      </c>
      <c r="E174" s="336">
        <v>0</v>
      </c>
      <c r="F174" s="336">
        <v>15.5</v>
      </c>
      <c r="G174" s="337">
        <v>82.7</v>
      </c>
      <c r="H174" s="351">
        <v>1.7</v>
      </c>
      <c r="I174" s="351">
        <v>194</v>
      </c>
      <c r="J174" s="339">
        <v>6.3</v>
      </c>
    </row>
    <row r="175" spans="1:10" x14ac:dyDescent="0.2">
      <c r="A175" s="422"/>
      <c r="C175" s="335">
        <v>45845.291666666672</v>
      </c>
      <c r="D175" s="336">
        <v>990.9</v>
      </c>
      <c r="E175" s="336">
        <v>0</v>
      </c>
      <c r="F175" s="336">
        <v>15.5</v>
      </c>
      <c r="G175" s="337">
        <v>83.2</v>
      </c>
      <c r="H175" s="356">
        <v>2.2000000000000002</v>
      </c>
      <c r="I175" s="356">
        <v>187.4</v>
      </c>
      <c r="J175" s="339">
        <v>40.799999999999997</v>
      </c>
    </row>
    <row r="176" spans="1:10" x14ac:dyDescent="0.25">
      <c r="A176" s="422"/>
      <c r="C176" s="335">
        <v>45845.333333333328</v>
      </c>
      <c r="D176" s="336">
        <v>991.2</v>
      </c>
      <c r="E176" s="336">
        <v>0</v>
      </c>
      <c r="F176" s="336">
        <v>15.7</v>
      </c>
      <c r="G176" s="336">
        <v>82.8</v>
      </c>
      <c r="H176" s="336">
        <v>1.7</v>
      </c>
      <c r="I176" s="336">
        <v>198.7</v>
      </c>
      <c r="J176" s="336">
        <v>96.7</v>
      </c>
    </row>
    <row r="177" spans="1:10" x14ac:dyDescent="0.25">
      <c r="A177" s="422"/>
      <c r="C177" s="335">
        <v>45845.375</v>
      </c>
      <c r="D177" s="336">
        <v>991.5</v>
      </c>
      <c r="E177" s="336">
        <v>0</v>
      </c>
      <c r="F177" s="336">
        <v>15.9</v>
      </c>
      <c r="G177" s="336">
        <v>81.8</v>
      </c>
      <c r="H177" s="336">
        <v>1.9</v>
      </c>
      <c r="I177" s="336">
        <v>215.1</v>
      </c>
      <c r="J177" s="336">
        <v>121.4</v>
      </c>
    </row>
    <row r="178" spans="1:10" x14ac:dyDescent="0.25">
      <c r="A178" s="422"/>
      <c r="C178" s="335">
        <v>45845.416666666672</v>
      </c>
      <c r="D178" s="336">
        <v>991.5</v>
      </c>
      <c r="E178" s="336">
        <v>0</v>
      </c>
      <c r="F178" s="336">
        <v>16.100000000000001</v>
      </c>
      <c r="G178" s="336">
        <v>80.400000000000006</v>
      </c>
      <c r="H178" s="336">
        <v>1.8</v>
      </c>
      <c r="I178" s="336">
        <v>183.6</v>
      </c>
      <c r="J178" s="336">
        <v>177.6</v>
      </c>
    </row>
    <row r="179" spans="1:10" x14ac:dyDescent="0.25">
      <c r="A179" s="422"/>
      <c r="C179" s="335">
        <v>45845.458333333328</v>
      </c>
      <c r="D179" s="336">
        <v>990.8</v>
      </c>
      <c r="E179" s="336">
        <v>0</v>
      </c>
      <c r="F179" s="336">
        <v>16.600000000000001</v>
      </c>
      <c r="G179" s="336">
        <v>77.900000000000006</v>
      </c>
      <c r="H179" s="336">
        <v>2.1</v>
      </c>
      <c r="I179" s="336">
        <v>181.3</v>
      </c>
      <c r="J179" s="336">
        <v>249.1</v>
      </c>
    </row>
    <row r="180" spans="1:10" x14ac:dyDescent="0.25">
      <c r="A180" s="422"/>
      <c r="C180" s="335">
        <v>45845.5</v>
      </c>
      <c r="D180" s="336">
        <v>990</v>
      </c>
      <c r="E180" s="336">
        <v>0</v>
      </c>
      <c r="F180" s="336">
        <v>16.899999999999999</v>
      </c>
      <c r="G180" s="336">
        <v>78.2</v>
      </c>
      <c r="H180" s="336">
        <v>3.8</v>
      </c>
      <c r="I180" s="336">
        <v>177.7</v>
      </c>
      <c r="J180" s="336">
        <v>426.5</v>
      </c>
    </row>
    <row r="181" spans="1:10" x14ac:dyDescent="0.25">
      <c r="A181" s="422"/>
      <c r="C181" s="335">
        <v>45845.541666666672</v>
      </c>
      <c r="D181" s="336">
        <v>989.6</v>
      </c>
      <c r="E181" s="336">
        <v>0</v>
      </c>
      <c r="F181" s="336">
        <v>17.100000000000001</v>
      </c>
      <c r="G181" s="336">
        <v>77.900000000000006</v>
      </c>
      <c r="H181" s="336">
        <v>4</v>
      </c>
      <c r="I181" s="336">
        <v>186.6</v>
      </c>
      <c r="J181" s="336">
        <v>448.3</v>
      </c>
    </row>
    <row r="182" spans="1:10" x14ac:dyDescent="0.25">
      <c r="A182" s="422"/>
      <c r="C182" s="335">
        <v>45845.583333333328</v>
      </c>
      <c r="D182" s="336">
        <v>988.8</v>
      </c>
      <c r="E182" s="336">
        <v>0</v>
      </c>
      <c r="F182" s="336">
        <v>17</v>
      </c>
      <c r="G182" s="336">
        <v>78.099999999999994</v>
      </c>
      <c r="H182" s="336">
        <v>3.8</v>
      </c>
      <c r="I182" s="336">
        <v>180.5</v>
      </c>
      <c r="J182" s="336">
        <v>337.4</v>
      </c>
    </row>
    <row r="183" spans="1:10" x14ac:dyDescent="0.25">
      <c r="A183" s="422"/>
      <c r="C183" s="335">
        <v>45845.625</v>
      </c>
      <c r="D183" s="336">
        <v>988.6</v>
      </c>
      <c r="E183" s="336">
        <v>0</v>
      </c>
      <c r="F183" s="336">
        <v>16.7</v>
      </c>
      <c r="G183" s="336">
        <v>79.400000000000006</v>
      </c>
      <c r="H183" s="336">
        <v>4</v>
      </c>
      <c r="I183" s="336">
        <v>189.8</v>
      </c>
      <c r="J183" s="336">
        <v>193.6</v>
      </c>
    </row>
    <row r="184" spans="1:10" x14ac:dyDescent="0.25">
      <c r="A184" s="422"/>
      <c r="C184" s="335">
        <v>45845.666666666672</v>
      </c>
      <c r="D184" s="336">
        <v>989.3</v>
      </c>
      <c r="E184" s="336">
        <v>0</v>
      </c>
      <c r="F184" s="336">
        <v>16.399999999999999</v>
      </c>
      <c r="G184" s="336">
        <v>80</v>
      </c>
      <c r="H184" s="336">
        <v>3.7</v>
      </c>
      <c r="I184" s="336">
        <v>183</v>
      </c>
      <c r="J184" s="336">
        <v>66.8</v>
      </c>
    </row>
    <row r="185" spans="1:10" x14ac:dyDescent="0.25">
      <c r="A185" s="422"/>
      <c r="C185" s="335">
        <v>45845.708333333328</v>
      </c>
      <c r="D185" s="336">
        <v>989.8</v>
      </c>
      <c r="E185" s="336">
        <v>0</v>
      </c>
      <c r="F185" s="336">
        <v>16.100000000000001</v>
      </c>
      <c r="G185" s="336">
        <v>82.4</v>
      </c>
      <c r="H185" s="336">
        <v>3.3</v>
      </c>
      <c r="I185" s="336">
        <v>175.2</v>
      </c>
      <c r="J185" s="336">
        <v>4.7</v>
      </c>
    </row>
    <row r="186" spans="1:10" x14ac:dyDescent="0.25">
      <c r="A186" s="422"/>
      <c r="C186" s="335">
        <v>45845.75</v>
      </c>
      <c r="D186" s="336">
        <v>990.6</v>
      </c>
      <c r="E186" s="336">
        <v>0</v>
      </c>
      <c r="F186" s="336">
        <v>16</v>
      </c>
      <c r="G186" s="336">
        <v>84.9</v>
      </c>
      <c r="H186" s="336">
        <v>2.6</v>
      </c>
      <c r="I186" s="336">
        <v>176.6</v>
      </c>
      <c r="J186" s="336">
        <v>0</v>
      </c>
    </row>
    <row r="187" spans="1:10" x14ac:dyDescent="0.25">
      <c r="A187" s="422"/>
      <c r="C187" s="335">
        <v>45845.791666666672</v>
      </c>
      <c r="D187" s="336">
        <v>991.1</v>
      </c>
      <c r="E187" s="336">
        <v>0</v>
      </c>
      <c r="F187" s="336">
        <v>16</v>
      </c>
      <c r="G187" s="336">
        <v>84.3</v>
      </c>
      <c r="H187" s="336">
        <v>2</v>
      </c>
      <c r="I187" s="336">
        <v>194.1</v>
      </c>
      <c r="J187" s="336">
        <v>0</v>
      </c>
    </row>
    <row r="188" spans="1:10" x14ac:dyDescent="0.25">
      <c r="A188" s="422"/>
      <c r="C188" s="335">
        <v>45845.833333333328</v>
      </c>
      <c r="D188" s="336">
        <v>991</v>
      </c>
      <c r="E188" s="336">
        <v>0</v>
      </c>
      <c r="F188" s="336">
        <v>16</v>
      </c>
      <c r="G188" s="336">
        <v>84.2</v>
      </c>
      <c r="H188" s="336">
        <v>1.9</v>
      </c>
      <c r="I188" s="336">
        <v>198.5</v>
      </c>
      <c r="J188" s="336">
        <v>0</v>
      </c>
    </row>
    <row r="189" spans="1:10" x14ac:dyDescent="0.25">
      <c r="A189" s="422"/>
      <c r="C189" s="335">
        <v>45845.875</v>
      </c>
      <c r="D189" s="336">
        <v>991.6</v>
      </c>
      <c r="E189" s="336">
        <v>0</v>
      </c>
      <c r="F189" s="336">
        <v>15.9</v>
      </c>
      <c r="G189" s="336">
        <v>84.4</v>
      </c>
      <c r="H189" s="336">
        <v>2.2000000000000002</v>
      </c>
      <c r="I189" s="336">
        <v>189.5</v>
      </c>
      <c r="J189" s="336">
        <v>0</v>
      </c>
    </row>
    <row r="190" spans="1:10" x14ac:dyDescent="0.25">
      <c r="A190" s="422"/>
      <c r="C190" s="335">
        <v>45845.916666666672</v>
      </c>
      <c r="D190" s="336">
        <v>991.6</v>
      </c>
      <c r="E190" s="336">
        <v>0</v>
      </c>
      <c r="F190" s="336">
        <v>15.8</v>
      </c>
      <c r="G190" s="336">
        <v>84.2</v>
      </c>
      <c r="H190" s="336">
        <v>2.5</v>
      </c>
      <c r="I190" s="336">
        <v>166</v>
      </c>
      <c r="J190" s="336">
        <v>0</v>
      </c>
    </row>
    <row r="191" spans="1:10" x14ac:dyDescent="0.25">
      <c r="A191" s="422"/>
      <c r="C191" s="335">
        <v>45845.958333333328</v>
      </c>
      <c r="D191" s="336">
        <v>991.6</v>
      </c>
      <c r="E191" s="336">
        <v>0</v>
      </c>
      <c r="F191" s="336">
        <v>15.8</v>
      </c>
      <c r="G191" s="336">
        <v>83.9</v>
      </c>
      <c r="H191" s="336">
        <v>2.4</v>
      </c>
      <c r="I191" s="336">
        <v>171.6</v>
      </c>
      <c r="J191" s="336">
        <v>0</v>
      </c>
    </row>
    <row r="192" spans="1:10" x14ac:dyDescent="0.25">
      <c r="A192" s="422"/>
      <c r="C192" s="335">
        <v>45846</v>
      </c>
      <c r="D192" s="336">
        <v>991.3</v>
      </c>
      <c r="E192" s="336">
        <v>0</v>
      </c>
      <c r="F192" s="336">
        <v>15.6</v>
      </c>
      <c r="G192" s="336">
        <v>83.9</v>
      </c>
      <c r="H192" s="336">
        <v>3.4</v>
      </c>
      <c r="I192" s="345">
        <v>165.1</v>
      </c>
      <c r="J192" s="336">
        <v>0</v>
      </c>
    </row>
    <row r="193" spans="1:10" x14ac:dyDescent="0.2">
      <c r="A193" s="422"/>
      <c r="C193" s="335">
        <v>45846.041666666672</v>
      </c>
      <c r="D193" s="336">
        <v>991.1</v>
      </c>
      <c r="E193" s="336">
        <v>0</v>
      </c>
      <c r="F193" s="336">
        <v>15.5</v>
      </c>
      <c r="G193" s="336">
        <v>84.1</v>
      </c>
      <c r="H193" s="337">
        <v>2.5</v>
      </c>
      <c r="I193" s="340">
        <v>165.6</v>
      </c>
      <c r="J193" s="339">
        <v>0</v>
      </c>
    </row>
    <row r="194" spans="1:10" x14ac:dyDescent="0.2">
      <c r="A194" s="422"/>
      <c r="C194" s="335">
        <v>45846.083333333328</v>
      </c>
      <c r="D194" s="336">
        <v>990.7</v>
      </c>
      <c r="E194" s="336">
        <v>0</v>
      </c>
      <c r="F194" s="336">
        <v>15.4</v>
      </c>
      <c r="G194" s="336">
        <v>84.1</v>
      </c>
      <c r="H194" s="352">
        <v>2.6</v>
      </c>
      <c r="I194" s="340">
        <v>138.9</v>
      </c>
      <c r="J194" s="339">
        <v>0</v>
      </c>
    </row>
    <row r="195" spans="1:10" x14ac:dyDescent="0.2">
      <c r="A195" s="422"/>
      <c r="C195" s="335">
        <v>45846.125</v>
      </c>
      <c r="D195" s="336">
        <v>990.3</v>
      </c>
      <c r="E195" s="336">
        <v>0</v>
      </c>
      <c r="F195" s="336">
        <v>15.3</v>
      </c>
      <c r="G195" s="337">
        <v>83.7</v>
      </c>
      <c r="H195" s="340">
        <v>2</v>
      </c>
      <c r="I195" s="340">
        <v>133.80000000000001</v>
      </c>
      <c r="J195" s="339">
        <v>0</v>
      </c>
    </row>
    <row r="196" spans="1:10" x14ac:dyDescent="0.2">
      <c r="A196" s="422"/>
      <c r="C196" s="335">
        <v>45846.166666666672</v>
      </c>
      <c r="D196" s="336">
        <v>990.8</v>
      </c>
      <c r="E196" s="336">
        <v>0</v>
      </c>
      <c r="F196" s="336">
        <v>15.1</v>
      </c>
      <c r="G196" s="337">
        <v>83.4</v>
      </c>
      <c r="H196" s="340">
        <v>2.2999999999999998</v>
      </c>
      <c r="I196" s="340">
        <v>105.6</v>
      </c>
      <c r="J196" s="339">
        <v>0</v>
      </c>
    </row>
    <row r="197" spans="1:10" x14ac:dyDescent="0.25">
      <c r="A197" s="422"/>
      <c r="C197" s="335">
        <v>45846.208333333328</v>
      </c>
      <c r="D197" s="336">
        <v>991.2</v>
      </c>
      <c r="E197" s="336">
        <v>0</v>
      </c>
      <c r="F197" s="336">
        <v>15.1</v>
      </c>
      <c r="G197" s="337">
        <v>83.2</v>
      </c>
      <c r="H197" s="357">
        <v>2.5</v>
      </c>
      <c r="I197" s="340">
        <v>106.4</v>
      </c>
      <c r="J197" s="339">
        <v>0</v>
      </c>
    </row>
    <row r="198" spans="1:10" x14ac:dyDescent="0.25">
      <c r="A198" s="422"/>
      <c r="C198" s="335">
        <v>45846.25</v>
      </c>
      <c r="D198" s="336">
        <v>991.1</v>
      </c>
      <c r="E198" s="336">
        <v>0</v>
      </c>
      <c r="F198" s="336">
        <v>15</v>
      </c>
      <c r="G198" s="337">
        <v>82.6</v>
      </c>
      <c r="H198" s="342">
        <v>1.5</v>
      </c>
      <c r="I198" s="340">
        <v>121.2</v>
      </c>
      <c r="J198" s="339">
        <v>6.8</v>
      </c>
    </row>
    <row r="199" spans="1:10" x14ac:dyDescent="0.2">
      <c r="A199" s="422"/>
      <c r="C199" s="335">
        <v>45846.291666666672</v>
      </c>
      <c r="D199" s="336">
        <v>991.5</v>
      </c>
      <c r="E199" s="336">
        <v>0</v>
      </c>
      <c r="F199" s="336">
        <v>15.2</v>
      </c>
      <c r="G199" s="337">
        <v>81.3</v>
      </c>
      <c r="H199" s="340">
        <v>1.2</v>
      </c>
      <c r="I199" s="340">
        <v>159.6</v>
      </c>
      <c r="J199" s="339">
        <v>72.099999999999994</v>
      </c>
    </row>
    <row r="200" spans="1:10" x14ac:dyDescent="0.25">
      <c r="A200" s="422"/>
      <c r="C200" s="335">
        <v>45846.333333333328</v>
      </c>
      <c r="D200" s="336">
        <v>991.7</v>
      </c>
      <c r="E200" s="336">
        <v>0</v>
      </c>
      <c r="F200" s="336">
        <v>15.8</v>
      </c>
      <c r="G200" s="336">
        <v>78.5</v>
      </c>
      <c r="H200" s="344">
        <v>0.7</v>
      </c>
      <c r="I200" s="344">
        <v>119.4</v>
      </c>
      <c r="J200" s="336">
        <v>241.1</v>
      </c>
    </row>
    <row r="201" spans="1:10" x14ac:dyDescent="0.25">
      <c r="A201" s="422"/>
      <c r="C201" s="335">
        <v>45846.375</v>
      </c>
      <c r="D201" s="336">
        <v>991.3</v>
      </c>
      <c r="E201" s="336">
        <v>0</v>
      </c>
      <c r="F201" s="336">
        <v>16.399999999999999</v>
      </c>
      <c r="G201" s="336">
        <v>76.2</v>
      </c>
      <c r="H201" s="336">
        <v>1.2</v>
      </c>
      <c r="I201" s="336">
        <v>193.3</v>
      </c>
      <c r="J201" s="336">
        <v>471.6</v>
      </c>
    </row>
    <row r="202" spans="1:10" x14ac:dyDescent="0.25">
      <c r="A202" s="422"/>
      <c r="C202" s="335">
        <v>45846.416666666672</v>
      </c>
      <c r="D202" s="336">
        <v>990.8</v>
      </c>
      <c r="E202" s="336">
        <v>0</v>
      </c>
      <c r="F202" s="336">
        <v>17.3</v>
      </c>
      <c r="G202" s="336">
        <v>73.900000000000006</v>
      </c>
      <c r="H202" s="336">
        <v>1.4</v>
      </c>
      <c r="I202" s="336">
        <v>222.1</v>
      </c>
      <c r="J202" s="336">
        <v>612</v>
      </c>
    </row>
    <row r="203" spans="1:10" x14ac:dyDescent="0.25">
      <c r="A203" s="422"/>
      <c r="C203" s="335">
        <v>45846.458333333328</v>
      </c>
      <c r="D203" s="336">
        <v>990.1</v>
      </c>
      <c r="E203" s="336">
        <v>0</v>
      </c>
      <c r="F203" s="336">
        <v>17.2</v>
      </c>
      <c r="G203" s="336">
        <v>74.8</v>
      </c>
      <c r="H203" s="336">
        <v>3</v>
      </c>
      <c r="I203" s="336">
        <v>185.5</v>
      </c>
      <c r="J203" s="336">
        <v>713.2</v>
      </c>
    </row>
    <row r="204" spans="1:10" x14ac:dyDescent="0.25">
      <c r="A204" s="422"/>
      <c r="C204" s="335">
        <v>45846.5</v>
      </c>
      <c r="D204" s="336">
        <v>989.5</v>
      </c>
      <c r="E204" s="336">
        <v>0</v>
      </c>
      <c r="F204" s="336">
        <v>17</v>
      </c>
      <c r="G204" s="336">
        <v>75.7</v>
      </c>
      <c r="H204" s="336">
        <v>3.3</v>
      </c>
      <c r="I204" s="336">
        <v>211.5</v>
      </c>
      <c r="J204" s="336">
        <v>754.3</v>
      </c>
    </row>
    <row r="205" spans="1:10" x14ac:dyDescent="0.25">
      <c r="A205" s="422"/>
      <c r="C205" s="335">
        <v>45846.541666666672</v>
      </c>
      <c r="D205" s="336">
        <v>989.3</v>
      </c>
      <c r="E205" s="336">
        <v>0</v>
      </c>
      <c r="F205" s="336">
        <v>17</v>
      </c>
      <c r="G205" s="336">
        <v>76.400000000000006</v>
      </c>
      <c r="H205" s="336">
        <v>3.2</v>
      </c>
      <c r="I205" s="336">
        <v>195.4</v>
      </c>
      <c r="J205" s="336">
        <v>646.9</v>
      </c>
    </row>
    <row r="206" spans="1:10" x14ac:dyDescent="0.25">
      <c r="A206" s="422"/>
      <c r="C206" s="335">
        <v>45846.583333333328</v>
      </c>
      <c r="D206" s="336">
        <v>989.7</v>
      </c>
      <c r="E206" s="336">
        <v>0</v>
      </c>
      <c r="F206" s="336">
        <v>16.8</v>
      </c>
      <c r="G206" s="336">
        <v>77.8</v>
      </c>
      <c r="H206" s="336">
        <v>3.5</v>
      </c>
      <c r="I206" s="336">
        <v>191</v>
      </c>
      <c r="J206" s="336">
        <v>322.89999999999998</v>
      </c>
    </row>
    <row r="207" spans="1:10" x14ac:dyDescent="0.25">
      <c r="A207" s="422"/>
      <c r="C207" s="335">
        <v>45846.625</v>
      </c>
      <c r="D207" s="336">
        <v>990.6</v>
      </c>
      <c r="E207" s="336">
        <v>0</v>
      </c>
      <c r="F207" s="336">
        <v>16.399999999999999</v>
      </c>
      <c r="G207" s="336">
        <v>79.599999999999994</v>
      </c>
      <c r="H207" s="336">
        <v>3.2</v>
      </c>
      <c r="I207" s="336">
        <v>199.4</v>
      </c>
      <c r="J207" s="336">
        <v>176.7</v>
      </c>
    </row>
    <row r="208" spans="1:10" x14ac:dyDescent="0.25">
      <c r="A208" s="422"/>
      <c r="C208" s="335">
        <v>45846.666666666672</v>
      </c>
      <c r="D208" s="336">
        <v>991.4</v>
      </c>
      <c r="E208" s="336">
        <v>0</v>
      </c>
      <c r="F208" s="336">
        <v>16.2</v>
      </c>
      <c r="G208" s="336">
        <v>80</v>
      </c>
      <c r="H208" s="336">
        <v>2.9</v>
      </c>
      <c r="I208" s="336">
        <v>193</v>
      </c>
      <c r="J208" s="336">
        <v>63.6</v>
      </c>
    </row>
    <row r="209" spans="1:10" x14ac:dyDescent="0.25">
      <c r="A209" s="422"/>
      <c r="C209" s="335">
        <v>45846.708333333328</v>
      </c>
      <c r="D209" s="336">
        <v>991.6</v>
      </c>
      <c r="E209" s="336">
        <v>0</v>
      </c>
      <c r="F209" s="336">
        <v>15.9</v>
      </c>
      <c r="G209" s="336">
        <v>80.400000000000006</v>
      </c>
      <c r="H209" s="336">
        <v>2.9</v>
      </c>
      <c r="I209" s="336">
        <v>196.7</v>
      </c>
      <c r="J209" s="336">
        <v>5.7</v>
      </c>
    </row>
    <row r="210" spans="1:10" x14ac:dyDescent="0.25">
      <c r="A210" s="422"/>
      <c r="C210" s="335">
        <v>45846.75</v>
      </c>
      <c r="D210" s="336">
        <v>992.6</v>
      </c>
      <c r="E210" s="336">
        <v>0</v>
      </c>
      <c r="F210" s="336">
        <v>15.9</v>
      </c>
      <c r="G210" s="336">
        <v>80.8</v>
      </c>
      <c r="H210" s="336">
        <v>2.4</v>
      </c>
      <c r="I210" s="336">
        <v>192.5</v>
      </c>
      <c r="J210" s="336">
        <v>0</v>
      </c>
    </row>
    <row r="211" spans="1:10" x14ac:dyDescent="0.25">
      <c r="A211" s="422"/>
      <c r="C211" s="335">
        <v>45846.791666666672</v>
      </c>
      <c r="D211" s="336">
        <v>993.2</v>
      </c>
      <c r="E211" s="336">
        <v>0</v>
      </c>
      <c r="F211" s="336">
        <v>15.8</v>
      </c>
      <c r="G211" s="336">
        <v>80.900000000000006</v>
      </c>
      <c r="H211" s="336">
        <v>2</v>
      </c>
      <c r="I211" s="336">
        <v>194.7</v>
      </c>
      <c r="J211" s="336">
        <v>0</v>
      </c>
    </row>
    <row r="212" spans="1:10" x14ac:dyDescent="0.25">
      <c r="A212" s="422"/>
      <c r="C212" s="335">
        <v>45846.833333333328</v>
      </c>
      <c r="D212" s="336">
        <v>993.7</v>
      </c>
      <c r="E212" s="336">
        <v>0</v>
      </c>
      <c r="F212" s="336">
        <v>15.8</v>
      </c>
      <c r="G212" s="336">
        <v>80.8</v>
      </c>
      <c r="H212" s="336">
        <v>1.4</v>
      </c>
      <c r="I212" s="336">
        <v>219.8</v>
      </c>
      <c r="J212" s="336">
        <v>0</v>
      </c>
    </row>
    <row r="213" spans="1:10" x14ac:dyDescent="0.25">
      <c r="A213" s="422"/>
      <c r="C213" s="335">
        <v>45846.875</v>
      </c>
      <c r="D213" s="336">
        <v>993.5</v>
      </c>
      <c r="E213" s="336">
        <v>0</v>
      </c>
      <c r="F213" s="336">
        <v>15.8</v>
      </c>
      <c r="G213" s="336">
        <v>80.599999999999994</v>
      </c>
      <c r="H213" s="345">
        <v>1</v>
      </c>
      <c r="I213" s="345">
        <v>293.5</v>
      </c>
      <c r="J213" s="336">
        <v>0</v>
      </c>
    </row>
    <row r="214" spans="1:10" x14ac:dyDescent="0.2">
      <c r="A214" s="422"/>
      <c r="C214" s="335">
        <v>45846.916666666672</v>
      </c>
      <c r="D214" s="336">
        <v>993.8</v>
      </c>
      <c r="E214" s="336">
        <v>0</v>
      </c>
      <c r="F214" s="336">
        <v>15.7</v>
      </c>
      <c r="G214" s="337">
        <v>80.7</v>
      </c>
      <c r="H214" s="340">
        <v>0.8</v>
      </c>
      <c r="I214" s="340">
        <v>74</v>
      </c>
      <c r="J214" s="339">
        <v>0</v>
      </c>
    </row>
    <row r="215" spans="1:10" x14ac:dyDescent="0.2">
      <c r="A215" s="422"/>
      <c r="C215" s="335">
        <v>45846.958333333328</v>
      </c>
      <c r="D215" s="336">
        <v>993.6</v>
      </c>
      <c r="E215" s="336">
        <v>0</v>
      </c>
      <c r="F215" s="336">
        <v>15.6</v>
      </c>
      <c r="G215" s="336">
        <v>80.900000000000006</v>
      </c>
      <c r="H215" s="343">
        <v>0.9</v>
      </c>
      <c r="I215" s="340">
        <v>271.10000000000002</v>
      </c>
      <c r="J215" s="339">
        <v>0</v>
      </c>
    </row>
    <row r="216" spans="1:10" x14ac:dyDescent="0.25">
      <c r="A216" s="422"/>
      <c r="C216" s="335">
        <v>45847</v>
      </c>
      <c r="D216" s="336">
        <v>993.7</v>
      </c>
      <c r="E216" s="336">
        <v>0</v>
      </c>
      <c r="F216" s="336">
        <v>15.5</v>
      </c>
      <c r="G216" s="337">
        <v>81.099999999999994</v>
      </c>
      <c r="H216" s="341">
        <v>1</v>
      </c>
      <c r="I216" s="340">
        <v>284</v>
      </c>
      <c r="J216" s="339">
        <v>0</v>
      </c>
    </row>
    <row r="217" spans="1:10" x14ac:dyDescent="0.2">
      <c r="A217" s="422"/>
      <c r="C217" s="335">
        <v>45847.041666666672</v>
      </c>
      <c r="D217" s="336">
        <v>993.1</v>
      </c>
      <c r="E217" s="336">
        <v>0</v>
      </c>
      <c r="F217" s="336">
        <v>15.4</v>
      </c>
      <c r="G217" s="336">
        <v>81.099999999999994</v>
      </c>
      <c r="H217" s="337">
        <v>0.8</v>
      </c>
      <c r="I217" s="340">
        <v>198.4</v>
      </c>
      <c r="J217" s="339">
        <v>0</v>
      </c>
    </row>
    <row r="218" spans="1:10" x14ac:dyDescent="0.25">
      <c r="A218" s="422"/>
      <c r="C218" s="335">
        <v>45847.083333333328</v>
      </c>
      <c r="D218" s="336">
        <v>992.8</v>
      </c>
      <c r="E218" s="336">
        <v>0</v>
      </c>
      <c r="F218" s="336">
        <v>15.4</v>
      </c>
      <c r="G218" s="336">
        <v>81.099999999999994</v>
      </c>
      <c r="H218" s="336">
        <v>0.8</v>
      </c>
      <c r="I218" s="348">
        <v>150.5</v>
      </c>
      <c r="J218" s="336">
        <v>0</v>
      </c>
    </row>
    <row r="219" spans="1:10" x14ac:dyDescent="0.2">
      <c r="A219" s="422"/>
      <c r="C219" s="335">
        <v>45847.125</v>
      </c>
      <c r="D219" s="336">
        <v>992.5</v>
      </c>
      <c r="E219" s="336">
        <v>0</v>
      </c>
      <c r="F219" s="336">
        <v>15.4</v>
      </c>
      <c r="G219" s="336">
        <v>80.5</v>
      </c>
      <c r="H219" s="352">
        <v>1</v>
      </c>
      <c r="I219" s="340">
        <v>103.6</v>
      </c>
      <c r="J219" s="339">
        <v>0</v>
      </c>
    </row>
    <row r="220" spans="1:10" x14ac:dyDescent="0.2">
      <c r="A220" s="422"/>
      <c r="C220" s="335">
        <v>45847.166666666672</v>
      </c>
      <c r="D220" s="336">
        <v>992.8</v>
      </c>
      <c r="E220" s="336">
        <v>0</v>
      </c>
      <c r="F220" s="336">
        <v>15.3</v>
      </c>
      <c r="G220" s="337">
        <v>80.599999999999994</v>
      </c>
      <c r="H220" s="340">
        <v>1.8</v>
      </c>
      <c r="I220" s="340">
        <v>110.7</v>
      </c>
      <c r="J220" s="339">
        <v>0</v>
      </c>
    </row>
    <row r="221" spans="1:10" x14ac:dyDescent="0.2">
      <c r="A221" s="422"/>
      <c r="C221" s="335">
        <v>45847.208333333328</v>
      </c>
      <c r="D221" s="336">
        <v>992.9</v>
      </c>
      <c r="E221" s="336">
        <v>0</v>
      </c>
      <c r="F221" s="336">
        <v>15.2</v>
      </c>
      <c r="G221" s="337">
        <v>80.400000000000006</v>
      </c>
      <c r="H221" s="350">
        <v>2.1</v>
      </c>
      <c r="I221" s="340">
        <v>91.6</v>
      </c>
      <c r="J221" s="339">
        <v>0</v>
      </c>
    </row>
    <row r="222" spans="1:10" x14ac:dyDescent="0.2">
      <c r="A222" s="422"/>
      <c r="C222" s="335">
        <v>45847.25</v>
      </c>
      <c r="D222" s="336">
        <v>993.3</v>
      </c>
      <c r="E222" s="336">
        <v>0</v>
      </c>
      <c r="F222" s="336">
        <v>15.1</v>
      </c>
      <c r="G222" s="337">
        <v>79.5</v>
      </c>
      <c r="H222" s="355">
        <v>2.6</v>
      </c>
      <c r="I222" s="340">
        <v>78.3</v>
      </c>
      <c r="J222" s="339">
        <v>6.6</v>
      </c>
    </row>
    <row r="223" spans="1:10" x14ac:dyDescent="0.25">
      <c r="A223" s="422"/>
      <c r="C223" s="335">
        <v>45847.291666666672</v>
      </c>
      <c r="D223" s="336">
        <v>993.7</v>
      </c>
      <c r="E223" s="336">
        <v>0</v>
      </c>
      <c r="F223" s="336">
        <v>15.3</v>
      </c>
      <c r="G223" s="336">
        <v>78.8</v>
      </c>
      <c r="H223" s="336">
        <v>2.5</v>
      </c>
      <c r="I223" s="344">
        <v>68.7</v>
      </c>
      <c r="J223" s="336">
        <v>53.2</v>
      </c>
    </row>
    <row r="224" spans="1:10" x14ac:dyDescent="0.25">
      <c r="A224" s="422"/>
      <c r="C224" s="335">
        <v>45847.333333333328</v>
      </c>
      <c r="D224" s="336">
        <v>994.2</v>
      </c>
      <c r="E224" s="336">
        <v>0</v>
      </c>
      <c r="F224" s="336">
        <v>15.9</v>
      </c>
      <c r="G224" s="336">
        <v>76.099999999999994</v>
      </c>
      <c r="H224" s="336">
        <v>2</v>
      </c>
      <c r="I224" s="336">
        <v>74.8</v>
      </c>
      <c r="J224" s="336">
        <v>156.19999999999999</v>
      </c>
    </row>
    <row r="225" spans="1:10" x14ac:dyDescent="0.25">
      <c r="A225" s="422"/>
      <c r="C225" s="335">
        <v>45847.375</v>
      </c>
      <c r="D225" s="336">
        <v>994.1</v>
      </c>
      <c r="E225" s="336">
        <v>0</v>
      </c>
      <c r="F225" s="336">
        <v>16.5</v>
      </c>
      <c r="G225" s="336">
        <v>74.900000000000006</v>
      </c>
      <c r="H225" s="336">
        <v>1.1000000000000001</v>
      </c>
      <c r="I225" s="336">
        <v>210.4</v>
      </c>
      <c r="J225" s="336">
        <v>296.5</v>
      </c>
    </row>
    <row r="226" spans="1:10" x14ac:dyDescent="0.25">
      <c r="A226" s="422"/>
      <c r="C226" s="335">
        <v>45847.416666666672</v>
      </c>
      <c r="D226" s="336">
        <v>993.4</v>
      </c>
      <c r="E226" s="336">
        <v>0</v>
      </c>
      <c r="F226" s="336">
        <v>17</v>
      </c>
      <c r="G226" s="336">
        <v>74.3</v>
      </c>
      <c r="H226" s="336">
        <v>1.5</v>
      </c>
      <c r="I226" s="336">
        <v>226.5</v>
      </c>
      <c r="J226" s="336">
        <v>425.8</v>
      </c>
    </row>
    <row r="227" spans="1:10" x14ac:dyDescent="0.25">
      <c r="A227" s="422"/>
      <c r="C227" s="335">
        <v>45847.458333333328</v>
      </c>
      <c r="D227" s="336">
        <v>992.3</v>
      </c>
      <c r="E227" s="336">
        <v>0</v>
      </c>
      <c r="F227" s="336">
        <v>17.2</v>
      </c>
      <c r="G227" s="336">
        <v>73.400000000000006</v>
      </c>
      <c r="H227" s="336">
        <v>2.7</v>
      </c>
      <c r="I227" s="336">
        <v>209</v>
      </c>
      <c r="J227" s="336">
        <v>753.6</v>
      </c>
    </row>
    <row r="228" spans="1:10" x14ac:dyDescent="0.25">
      <c r="A228" s="422"/>
      <c r="C228" s="335">
        <v>45847.5</v>
      </c>
      <c r="D228" s="336">
        <v>991.3</v>
      </c>
      <c r="E228" s="336">
        <v>0</v>
      </c>
      <c r="F228" s="336">
        <v>17.399999999999999</v>
      </c>
      <c r="G228" s="336">
        <v>74.099999999999994</v>
      </c>
      <c r="H228" s="336">
        <v>3.4</v>
      </c>
      <c r="I228" s="336">
        <v>206.5</v>
      </c>
      <c r="J228" s="336">
        <v>782.8</v>
      </c>
    </row>
    <row r="229" spans="1:10" x14ac:dyDescent="0.25">
      <c r="A229" s="422"/>
      <c r="C229" s="335">
        <v>45847.541666666672</v>
      </c>
      <c r="D229" s="336">
        <v>990.8</v>
      </c>
      <c r="E229" s="336">
        <v>0</v>
      </c>
      <c r="F229" s="336">
        <v>17.2</v>
      </c>
      <c r="G229" s="336">
        <v>75.3</v>
      </c>
      <c r="H229" s="336">
        <v>3.7</v>
      </c>
      <c r="I229" s="336">
        <v>202</v>
      </c>
      <c r="J229" s="336">
        <v>530.9</v>
      </c>
    </row>
    <row r="230" spans="1:10" x14ac:dyDescent="0.25">
      <c r="A230" s="422"/>
      <c r="C230" s="335">
        <v>45847.583333333328</v>
      </c>
      <c r="D230" s="336">
        <v>991</v>
      </c>
      <c r="E230" s="336">
        <v>0</v>
      </c>
      <c r="F230" s="336">
        <v>17</v>
      </c>
      <c r="G230" s="336">
        <v>76.900000000000006</v>
      </c>
      <c r="H230" s="336">
        <v>3.9</v>
      </c>
      <c r="I230" s="336">
        <v>191.5</v>
      </c>
      <c r="J230" s="336">
        <v>337.3</v>
      </c>
    </row>
    <row r="231" spans="1:10" x14ac:dyDescent="0.25">
      <c r="A231" s="422"/>
      <c r="C231" s="335">
        <v>45847.625</v>
      </c>
      <c r="D231" s="336">
        <v>990.9</v>
      </c>
      <c r="E231" s="336">
        <v>0</v>
      </c>
      <c r="F231" s="336">
        <v>16.600000000000001</v>
      </c>
      <c r="G231" s="336">
        <v>78.3</v>
      </c>
      <c r="H231" s="336">
        <v>4</v>
      </c>
      <c r="I231" s="336">
        <v>198.1</v>
      </c>
      <c r="J231" s="336">
        <v>218.5</v>
      </c>
    </row>
    <row r="232" spans="1:10" x14ac:dyDescent="0.25">
      <c r="A232" s="422"/>
      <c r="C232" s="335">
        <v>45847.666666666672</v>
      </c>
      <c r="D232" s="336">
        <v>991.4</v>
      </c>
      <c r="E232" s="336">
        <v>0</v>
      </c>
      <c r="F232" s="336">
        <v>16.2</v>
      </c>
      <c r="G232" s="336">
        <v>79.099999999999994</v>
      </c>
      <c r="H232" s="336">
        <v>3.7</v>
      </c>
      <c r="I232" s="336">
        <v>190</v>
      </c>
      <c r="J232" s="336">
        <v>63.6</v>
      </c>
    </row>
    <row r="233" spans="1:10" x14ac:dyDescent="0.25">
      <c r="A233" s="422"/>
      <c r="C233" s="335">
        <v>45847.708333333328</v>
      </c>
      <c r="D233" s="336">
        <v>992.2</v>
      </c>
      <c r="E233" s="336">
        <v>0</v>
      </c>
      <c r="F233" s="336">
        <v>16.100000000000001</v>
      </c>
      <c r="G233" s="336">
        <v>79.400000000000006</v>
      </c>
      <c r="H233" s="336">
        <v>3.6</v>
      </c>
      <c r="I233" s="336">
        <v>185.9</v>
      </c>
      <c r="J233" s="336">
        <v>5.3</v>
      </c>
    </row>
    <row r="234" spans="1:10" x14ac:dyDescent="0.25">
      <c r="A234" s="422"/>
      <c r="C234" s="335">
        <v>45847.75</v>
      </c>
      <c r="D234" s="345">
        <v>992.6</v>
      </c>
      <c r="E234" s="345">
        <v>0</v>
      </c>
      <c r="F234" s="345">
        <v>16.100000000000001</v>
      </c>
      <c r="G234" s="345">
        <v>79.8</v>
      </c>
      <c r="H234" s="345">
        <v>2.9</v>
      </c>
      <c r="I234" s="345">
        <v>173.7</v>
      </c>
      <c r="J234" s="345">
        <v>0</v>
      </c>
    </row>
    <row r="235" spans="1:10" x14ac:dyDescent="0.2">
      <c r="A235" s="422"/>
      <c r="C235" s="335">
        <v>45847.791666666672</v>
      </c>
      <c r="D235" s="340">
        <v>993.4</v>
      </c>
      <c r="E235" s="340">
        <v>0</v>
      </c>
      <c r="F235" s="340">
        <v>16</v>
      </c>
      <c r="G235" s="340">
        <v>80.8</v>
      </c>
      <c r="H235" s="340">
        <v>2.8</v>
      </c>
      <c r="I235" s="340">
        <v>179.6</v>
      </c>
      <c r="J235" s="340">
        <v>0</v>
      </c>
    </row>
    <row r="236" spans="1:10" x14ac:dyDescent="0.25">
      <c r="A236" s="422"/>
      <c r="C236" s="335">
        <v>45847.833333333328</v>
      </c>
      <c r="D236" s="344">
        <v>993.6</v>
      </c>
      <c r="E236" s="344">
        <v>0</v>
      </c>
      <c r="F236" s="344">
        <v>15.9</v>
      </c>
      <c r="G236" s="344">
        <v>80.599999999999994</v>
      </c>
      <c r="H236" s="344">
        <v>2.2999999999999998</v>
      </c>
      <c r="I236" s="344">
        <v>178.5</v>
      </c>
      <c r="J236" s="344">
        <v>0</v>
      </c>
    </row>
    <row r="237" spans="1:10" x14ac:dyDescent="0.25">
      <c r="A237" s="422"/>
      <c r="C237" s="335">
        <v>45847.875</v>
      </c>
      <c r="D237" s="336">
        <v>993.8</v>
      </c>
      <c r="E237" s="336">
        <v>0</v>
      </c>
      <c r="F237" s="336">
        <v>15.8</v>
      </c>
      <c r="G237" s="336">
        <v>80.900000000000006</v>
      </c>
      <c r="H237" s="336">
        <v>2.6</v>
      </c>
      <c r="I237" s="345">
        <v>186.7</v>
      </c>
      <c r="J237" s="336">
        <v>0</v>
      </c>
    </row>
    <row r="238" spans="1:10" x14ac:dyDescent="0.2">
      <c r="A238" s="422"/>
      <c r="C238" s="335">
        <v>45847.916666666672</v>
      </c>
      <c r="D238" s="336">
        <v>993.8</v>
      </c>
      <c r="E238" s="336">
        <v>0</v>
      </c>
      <c r="F238" s="336">
        <v>15.7</v>
      </c>
      <c r="G238" s="336">
        <v>81.2</v>
      </c>
      <c r="H238" s="352">
        <v>2.4</v>
      </c>
      <c r="I238" s="340">
        <v>181.8</v>
      </c>
      <c r="J238" s="339">
        <v>0</v>
      </c>
    </row>
    <row r="239" spans="1:10" x14ac:dyDescent="0.2">
      <c r="A239" s="422"/>
      <c r="C239" s="335">
        <v>45847.958333333328</v>
      </c>
      <c r="D239" s="336">
        <v>993.4</v>
      </c>
      <c r="E239" s="336">
        <v>0</v>
      </c>
      <c r="F239" s="336">
        <v>15.6</v>
      </c>
      <c r="G239" s="337">
        <v>81.3</v>
      </c>
      <c r="H239" s="340">
        <v>2.2999999999999998</v>
      </c>
      <c r="I239" s="340">
        <v>178.1</v>
      </c>
      <c r="J239" s="339">
        <v>0</v>
      </c>
    </row>
    <row r="240" spans="1:10" x14ac:dyDescent="0.25">
      <c r="A240" s="422"/>
      <c r="C240" s="335">
        <v>45848</v>
      </c>
      <c r="D240" s="336">
        <v>993.1</v>
      </c>
      <c r="E240" s="336">
        <v>0</v>
      </c>
      <c r="F240" s="336">
        <v>15.5</v>
      </c>
      <c r="G240" s="337">
        <v>82</v>
      </c>
      <c r="H240" s="353">
        <v>2.8</v>
      </c>
      <c r="I240" s="340">
        <v>197.1</v>
      </c>
      <c r="J240" s="339">
        <v>0</v>
      </c>
    </row>
    <row r="241" spans="1:10" x14ac:dyDescent="0.2">
      <c r="A241" s="422"/>
      <c r="C241" s="335">
        <v>45848.041666666672</v>
      </c>
      <c r="D241" s="336">
        <v>992.7</v>
      </c>
      <c r="E241" s="336">
        <v>0</v>
      </c>
      <c r="F241" s="336">
        <v>15.5</v>
      </c>
      <c r="G241" s="337">
        <v>81.400000000000006</v>
      </c>
      <c r="H241" s="340">
        <v>2.6</v>
      </c>
      <c r="I241" s="340">
        <v>153.80000000000001</v>
      </c>
      <c r="J241" s="339">
        <v>0</v>
      </c>
    </row>
    <row r="242" spans="1:10" x14ac:dyDescent="0.25">
      <c r="A242" s="422"/>
      <c r="C242" s="335">
        <v>45848.083333333328</v>
      </c>
      <c r="D242" s="336">
        <v>992.4</v>
      </c>
      <c r="E242" s="336">
        <v>0</v>
      </c>
      <c r="F242" s="336">
        <v>15.4</v>
      </c>
      <c r="G242" s="336">
        <v>81.099999999999994</v>
      </c>
      <c r="H242" s="344">
        <v>2.1</v>
      </c>
      <c r="I242" s="344">
        <v>178</v>
      </c>
      <c r="J242" s="336">
        <v>0</v>
      </c>
    </row>
    <row r="243" spans="1:10" x14ac:dyDescent="0.25">
      <c r="A243" s="422"/>
      <c r="C243" s="335">
        <v>45848.125</v>
      </c>
      <c r="D243" s="336">
        <v>992.3</v>
      </c>
      <c r="E243" s="336">
        <v>0</v>
      </c>
      <c r="F243" s="336">
        <v>15.4</v>
      </c>
      <c r="G243" s="336">
        <v>79.8</v>
      </c>
      <c r="H243" s="336">
        <v>2.1</v>
      </c>
      <c r="I243" s="336">
        <v>159.19999999999999</v>
      </c>
      <c r="J243" s="336">
        <v>0</v>
      </c>
    </row>
    <row r="244" spans="1:10" x14ac:dyDescent="0.25">
      <c r="A244" s="422"/>
      <c r="C244" s="335">
        <v>45848.166666666672</v>
      </c>
      <c r="D244" s="336">
        <v>992.2</v>
      </c>
      <c r="E244" s="336">
        <v>0</v>
      </c>
      <c r="F244" s="336">
        <v>15.4</v>
      </c>
      <c r="G244" s="336">
        <v>80.2</v>
      </c>
      <c r="H244" s="336">
        <v>1.7</v>
      </c>
      <c r="I244" s="345">
        <v>137.30000000000001</v>
      </c>
      <c r="J244" s="336">
        <v>0</v>
      </c>
    </row>
    <row r="245" spans="1:10" x14ac:dyDescent="0.25">
      <c r="A245" s="422"/>
      <c r="C245" s="335">
        <v>45848.208333333328</v>
      </c>
      <c r="D245" s="336">
        <v>992.6</v>
      </c>
      <c r="E245" s="336">
        <v>0</v>
      </c>
      <c r="F245" s="336">
        <v>15.4</v>
      </c>
      <c r="G245" s="337">
        <v>80.2</v>
      </c>
      <c r="H245" s="342">
        <v>0.9</v>
      </c>
      <c r="I245" s="340">
        <v>118.7</v>
      </c>
      <c r="J245" s="339">
        <v>0</v>
      </c>
    </row>
    <row r="246" spans="1:10" x14ac:dyDescent="0.2">
      <c r="A246" s="422"/>
      <c r="C246" s="335">
        <v>45848.25</v>
      </c>
      <c r="D246" s="336">
        <v>992.6</v>
      </c>
      <c r="E246" s="336">
        <v>0</v>
      </c>
      <c r="F246" s="336">
        <v>15.3</v>
      </c>
      <c r="G246" s="337">
        <v>80.3</v>
      </c>
      <c r="H246" s="340">
        <v>1.4</v>
      </c>
      <c r="I246" s="340">
        <v>113.6</v>
      </c>
      <c r="J246" s="339">
        <v>4</v>
      </c>
    </row>
    <row r="247" spans="1:10" x14ac:dyDescent="0.2">
      <c r="A247" s="422"/>
      <c r="C247" s="335">
        <v>45848.291666666672</v>
      </c>
      <c r="D247" s="336">
        <v>992.7</v>
      </c>
      <c r="E247" s="336">
        <v>0</v>
      </c>
      <c r="F247" s="336">
        <v>15.1</v>
      </c>
      <c r="G247" s="337">
        <v>77.7</v>
      </c>
      <c r="H247" s="340">
        <v>3.1</v>
      </c>
      <c r="I247" s="340">
        <v>59.7</v>
      </c>
      <c r="J247" s="339">
        <v>39.700000000000003</v>
      </c>
    </row>
    <row r="248" spans="1:10" x14ac:dyDescent="0.2">
      <c r="A248" s="422"/>
      <c r="C248" s="335">
        <v>45848.333333333328</v>
      </c>
      <c r="D248" s="336">
        <v>992.9</v>
      </c>
      <c r="E248" s="336">
        <v>0</v>
      </c>
      <c r="F248" s="336">
        <v>15.6</v>
      </c>
      <c r="G248" s="337">
        <v>76.5</v>
      </c>
      <c r="H248" s="340">
        <v>2.1</v>
      </c>
      <c r="I248" s="340">
        <v>80.900000000000006</v>
      </c>
      <c r="J248" s="339">
        <v>110.2</v>
      </c>
    </row>
    <row r="249" spans="1:10" x14ac:dyDescent="0.2">
      <c r="A249" s="422"/>
      <c r="C249" s="335">
        <v>45848.375</v>
      </c>
      <c r="D249" s="336">
        <v>993.1</v>
      </c>
      <c r="E249" s="336">
        <v>0</v>
      </c>
      <c r="F249" s="336">
        <v>15.9</v>
      </c>
      <c r="G249" s="337">
        <v>77.2</v>
      </c>
      <c r="H249" s="340">
        <v>1.7</v>
      </c>
      <c r="I249" s="340">
        <v>181.8</v>
      </c>
      <c r="J249" s="339">
        <v>180.2</v>
      </c>
    </row>
    <row r="250" spans="1:10" x14ac:dyDescent="0.25">
      <c r="A250" s="422"/>
      <c r="C250" s="335">
        <v>45848.416666666672</v>
      </c>
      <c r="D250" s="336">
        <v>992.5</v>
      </c>
      <c r="E250" s="336">
        <v>0</v>
      </c>
      <c r="F250" s="336">
        <v>16.5</v>
      </c>
      <c r="G250" s="336">
        <v>75.2</v>
      </c>
      <c r="H250" s="344">
        <v>1.9</v>
      </c>
      <c r="I250" s="344">
        <v>190.1</v>
      </c>
      <c r="J250" s="336">
        <v>321.7</v>
      </c>
    </row>
    <row r="251" spans="1:10" x14ac:dyDescent="0.25">
      <c r="A251" s="422"/>
      <c r="C251" s="335">
        <v>45848.458333333328</v>
      </c>
      <c r="D251" s="336">
        <v>991.6</v>
      </c>
      <c r="E251" s="336">
        <v>0</v>
      </c>
      <c r="F251" s="336">
        <v>16.7</v>
      </c>
      <c r="G251" s="336">
        <v>74.3</v>
      </c>
      <c r="H251" s="336">
        <v>3</v>
      </c>
      <c r="I251" s="336">
        <v>190</v>
      </c>
      <c r="J251" s="336">
        <v>453.7</v>
      </c>
    </row>
    <row r="252" spans="1:10" x14ac:dyDescent="0.25">
      <c r="A252" s="422"/>
      <c r="C252" s="335">
        <v>45848.5</v>
      </c>
      <c r="D252" s="336">
        <v>990.6</v>
      </c>
      <c r="E252" s="336">
        <v>0</v>
      </c>
      <c r="F252" s="336">
        <v>17</v>
      </c>
      <c r="G252" s="336">
        <v>72.8</v>
      </c>
      <c r="H252" s="336">
        <v>3.7</v>
      </c>
      <c r="I252" s="336">
        <v>187.9</v>
      </c>
      <c r="J252" s="336">
        <v>637.4</v>
      </c>
    </row>
    <row r="253" spans="1:10" x14ac:dyDescent="0.25">
      <c r="A253" s="422"/>
      <c r="C253" s="335">
        <v>45848.541666666672</v>
      </c>
      <c r="D253" s="336">
        <v>989.2</v>
      </c>
      <c r="E253" s="336">
        <v>0</v>
      </c>
      <c r="F253" s="336">
        <v>17.399999999999999</v>
      </c>
      <c r="G253" s="336">
        <v>71.8</v>
      </c>
      <c r="H253" s="336">
        <v>4.0999999999999996</v>
      </c>
      <c r="I253" s="336">
        <v>187.3</v>
      </c>
      <c r="J253" s="336">
        <v>716.4</v>
      </c>
    </row>
    <row r="254" spans="1:10" x14ac:dyDescent="0.25">
      <c r="A254" s="422"/>
      <c r="C254" s="335">
        <v>45848.583333333328</v>
      </c>
      <c r="D254" s="336">
        <v>989.3</v>
      </c>
      <c r="E254" s="336">
        <v>0</v>
      </c>
      <c r="F254" s="336">
        <v>17.2</v>
      </c>
      <c r="G254" s="336">
        <v>72.400000000000006</v>
      </c>
      <c r="H254" s="336">
        <v>4.7</v>
      </c>
      <c r="I254" s="336">
        <v>193.6</v>
      </c>
      <c r="J254" s="336">
        <v>568.70000000000005</v>
      </c>
    </row>
    <row r="255" spans="1:10" x14ac:dyDescent="0.25">
      <c r="A255" s="422"/>
      <c r="C255" s="335">
        <v>45848.625</v>
      </c>
      <c r="D255" s="336">
        <v>989.3</v>
      </c>
      <c r="E255" s="336">
        <v>0</v>
      </c>
      <c r="F255" s="336">
        <v>16.899999999999999</v>
      </c>
      <c r="G255" s="336">
        <v>74.900000000000006</v>
      </c>
      <c r="H255" s="336">
        <v>4.7</v>
      </c>
      <c r="I255" s="336">
        <v>190.6</v>
      </c>
      <c r="J255" s="336">
        <v>347.7</v>
      </c>
    </row>
    <row r="256" spans="1:10" x14ac:dyDescent="0.25">
      <c r="A256" s="422"/>
      <c r="C256" s="335">
        <v>45848.666666666672</v>
      </c>
      <c r="D256" s="336">
        <v>990.3</v>
      </c>
      <c r="E256" s="336">
        <v>0</v>
      </c>
      <c r="F256" s="336">
        <v>16.399999999999999</v>
      </c>
      <c r="G256" s="336">
        <v>77.400000000000006</v>
      </c>
      <c r="H256" s="336">
        <v>4.4000000000000004</v>
      </c>
      <c r="I256" s="336">
        <v>178.8</v>
      </c>
      <c r="J256" s="336">
        <v>98.3</v>
      </c>
    </row>
    <row r="257" spans="1:10" x14ac:dyDescent="0.25">
      <c r="A257" s="422"/>
      <c r="C257" s="335">
        <v>45848.708333333328</v>
      </c>
      <c r="D257" s="336">
        <v>991.4</v>
      </c>
      <c r="E257" s="336">
        <v>0</v>
      </c>
      <c r="F257" s="336">
        <v>16.100000000000001</v>
      </c>
      <c r="G257" s="336">
        <v>78.599999999999994</v>
      </c>
      <c r="H257" s="336">
        <v>4.0999999999999996</v>
      </c>
      <c r="I257" s="336">
        <v>175.5</v>
      </c>
      <c r="J257" s="336">
        <v>7</v>
      </c>
    </row>
    <row r="258" spans="1:10" x14ac:dyDescent="0.25">
      <c r="A258" s="422"/>
      <c r="C258" s="335">
        <v>45848.75</v>
      </c>
      <c r="D258" s="336">
        <v>992</v>
      </c>
      <c r="E258" s="336">
        <v>0</v>
      </c>
      <c r="F258" s="336">
        <v>16.100000000000001</v>
      </c>
      <c r="G258" s="336">
        <v>79.3</v>
      </c>
      <c r="H258" s="336">
        <v>3.2</v>
      </c>
      <c r="I258" s="336">
        <v>178.3</v>
      </c>
      <c r="J258" s="336">
        <v>0</v>
      </c>
    </row>
    <row r="259" spans="1:10" x14ac:dyDescent="0.25">
      <c r="A259" s="422"/>
      <c r="C259" s="335">
        <v>45848.791666666672</v>
      </c>
      <c r="D259" s="336">
        <v>992.6</v>
      </c>
      <c r="E259" s="336">
        <v>0</v>
      </c>
      <c r="F259" s="336">
        <v>16</v>
      </c>
      <c r="G259" s="336">
        <v>80.7</v>
      </c>
      <c r="H259" s="336">
        <v>2.8</v>
      </c>
      <c r="I259" s="336">
        <v>162.4</v>
      </c>
      <c r="J259" s="336">
        <v>0</v>
      </c>
    </row>
    <row r="260" spans="1:10" x14ac:dyDescent="0.25">
      <c r="A260" s="422"/>
      <c r="C260" s="335">
        <v>45848.833333333328</v>
      </c>
      <c r="D260" s="336">
        <v>992.8</v>
      </c>
      <c r="E260" s="336">
        <v>0</v>
      </c>
      <c r="F260" s="336">
        <v>15.9</v>
      </c>
      <c r="G260" s="336">
        <v>80.5</v>
      </c>
      <c r="H260" s="336">
        <v>3.2</v>
      </c>
      <c r="I260" s="345">
        <v>152.30000000000001</v>
      </c>
      <c r="J260" s="336">
        <v>0</v>
      </c>
    </row>
    <row r="261" spans="1:10" x14ac:dyDescent="0.2">
      <c r="A261" s="422"/>
      <c r="C261" s="335">
        <v>45848.875</v>
      </c>
      <c r="D261" s="336">
        <v>992.6</v>
      </c>
      <c r="E261" s="336">
        <v>0</v>
      </c>
      <c r="F261" s="336">
        <v>15.9</v>
      </c>
      <c r="G261" s="336">
        <v>79.3</v>
      </c>
      <c r="H261" s="337">
        <v>3.5</v>
      </c>
      <c r="I261" s="340">
        <v>165.2</v>
      </c>
      <c r="J261" s="336">
        <v>0</v>
      </c>
    </row>
    <row r="262" spans="1:10" x14ac:dyDescent="0.2">
      <c r="A262" s="422"/>
      <c r="C262" s="335">
        <v>45848.916666666672</v>
      </c>
      <c r="D262" s="336">
        <v>992.7</v>
      </c>
      <c r="E262" s="336">
        <v>0</v>
      </c>
      <c r="F262" s="336">
        <v>15.8</v>
      </c>
      <c r="G262" s="336">
        <v>79.3</v>
      </c>
      <c r="H262" s="337">
        <v>3.3</v>
      </c>
      <c r="I262" s="340">
        <v>170.4</v>
      </c>
      <c r="J262" s="336">
        <v>0</v>
      </c>
    </row>
    <row r="263" spans="1:10" x14ac:dyDescent="0.2">
      <c r="A263" s="422"/>
      <c r="C263" s="335">
        <v>45848.958333333328</v>
      </c>
      <c r="D263" s="336">
        <v>992.3</v>
      </c>
      <c r="E263" s="336">
        <v>0</v>
      </c>
      <c r="F263" s="336">
        <v>15.8</v>
      </c>
      <c r="G263" s="336">
        <v>79.900000000000006</v>
      </c>
      <c r="H263" s="352">
        <v>2.8</v>
      </c>
      <c r="I263" s="340">
        <v>176.2</v>
      </c>
      <c r="J263" s="336">
        <v>0</v>
      </c>
    </row>
    <row r="264" spans="1:10" x14ac:dyDescent="0.2">
      <c r="A264" s="422"/>
      <c r="C264" s="335">
        <v>45849</v>
      </c>
      <c r="D264" s="336">
        <v>992</v>
      </c>
      <c r="E264" s="336">
        <v>0</v>
      </c>
      <c r="F264" s="336">
        <v>15.8</v>
      </c>
      <c r="G264" s="336">
        <v>80.8</v>
      </c>
      <c r="H264" s="340">
        <v>2.2000000000000002</v>
      </c>
      <c r="I264" s="340">
        <v>176.2</v>
      </c>
      <c r="J264" s="336">
        <v>0</v>
      </c>
    </row>
    <row r="265" spans="1:10" x14ac:dyDescent="0.2">
      <c r="A265" s="422"/>
      <c r="C265" s="335">
        <v>45849.041666666672</v>
      </c>
      <c r="D265" s="336">
        <v>991.5</v>
      </c>
      <c r="E265" s="336">
        <v>0</v>
      </c>
      <c r="F265" s="336">
        <v>15.7</v>
      </c>
      <c r="G265" s="336">
        <v>80.3</v>
      </c>
      <c r="H265" s="340">
        <v>2.4</v>
      </c>
      <c r="I265" s="340">
        <v>188.3</v>
      </c>
      <c r="J265" s="336">
        <v>0</v>
      </c>
    </row>
    <row r="266" spans="1:10" x14ac:dyDescent="0.2">
      <c r="A266" s="422"/>
      <c r="C266" s="335">
        <v>45849.083333333328</v>
      </c>
      <c r="D266" s="336">
        <v>991.3</v>
      </c>
      <c r="E266" s="336">
        <v>0</v>
      </c>
      <c r="F266" s="336">
        <v>15.5</v>
      </c>
      <c r="G266" s="336">
        <v>82.9</v>
      </c>
      <c r="H266" s="358">
        <v>2.1</v>
      </c>
      <c r="I266" s="358">
        <v>181.8</v>
      </c>
      <c r="J266" s="336">
        <v>0</v>
      </c>
    </row>
    <row r="267" spans="1:10" x14ac:dyDescent="0.25">
      <c r="A267" s="422"/>
      <c r="C267" s="335">
        <v>45849.125</v>
      </c>
      <c r="D267" s="336">
        <v>991.2</v>
      </c>
      <c r="E267" s="336">
        <v>0</v>
      </c>
      <c r="F267" s="336">
        <v>15.6</v>
      </c>
      <c r="G267" s="336">
        <v>80.2</v>
      </c>
      <c r="H267" s="336">
        <v>2.1</v>
      </c>
      <c r="I267" s="336">
        <v>174.1</v>
      </c>
      <c r="J267" s="336">
        <v>0</v>
      </c>
    </row>
    <row r="268" spans="1:10" x14ac:dyDescent="0.25">
      <c r="A268" s="422"/>
      <c r="C268" s="335">
        <v>45849.166666666672</v>
      </c>
      <c r="D268" s="336">
        <v>991.4</v>
      </c>
      <c r="E268" s="336">
        <v>0</v>
      </c>
      <c r="F268" s="336">
        <v>15.5</v>
      </c>
      <c r="G268" s="336">
        <v>79.7</v>
      </c>
      <c r="H268" s="336">
        <v>2</v>
      </c>
      <c r="I268" s="345">
        <v>177.7</v>
      </c>
      <c r="J268" s="336">
        <v>0</v>
      </c>
    </row>
    <row r="269" spans="1:10" x14ac:dyDescent="0.2">
      <c r="A269" s="422"/>
      <c r="C269" s="335">
        <v>45849.208333333328</v>
      </c>
      <c r="D269" s="336">
        <v>991.3</v>
      </c>
      <c r="E269" s="336">
        <v>0</v>
      </c>
      <c r="F269" s="336">
        <v>15.4</v>
      </c>
      <c r="G269" s="336">
        <v>79.2</v>
      </c>
      <c r="H269" s="337">
        <v>1.7</v>
      </c>
      <c r="I269" s="340">
        <v>158.6</v>
      </c>
      <c r="J269" s="336">
        <v>0</v>
      </c>
    </row>
    <row r="270" spans="1:10" x14ac:dyDescent="0.25">
      <c r="A270" s="422"/>
      <c r="C270" s="335">
        <v>45849.25</v>
      </c>
      <c r="D270" s="336">
        <v>991.7</v>
      </c>
      <c r="E270" s="336">
        <v>0</v>
      </c>
      <c r="F270" s="336">
        <v>15.4</v>
      </c>
      <c r="G270" s="336">
        <v>78.5</v>
      </c>
      <c r="H270" s="336">
        <v>1.3</v>
      </c>
      <c r="I270" s="348">
        <v>109.2</v>
      </c>
      <c r="J270" s="336">
        <v>4.3</v>
      </c>
    </row>
    <row r="271" spans="1:10" x14ac:dyDescent="0.2">
      <c r="A271" s="422"/>
      <c r="C271" s="335">
        <v>45849.291666666672</v>
      </c>
      <c r="D271" s="336">
        <v>991.8</v>
      </c>
      <c r="E271" s="336">
        <v>0</v>
      </c>
      <c r="F271" s="336">
        <v>15.5</v>
      </c>
      <c r="G271" s="336">
        <v>77.7</v>
      </c>
      <c r="H271" s="337">
        <v>1.1000000000000001</v>
      </c>
      <c r="I271" s="340">
        <v>72</v>
      </c>
      <c r="J271" s="336">
        <v>39.299999999999997</v>
      </c>
    </row>
    <row r="272" spans="1:10" x14ac:dyDescent="0.25">
      <c r="A272" s="422"/>
      <c r="C272" s="335">
        <v>45849.333333333328</v>
      </c>
      <c r="D272" s="336">
        <v>992.3</v>
      </c>
      <c r="E272" s="336">
        <v>0</v>
      </c>
      <c r="F272" s="336">
        <v>15.7</v>
      </c>
      <c r="G272" s="336">
        <v>77.599999999999994</v>
      </c>
      <c r="H272" s="336">
        <v>1.2</v>
      </c>
      <c r="I272" s="348">
        <v>119.6</v>
      </c>
      <c r="J272" s="336">
        <v>95.3</v>
      </c>
    </row>
    <row r="273" spans="1:10" x14ac:dyDescent="0.2">
      <c r="A273" s="422"/>
      <c r="C273" s="335">
        <v>45849.375</v>
      </c>
      <c r="D273" s="336">
        <v>992.5</v>
      </c>
      <c r="E273" s="336">
        <v>0</v>
      </c>
      <c r="F273" s="336">
        <v>16.100000000000001</v>
      </c>
      <c r="G273" s="336">
        <v>76.599999999999994</v>
      </c>
      <c r="H273" s="337">
        <v>1.4</v>
      </c>
      <c r="I273" s="340">
        <v>146.69999999999999</v>
      </c>
      <c r="J273" s="336">
        <v>171.9</v>
      </c>
    </row>
    <row r="274" spans="1:10" x14ac:dyDescent="0.25">
      <c r="A274" s="422"/>
      <c r="C274" s="335">
        <v>45849.416666666672</v>
      </c>
      <c r="D274" s="336">
        <v>992.1</v>
      </c>
      <c r="E274" s="336">
        <v>0</v>
      </c>
      <c r="F274" s="336">
        <v>16.399999999999999</v>
      </c>
      <c r="G274" s="336">
        <v>76.2</v>
      </c>
      <c r="H274" s="336">
        <v>2.5</v>
      </c>
      <c r="I274" s="344">
        <v>187.6</v>
      </c>
      <c r="J274" s="336">
        <v>288.60000000000002</v>
      </c>
    </row>
    <row r="275" spans="1:10" x14ac:dyDescent="0.25">
      <c r="A275" s="422"/>
      <c r="C275" s="335">
        <v>45849.458333333328</v>
      </c>
      <c r="D275" s="336">
        <v>991.1</v>
      </c>
      <c r="E275" s="336">
        <v>0</v>
      </c>
      <c r="F275" s="336">
        <v>16.8</v>
      </c>
      <c r="G275" s="336">
        <v>75.3</v>
      </c>
      <c r="H275" s="336">
        <v>3.5</v>
      </c>
      <c r="I275" s="336">
        <v>200.7</v>
      </c>
      <c r="J275" s="336">
        <v>644.20000000000005</v>
      </c>
    </row>
    <row r="276" spans="1:10" x14ac:dyDescent="0.25">
      <c r="A276" s="422"/>
      <c r="C276" s="335">
        <v>45849.5</v>
      </c>
      <c r="D276" s="336">
        <v>989.9</v>
      </c>
      <c r="E276" s="336">
        <v>0</v>
      </c>
      <c r="F276" s="336">
        <v>17</v>
      </c>
      <c r="G276" s="336">
        <v>74.599999999999994</v>
      </c>
      <c r="H276" s="336">
        <v>3.7</v>
      </c>
      <c r="I276" s="336">
        <v>189.4</v>
      </c>
      <c r="J276" s="336">
        <v>749</v>
      </c>
    </row>
    <row r="277" spans="1:10" x14ac:dyDescent="0.25">
      <c r="A277" s="422"/>
      <c r="C277" s="335">
        <v>45849.541666666672</v>
      </c>
      <c r="D277" s="336">
        <v>989.1</v>
      </c>
      <c r="E277" s="336">
        <v>0</v>
      </c>
      <c r="F277" s="336">
        <v>17.100000000000001</v>
      </c>
      <c r="G277" s="336">
        <v>74.2</v>
      </c>
      <c r="H277" s="336">
        <v>4.0999999999999996</v>
      </c>
      <c r="I277" s="336">
        <v>205.5</v>
      </c>
      <c r="J277" s="336">
        <v>699.5</v>
      </c>
    </row>
    <row r="278" spans="1:10" x14ac:dyDescent="0.25">
      <c r="A278" s="422"/>
      <c r="C278" s="335">
        <v>45849.583333333328</v>
      </c>
      <c r="D278" s="336">
        <v>989.1</v>
      </c>
      <c r="E278" s="336">
        <v>0</v>
      </c>
      <c r="F278" s="336">
        <v>17</v>
      </c>
      <c r="G278" s="336">
        <v>73.900000000000006</v>
      </c>
      <c r="H278" s="336">
        <v>4.3</v>
      </c>
      <c r="I278" s="336">
        <v>191.4</v>
      </c>
      <c r="J278" s="336">
        <v>570.6</v>
      </c>
    </row>
    <row r="279" spans="1:10" x14ac:dyDescent="0.25">
      <c r="A279" s="422"/>
      <c r="C279" s="335">
        <v>45849.625</v>
      </c>
      <c r="D279" s="336">
        <v>989.4</v>
      </c>
      <c r="E279" s="336">
        <v>0</v>
      </c>
      <c r="F279" s="336">
        <v>16.899999999999999</v>
      </c>
      <c r="G279" s="336">
        <v>73.5</v>
      </c>
      <c r="H279" s="336">
        <v>4.3</v>
      </c>
      <c r="I279" s="336">
        <v>188.3</v>
      </c>
      <c r="J279" s="336">
        <v>383.1</v>
      </c>
    </row>
    <row r="280" spans="1:10" x14ac:dyDescent="0.25">
      <c r="A280" s="422"/>
      <c r="C280" s="335">
        <v>45849.666666666672</v>
      </c>
      <c r="D280" s="336">
        <v>990.5</v>
      </c>
      <c r="E280" s="336">
        <v>0</v>
      </c>
      <c r="F280" s="336">
        <v>16.399999999999999</v>
      </c>
      <c r="G280" s="336">
        <v>75.8</v>
      </c>
      <c r="H280" s="336">
        <v>3.8</v>
      </c>
      <c r="I280" s="336">
        <v>185.1</v>
      </c>
      <c r="J280" s="336">
        <v>83.8</v>
      </c>
    </row>
    <row r="281" spans="1:10" x14ac:dyDescent="0.25">
      <c r="A281" s="422"/>
      <c r="C281" s="335">
        <v>45849.708333333328</v>
      </c>
      <c r="D281" s="336">
        <v>991.1</v>
      </c>
      <c r="E281" s="336">
        <v>0</v>
      </c>
      <c r="F281" s="336">
        <v>16.100000000000001</v>
      </c>
      <c r="G281" s="336">
        <v>77.400000000000006</v>
      </c>
      <c r="H281" s="336">
        <v>2.9</v>
      </c>
      <c r="I281" s="336">
        <v>184.3</v>
      </c>
      <c r="J281" s="336">
        <v>8</v>
      </c>
    </row>
    <row r="282" spans="1:10" x14ac:dyDescent="0.25">
      <c r="A282" s="422"/>
      <c r="C282" s="335">
        <v>45849.75</v>
      </c>
      <c r="D282" s="336">
        <v>991.9</v>
      </c>
      <c r="E282" s="336">
        <v>0</v>
      </c>
      <c r="F282" s="336">
        <v>16.100000000000001</v>
      </c>
      <c r="G282" s="336">
        <v>78.2</v>
      </c>
      <c r="H282" s="336">
        <v>2.2000000000000002</v>
      </c>
      <c r="I282" s="336">
        <v>181</v>
      </c>
      <c r="J282" s="336">
        <v>0</v>
      </c>
    </row>
    <row r="283" spans="1:10" x14ac:dyDescent="0.25">
      <c r="A283" s="422"/>
      <c r="C283" s="335">
        <v>45849.791666666672</v>
      </c>
      <c r="D283" s="336">
        <v>992.3</v>
      </c>
      <c r="E283" s="336">
        <v>0</v>
      </c>
      <c r="F283" s="336">
        <v>16</v>
      </c>
      <c r="G283" s="336">
        <v>78.8</v>
      </c>
      <c r="H283" s="336">
        <v>2</v>
      </c>
      <c r="I283" s="336">
        <v>186.8</v>
      </c>
      <c r="J283" s="336">
        <v>0</v>
      </c>
    </row>
    <row r="284" spans="1:10" x14ac:dyDescent="0.25">
      <c r="A284" s="422"/>
      <c r="C284" s="335">
        <v>45849.833333333328</v>
      </c>
      <c r="D284" s="336">
        <v>992.5</v>
      </c>
      <c r="E284" s="336">
        <v>0</v>
      </c>
      <c r="F284" s="336">
        <v>16</v>
      </c>
      <c r="G284" s="336">
        <v>78.599999999999994</v>
      </c>
      <c r="H284" s="336">
        <v>1.6</v>
      </c>
      <c r="I284" s="336">
        <v>167.3</v>
      </c>
      <c r="J284" s="336">
        <v>0</v>
      </c>
    </row>
    <row r="285" spans="1:10" x14ac:dyDescent="0.25">
      <c r="A285" s="422"/>
      <c r="C285" s="335">
        <v>45849.875</v>
      </c>
      <c r="D285" s="336">
        <v>992.8</v>
      </c>
      <c r="E285" s="336">
        <v>0</v>
      </c>
      <c r="F285" s="336">
        <v>16.100000000000001</v>
      </c>
      <c r="G285" s="336">
        <v>77.900000000000006</v>
      </c>
      <c r="H285" s="336">
        <v>1.4</v>
      </c>
      <c r="I285" s="336">
        <v>162.5</v>
      </c>
      <c r="J285" s="336">
        <v>0</v>
      </c>
    </row>
    <row r="286" spans="1:10" x14ac:dyDescent="0.25">
      <c r="A286" s="422"/>
      <c r="C286" s="335">
        <v>45849.916666666672</v>
      </c>
      <c r="D286" s="336">
        <v>992.5</v>
      </c>
      <c r="E286" s="336">
        <v>0</v>
      </c>
      <c r="F286" s="336">
        <v>15.9</v>
      </c>
      <c r="G286" s="336">
        <v>78.2</v>
      </c>
      <c r="H286" s="336">
        <v>2.2000000000000002</v>
      </c>
      <c r="I286" s="336">
        <v>149.69999999999999</v>
      </c>
      <c r="J286" s="336">
        <v>0</v>
      </c>
    </row>
    <row r="287" spans="1:10" x14ac:dyDescent="0.25">
      <c r="A287" s="422"/>
      <c r="C287" s="335">
        <v>45849.958333333328</v>
      </c>
      <c r="D287" s="336">
        <v>992.6</v>
      </c>
      <c r="E287" s="336">
        <v>0</v>
      </c>
      <c r="F287" s="336">
        <v>15.9</v>
      </c>
      <c r="G287" s="336">
        <v>78.400000000000006</v>
      </c>
      <c r="H287" s="336">
        <v>1.6</v>
      </c>
      <c r="I287" s="336">
        <v>173</v>
      </c>
      <c r="J287" s="336">
        <v>0</v>
      </c>
    </row>
    <row r="288" spans="1:10" x14ac:dyDescent="0.25">
      <c r="A288" s="422"/>
      <c r="C288" s="335">
        <v>45850</v>
      </c>
      <c r="D288" s="336">
        <v>992.4</v>
      </c>
      <c r="E288" s="336">
        <v>0</v>
      </c>
      <c r="F288" s="336">
        <v>15.8</v>
      </c>
      <c r="G288" s="337">
        <v>78.7</v>
      </c>
      <c r="H288" s="338">
        <v>1.6</v>
      </c>
      <c r="I288" s="338">
        <v>181.7</v>
      </c>
      <c r="J288" s="339">
        <v>0</v>
      </c>
    </row>
    <row r="289" spans="1:10" x14ac:dyDescent="0.2">
      <c r="A289" s="422"/>
      <c r="C289" s="335">
        <v>45850.041666666672</v>
      </c>
      <c r="D289" s="336">
        <v>991.5</v>
      </c>
      <c r="E289" s="336">
        <v>0</v>
      </c>
      <c r="F289" s="336">
        <v>15.5</v>
      </c>
      <c r="G289" s="337">
        <v>77.2</v>
      </c>
      <c r="H289" s="340">
        <v>2.4</v>
      </c>
      <c r="I289" s="340">
        <v>71.400000000000006</v>
      </c>
      <c r="J289" s="339">
        <v>0</v>
      </c>
    </row>
    <row r="290" spans="1:10" x14ac:dyDescent="0.2">
      <c r="A290" s="422"/>
      <c r="C290" s="335">
        <v>45850.083333333328</v>
      </c>
      <c r="D290" s="336">
        <v>991.1</v>
      </c>
      <c r="E290" s="336">
        <v>0</v>
      </c>
      <c r="F290" s="336">
        <v>15.4</v>
      </c>
      <c r="G290" s="337">
        <v>78.2</v>
      </c>
      <c r="H290" s="350">
        <v>1.3</v>
      </c>
      <c r="I290" s="340">
        <v>142.4</v>
      </c>
      <c r="J290" s="339">
        <v>0</v>
      </c>
    </row>
    <row r="291" spans="1:10" x14ac:dyDescent="0.25">
      <c r="A291" s="422"/>
      <c r="C291" s="335">
        <v>45850.125</v>
      </c>
      <c r="D291" s="336">
        <v>991</v>
      </c>
      <c r="E291" s="336">
        <v>0</v>
      </c>
      <c r="F291" s="336">
        <v>15.3</v>
      </c>
      <c r="G291" s="337">
        <v>78.8</v>
      </c>
      <c r="H291" s="351">
        <v>0.6</v>
      </c>
      <c r="I291" s="354">
        <v>265.60000000000002</v>
      </c>
      <c r="J291" s="339">
        <v>0</v>
      </c>
    </row>
    <row r="292" spans="1:10" x14ac:dyDescent="0.25">
      <c r="A292" s="422"/>
      <c r="C292" s="335">
        <v>45850.166666666672</v>
      </c>
      <c r="D292" s="336">
        <v>990.7</v>
      </c>
      <c r="E292" s="336">
        <v>0</v>
      </c>
      <c r="F292" s="336">
        <v>15.2</v>
      </c>
      <c r="G292" s="337">
        <v>79.5</v>
      </c>
      <c r="H292" s="351">
        <v>0.8</v>
      </c>
      <c r="I292" s="351">
        <v>61.8</v>
      </c>
      <c r="J292" s="339">
        <v>0</v>
      </c>
    </row>
    <row r="293" spans="1:10" x14ac:dyDescent="0.25">
      <c r="A293" s="422"/>
      <c r="C293" s="335">
        <v>45850.208333333328</v>
      </c>
      <c r="D293" s="336">
        <v>991.2</v>
      </c>
      <c r="E293" s="336">
        <v>0</v>
      </c>
      <c r="F293" s="336">
        <v>15.1</v>
      </c>
      <c r="G293" s="337">
        <v>79.099999999999994</v>
      </c>
      <c r="H293" s="351">
        <v>1.4</v>
      </c>
      <c r="I293" s="351">
        <v>84.7</v>
      </c>
      <c r="J293" s="339">
        <v>0</v>
      </c>
    </row>
    <row r="294" spans="1:10" x14ac:dyDescent="0.25">
      <c r="A294" s="422"/>
      <c r="C294" s="335">
        <v>45850.25</v>
      </c>
      <c r="D294" s="336">
        <v>992.2</v>
      </c>
      <c r="E294" s="336">
        <v>0</v>
      </c>
      <c r="F294" s="336">
        <v>15.1</v>
      </c>
      <c r="G294" s="337">
        <v>79.599999999999994</v>
      </c>
      <c r="H294" s="351">
        <v>1</v>
      </c>
      <c r="I294" s="351">
        <v>87</v>
      </c>
      <c r="J294" s="339">
        <v>4.5</v>
      </c>
    </row>
    <row r="295" spans="1:10" x14ac:dyDescent="0.25">
      <c r="A295" s="422"/>
      <c r="C295" s="335">
        <v>45850.291666666672</v>
      </c>
      <c r="D295" s="336">
        <v>992.5</v>
      </c>
      <c r="E295" s="336">
        <v>0</v>
      </c>
      <c r="F295" s="336">
        <v>15.2</v>
      </c>
      <c r="G295" s="337">
        <v>78.8</v>
      </c>
      <c r="H295" s="351">
        <v>1.7</v>
      </c>
      <c r="I295" s="351">
        <v>46.7</v>
      </c>
      <c r="J295" s="339">
        <v>39.4</v>
      </c>
    </row>
    <row r="296" spans="1:10" x14ac:dyDescent="0.25">
      <c r="A296" s="422"/>
      <c r="C296" s="335">
        <v>45850.333333333328</v>
      </c>
      <c r="D296" s="336">
        <v>993.2</v>
      </c>
      <c r="E296" s="336">
        <v>0</v>
      </c>
      <c r="F296" s="336">
        <v>15.6</v>
      </c>
      <c r="G296" s="336">
        <v>78.099999999999994</v>
      </c>
      <c r="H296" s="336">
        <v>1</v>
      </c>
      <c r="I296" s="336">
        <v>76</v>
      </c>
      <c r="J296" s="336">
        <v>91.1</v>
      </c>
    </row>
    <row r="297" spans="1:10" x14ac:dyDescent="0.25">
      <c r="A297" s="422"/>
      <c r="C297" s="335">
        <v>45850.375</v>
      </c>
      <c r="D297" s="336">
        <v>993</v>
      </c>
      <c r="E297" s="336">
        <v>0</v>
      </c>
      <c r="F297" s="336">
        <v>16.100000000000001</v>
      </c>
      <c r="G297" s="336">
        <v>78.8</v>
      </c>
      <c r="H297" s="336">
        <v>1.3</v>
      </c>
      <c r="I297" s="336">
        <v>197.3</v>
      </c>
      <c r="J297" s="336">
        <v>194.9</v>
      </c>
    </row>
    <row r="298" spans="1:10" x14ac:dyDescent="0.25">
      <c r="A298" s="422"/>
      <c r="C298" s="335">
        <v>45850.416666666672</v>
      </c>
      <c r="D298" s="336">
        <v>992.7</v>
      </c>
      <c r="E298" s="336">
        <v>0</v>
      </c>
      <c r="F298" s="336">
        <v>16.399999999999999</v>
      </c>
      <c r="G298" s="336">
        <v>77.400000000000006</v>
      </c>
      <c r="H298" s="336">
        <v>1.8</v>
      </c>
      <c r="I298" s="336">
        <v>225</v>
      </c>
      <c r="J298" s="336">
        <v>329.2</v>
      </c>
    </row>
    <row r="299" spans="1:10" x14ac:dyDescent="0.25">
      <c r="A299" s="422"/>
      <c r="C299" s="335">
        <v>45850.458333333328</v>
      </c>
      <c r="D299" s="336">
        <v>991.4</v>
      </c>
      <c r="E299" s="336">
        <v>0</v>
      </c>
      <c r="F299" s="336">
        <v>17.100000000000001</v>
      </c>
      <c r="G299" s="336">
        <v>75.2</v>
      </c>
      <c r="H299" s="336">
        <v>2.2999999999999998</v>
      </c>
      <c r="I299" s="336">
        <v>218.5</v>
      </c>
      <c r="J299" s="336">
        <v>632.6</v>
      </c>
    </row>
    <row r="300" spans="1:10" x14ac:dyDescent="0.25">
      <c r="A300" s="422"/>
      <c r="C300" s="335">
        <v>45850.5</v>
      </c>
      <c r="D300" s="336">
        <v>990.9</v>
      </c>
      <c r="E300" s="336">
        <v>0</v>
      </c>
      <c r="F300" s="336">
        <v>17</v>
      </c>
      <c r="G300" s="336">
        <v>76.8</v>
      </c>
      <c r="H300" s="336">
        <v>3</v>
      </c>
      <c r="I300" s="336">
        <v>204.1</v>
      </c>
      <c r="J300" s="336">
        <v>588.29999999999995</v>
      </c>
    </row>
    <row r="301" spans="1:10" x14ac:dyDescent="0.25">
      <c r="A301" s="422"/>
      <c r="C301" s="335">
        <v>45850.541666666672</v>
      </c>
      <c r="D301" s="336">
        <v>990.4</v>
      </c>
      <c r="E301" s="336">
        <v>0</v>
      </c>
      <c r="F301" s="336">
        <v>16.8</v>
      </c>
      <c r="G301" s="336">
        <v>78.599999999999994</v>
      </c>
      <c r="H301" s="336">
        <v>3.9</v>
      </c>
      <c r="I301" s="336">
        <v>196.7</v>
      </c>
      <c r="J301" s="336">
        <v>453.1</v>
      </c>
    </row>
    <row r="302" spans="1:10" x14ac:dyDescent="0.25">
      <c r="A302" s="422"/>
      <c r="C302" s="335">
        <v>45850.583333333328</v>
      </c>
      <c r="D302" s="336">
        <v>989.9</v>
      </c>
      <c r="E302" s="336">
        <v>0</v>
      </c>
      <c r="F302" s="336">
        <v>16.8</v>
      </c>
      <c r="G302" s="336">
        <v>79.7</v>
      </c>
      <c r="H302" s="336">
        <v>4.2</v>
      </c>
      <c r="I302" s="336">
        <v>189.3</v>
      </c>
      <c r="J302" s="336">
        <v>496.7</v>
      </c>
    </row>
    <row r="303" spans="1:10" x14ac:dyDescent="0.25">
      <c r="A303" s="422"/>
      <c r="C303" s="335">
        <v>45850.625</v>
      </c>
      <c r="D303" s="336">
        <v>990.3</v>
      </c>
      <c r="E303" s="336">
        <v>0</v>
      </c>
      <c r="F303" s="336">
        <v>16.399999999999999</v>
      </c>
      <c r="G303" s="336">
        <v>80.8</v>
      </c>
      <c r="H303" s="336">
        <v>4.5</v>
      </c>
      <c r="I303" s="336">
        <v>195.9</v>
      </c>
      <c r="J303" s="336">
        <v>355.3</v>
      </c>
    </row>
    <row r="304" spans="1:10" x14ac:dyDescent="0.25">
      <c r="A304" s="422"/>
      <c r="C304" s="335">
        <v>45850.666666666672</v>
      </c>
      <c r="D304" s="336">
        <v>990.9</v>
      </c>
      <c r="E304" s="336">
        <v>0</v>
      </c>
      <c r="F304" s="336">
        <v>16</v>
      </c>
      <c r="G304" s="336">
        <v>82.3</v>
      </c>
      <c r="H304" s="336">
        <v>3.9</v>
      </c>
      <c r="I304" s="336">
        <v>190.5</v>
      </c>
      <c r="J304" s="336">
        <v>90.1</v>
      </c>
    </row>
    <row r="305" spans="1:10" x14ac:dyDescent="0.25">
      <c r="A305" s="422"/>
      <c r="C305" s="335">
        <v>45850.708333333328</v>
      </c>
      <c r="D305" s="336">
        <v>991.5</v>
      </c>
      <c r="E305" s="336">
        <v>0</v>
      </c>
      <c r="F305" s="336">
        <v>15.8</v>
      </c>
      <c r="G305" s="336">
        <v>83.3</v>
      </c>
      <c r="H305" s="336">
        <v>3.1</v>
      </c>
      <c r="I305" s="336">
        <v>187.3</v>
      </c>
      <c r="J305" s="336">
        <v>6.1</v>
      </c>
    </row>
    <row r="306" spans="1:10" x14ac:dyDescent="0.25">
      <c r="A306" s="422"/>
      <c r="C306" s="335">
        <v>45850.75</v>
      </c>
      <c r="D306" s="336">
        <v>992.2</v>
      </c>
      <c r="E306" s="336">
        <v>0</v>
      </c>
      <c r="F306" s="336">
        <v>15.7</v>
      </c>
      <c r="G306" s="336">
        <v>84.4</v>
      </c>
      <c r="H306" s="336">
        <v>3.2</v>
      </c>
      <c r="I306" s="336">
        <v>177.2</v>
      </c>
      <c r="J306" s="336">
        <v>0</v>
      </c>
    </row>
    <row r="307" spans="1:10" x14ac:dyDescent="0.25">
      <c r="A307" s="422"/>
      <c r="C307" s="335">
        <v>45850.791666666672</v>
      </c>
      <c r="D307" s="336">
        <v>992.3</v>
      </c>
      <c r="E307" s="336">
        <v>0</v>
      </c>
      <c r="F307" s="336">
        <v>15.7</v>
      </c>
      <c r="G307" s="336">
        <v>84.5</v>
      </c>
      <c r="H307" s="336">
        <v>2.9</v>
      </c>
      <c r="I307" s="336">
        <v>171.8</v>
      </c>
      <c r="J307" s="336">
        <v>0</v>
      </c>
    </row>
    <row r="308" spans="1:10" x14ac:dyDescent="0.25">
      <c r="A308" s="422"/>
      <c r="C308" s="335">
        <v>45850.833333333328</v>
      </c>
      <c r="D308" s="336">
        <v>992.5</v>
      </c>
      <c r="E308" s="336">
        <v>0</v>
      </c>
      <c r="F308" s="336">
        <v>15.7</v>
      </c>
      <c r="G308" s="336">
        <v>84.4</v>
      </c>
      <c r="H308" s="336">
        <v>3.1</v>
      </c>
      <c r="I308" s="336">
        <v>170.8</v>
      </c>
      <c r="J308" s="336">
        <v>0</v>
      </c>
    </row>
    <row r="309" spans="1:10" x14ac:dyDescent="0.25">
      <c r="A309" s="422"/>
      <c r="C309" s="335">
        <v>45850.875</v>
      </c>
      <c r="D309" s="336">
        <v>992.5</v>
      </c>
      <c r="E309" s="336">
        <v>0</v>
      </c>
      <c r="F309" s="336">
        <v>15.6</v>
      </c>
      <c r="G309" s="336">
        <v>84.8</v>
      </c>
      <c r="H309" s="345">
        <v>3.2</v>
      </c>
      <c r="I309" s="345">
        <v>161.9</v>
      </c>
      <c r="J309" s="336">
        <v>0</v>
      </c>
    </row>
    <row r="310" spans="1:10" x14ac:dyDescent="0.2">
      <c r="A310" s="422"/>
      <c r="C310" s="335">
        <v>45850.916666666672</v>
      </c>
      <c r="D310" s="336">
        <v>992.6</v>
      </c>
      <c r="E310" s="336">
        <v>0</v>
      </c>
      <c r="F310" s="336">
        <v>15.5</v>
      </c>
      <c r="G310" s="337">
        <v>86.2</v>
      </c>
      <c r="H310" s="340">
        <v>3.1</v>
      </c>
      <c r="I310" s="340">
        <v>156.4</v>
      </c>
      <c r="J310" s="339">
        <v>0</v>
      </c>
    </row>
    <row r="311" spans="1:10" x14ac:dyDescent="0.2">
      <c r="A311" s="422"/>
      <c r="C311" s="335">
        <v>45850.958333333328</v>
      </c>
      <c r="D311" s="336">
        <v>992.3</v>
      </c>
      <c r="E311" s="336">
        <v>0</v>
      </c>
      <c r="F311" s="336">
        <v>15.5</v>
      </c>
      <c r="G311" s="337">
        <v>86.2</v>
      </c>
      <c r="H311" s="358">
        <v>2.5</v>
      </c>
      <c r="I311" s="359">
        <v>163.80000000000001</v>
      </c>
      <c r="J311" s="339">
        <v>0</v>
      </c>
    </row>
    <row r="312" spans="1:10" x14ac:dyDescent="0.2">
      <c r="A312" s="422"/>
      <c r="C312" s="335">
        <v>45851</v>
      </c>
      <c r="D312" s="336">
        <v>992.5</v>
      </c>
      <c r="E312" s="336">
        <v>0</v>
      </c>
      <c r="F312" s="336">
        <v>15.4</v>
      </c>
      <c r="G312" s="336">
        <v>85.3</v>
      </c>
      <c r="H312" s="337">
        <v>2.2000000000000002</v>
      </c>
      <c r="I312" s="340">
        <v>145.19999999999999</v>
      </c>
      <c r="J312" s="339">
        <v>0</v>
      </c>
    </row>
    <row r="313" spans="1:10" x14ac:dyDescent="0.2">
      <c r="A313" s="422"/>
      <c r="C313" s="335">
        <v>45851.041666666672</v>
      </c>
      <c r="D313" s="336">
        <v>991.9</v>
      </c>
      <c r="E313" s="336">
        <v>0</v>
      </c>
      <c r="F313" s="336">
        <v>15.3</v>
      </c>
      <c r="G313" s="337">
        <v>84.7</v>
      </c>
      <c r="H313" s="349">
        <v>2.8</v>
      </c>
      <c r="I313" s="340">
        <v>162.9</v>
      </c>
      <c r="J313" s="339">
        <v>0</v>
      </c>
    </row>
    <row r="314" spans="1:10" x14ac:dyDescent="0.2">
      <c r="A314" s="422"/>
      <c r="C314" s="335">
        <v>45851.083333333328</v>
      </c>
      <c r="D314" s="336">
        <v>991.3</v>
      </c>
      <c r="E314" s="336">
        <v>0</v>
      </c>
      <c r="F314" s="336">
        <v>14.8</v>
      </c>
      <c r="G314" s="337">
        <v>85.1</v>
      </c>
      <c r="H314" s="340">
        <v>2.5</v>
      </c>
      <c r="I314" s="340">
        <v>147.6</v>
      </c>
      <c r="J314" s="339">
        <v>0</v>
      </c>
    </row>
    <row r="315" spans="1:10" x14ac:dyDescent="0.2">
      <c r="A315" s="422"/>
      <c r="C315" s="335">
        <v>45851.125</v>
      </c>
      <c r="D315" s="336">
        <v>991</v>
      </c>
      <c r="E315" s="336">
        <v>0</v>
      </c>
      <c r="F315" s="336">
        <v>14.2</v>
      </c>
      <c r="G315" s="337">
        <v>86.5</v>
      </c>
      <c r="H315" s="340">
        <v>2.1</v>
      </c>
      <c r="I315" s="340">
        <v>141</v>
      </c>
      <c r="J315" s="339">
        <v>0</v>
      </c>
    </row>
    <row r="316" spans="1:10" x14ac:dyDescent="0.2">
      <c r="A316" s="422"/>
      <c r="C316" s="335">
        <v>45851.166666666672</v>
      </c>
      <c r="D316" s="336">
        <v>990.9</v>
      </c>
      <c r="E316" s="336">
        <v>0</v>
      </c>
      <c r="F316" s="336">
        <v>13.7</v>
      </c>
      <c r="G316" s="336">
        <v>87.1</v>
      </c>
      <c r="H316" s="343">
        <v>1.4</v>
      </c>
      <c r="I316" s="340">
        <v>112.6</v>
      </c>
      <c r="J316" s="339">
        <v>0</v>
      </c>
    </row>
    <row r="317" spans="1:10" x14ac:dyDescent="0.25">
      <c r="A317" s="422"/>
      <c r="C317" s="335">
        <v>45851.208333333328</v>
      </c>
      <c r="D317" s="336">
        <v>991</v>
      </c>
      <c r="E317" s="336">
        <v>0</v>
      </c>
      <c r="F317" s="336">
        <v>13.6</v>
      </c>
      <c r="G317" s="337">
        <v>88</v>
      </c>
      <c r="H317" s="342">
        <v>1.2</v>
      </c>
      <c r="I317" s="340">
        <v>146</v>
      </c>
      <c r="J317" s="339">
        <v>0</v>
      </c>
    </row>
    <row r="318" spans="1:10" x14ac:dyDescent="0.2">
      <c r="A318" s="422"/>
      <c r="C318" s="335">
        <v>45851.25</v>
      </c>
      <c r="D318" s="336">
        <v>991.3</v>
      </c>
      <c r="E318" s="336">
        <v>0</v>
      </c>
      <c r="F318" s="336">
        <v>13.1</v>
      </c>
      <c r="G318" s="337">
        <v>88.1</v>
      </c>
      <c r="H318" s="340">
        <v>0.5</v>
      </c>
      <c r="I318" s="340">
        <v>94.9</v>
      </c>
      <c r="J318" s="339">
        <v>16.7</v>
      </c>
    </row>
    <row r="319" spans="1:10" x14ac:dyDescent="0.25">
      <c r="A319" s="422"/>
      <c r="C319" s="335">
        <v>45851.291666666672</v>
      </c>
      <c r="D319" s="336">
        <v>991.7</v>
      </c>
      <c r="E319" s="336">
        <v>0</v>
      </c>
      <c r="F319" s="336">
        <v>14.2</v>
      </c>
      <c r="G319" s="336">
        <v>87.3</v>
      </c>
      <c r="H319" s="344">
        <v>2.1</v>
      </c>
      <c r="I319" s="344">
        <v>155.19999999999999</v>
      </c>
      <c r="J319" s="336">
        <v>187</v>
      </c>
    </row>
    <row r="320" spans="1:10" x14ac:dyDescent="0.25">
      <c r="A320" s="422"/>
      <c r="C320" s="335">
        <v>45851.333333333328</v>
      </c>
      <c r="D320" s="336">
        <v>991.9</v>
      </c>
      <c r="E320" s="336">
        <v>0</v>
      </c>
      <c r="F320" s="336">
        <v>15.4</v>
      </c>
      <c r="G320" s="336">
        <v>83.7</v>
      </c>
      <c r="H320" s="336">
        <v>2.6</v>
      </c>
      <c r="I320" s="336">
        <v>153.6</v>
      </c>
      <c r="J320" s="336">
        <v>400</v>
      </c>
    </row>
    <row r="321" spans="1:10" x14ac:dyDescent="0.25">
      <c r="A321" s="422"/>
      <c r="C321" s="335">
        <v>45851.375</v>
      </c>
      <c r="D321" s="336">
        <v>991.3</v>
      </c>
      <c r="E321" s="336">
        <v>0</v>
      </c>
      <c r="F321" s="336">
        <v>15.6</v>
      </c>
      <c r="G321" s="336">
        <v>82.7</v>
      </c>
      <c r="H321" s="336">
        <v>3.3</v>
      </c>
      <c r="I321" s="336">
        <v>174.7</v>
      </c>
      <c r="J321" s="336">
        <v>567</v>
      </c>
    </row>
    <row r="322" spans="1:10" x14ac:dyDescent="0.25">
      <c r="A322" s="422"/>
      <c r="C322" s="335">
        <v>45851.416666666672</v>
      </c>
      <c r="D322" s="336">
        <v>990.6</v>
      </c>
      <c r="E322" s="336">
        <v>0</v>
      </c>
      <c r="F322" s="336">
        <v>16.3</v>
      </c>
      <c r="G322" s="336">
        <v>80.8</v>
      </c>
      <c r="H322" s="336">
        <v>3.3</v>
      </c>
      <c r="I322" s="336">
        <v>179.5</v>
      </c>
      <c r="J322" s="336">
        <v>710.9</v>
      </c>
    </row>
    <row r="323" spans="1:10" x14ac:dyDescent="0.25">
      <c r="A323" s="422"/>
      <c r="C323" s="335">
        <v>45851.458333333328</v>
      </c>
      <c r="D323" s="336">
        <v>990</v>
      </c>
      <c r="E323" s="336">
        <v>0</v>
      </c>
      <c r="F323" s="336">
        <v>16.5</v>
      </c>
      <c r="G323" s="336">
        <v>80.400000000000006</v>
      </c>
      <c r="H323" s="336">
        <v>3.5</v>
      </c>
      <c r="I323" s="336">
        <v>193.5</v>
      </c>
      <c r="J323" s="336">
        <v>765.4</v>
      </c>
    </row>
    <row r="324" spans="1:10" x14ac:dyDescent="0.25">
      <c r="A324" s="422"/>
      <c r="C324" s="335">
        <v>45851.5</v>
      </c>
      <c r="D324" s="336">
        <v>989.3</v>
      </c>
      <c r="E324" s="336">
        <v>0</v>
      </c>
      <c r="F324" s="336">
        <v>16.600000000000001</v>
      </c>
      <c r="G324" s="336">
        <v>80.099999999999994</v>
      </c>
      <c r="H324" s="336">
        <v>3.3</v>
      </c>
      <c r="I324" s="336">
        <v>198.8</v>
      </c>
      <c r="J324" s="336">
        <v>792.2</v>
      </c>
    </row>
    <row r="325" spans="1:10" x14ac:dyDescent="0.25">
      <c r="A325" s="422"/>
      <c r="C325" s="335">
        <v>45851.541666666672</v>
      </c>
      <c r="D325" s="336">
        <v>989.1</v>
      </c>
      <c r="E325" s="336">
        <v>0</v>
      </c>
      <c r="F325" s="336">
        <v>16.7</v>
      </c>
      <c r="G325" s="336">
        <v>79.7</v>
      </c>
      <c r="H325" s="336">
        <v>3.1</v>
      </c>
      <c r="I325" s="336">
        <v>202.1</v>
      </c>
      <c r="J325" s="336">
        <v>699.1</v>
      </c>
    </row>
    <row r="326" spans="1:10" x14ac:dyDescent="0.25">
      <c r="A326" s="422"/>
      <c r="C326" s="335">
        <v>45851.583333333328</v>
      </c>
      <c r="D326" s="336">
        <v>989.3</v>
      </c>
      <c r="E326" s="336">
        <v>0</v>
      </c>
      <c r="F326" s="336">
        <v>16.8</v>
      </c>
      <c r="G326" s="336">
        <v>79</v>
      </c>
      <c r="H326" s="336">
        <v>2.9</v>
      </c>
      <c r="I326" s="336">
        <v>185.5</v>
      </c>
      <c r="J326" s="336">
        <v>521.70000000000005</v>
      </c>
    </row>
    <row r="327" spans="1:10" x14ac:dyDescent="0.25">
      <c r="A327" s="422"/>
      <c r="C327" s="335">
        <v>45851.625</v>
      </c>
      <c r="D327" s="336">
        <v>989.4</v>
      </c>
      <c r="E327" s="336">
        <v>0</v>
      </c>
      <c r="F327" s="336">
        <v>16.600000000000001</v>
      </c>
      <c r="G327" s="336">
        <v>79.400000000000006</v>
      </c>
      <c r="H327" s="336">
        <v>2.9</v>
      </c>
      <c r="I327" s="336">
        <v>199</v>
      </c>
      <c r="J327" s="336">
        <v>379.8</v>
      </c>
    </row>
    <row r="328" spans="1:10" x14ac:dyDescent="0.25">
      <c r="A328" s="422"/>
      <c r="C328" s="335">
        <v>45851.666666666672</v>
      </c>
      <c r="D328" s="336">
        <v>990.2</v>
      </c>
      <c r="E328" s="336">
        <v>0</v>
      </c>
      <c r="F328" s="336">
        <v>16.2</v>
      </c>
      <c r="G328" s="336">
        <v>81.5</v>
      </c>
      <c r="H328" s="336">
        <v>3.2</v>
      </c>
      <c r="I328" s="336">
        <v>187.4</v>
      </c>
      <c r="J328" s="336">
        <v>144.30000000000001</v>
      </c>
    </row>
    <row r="329" spans="1:10" x14ac:dyDescent="0.25">
      <c r="A329" s="422"/>
      <c r="C329" s="335">
        <v>45851.708333333328</v>
      </c>
      <c r="D329" s="336">
        <v>991</v>
      </c>
      <c r="E329" s="336">
        <v>0</v>
      </c>
      <c r="F329" s="336">
        <v>15.6</v>
      </c>
      <c r="G329" s="336">
        <v>84.2</v>
      </c>
      <c r="H329" s="336">
        <v>3.2</v>
      </c>
      <c r="I329" s="336">
        <v>191.4</v>
      </c>
      <c r="J329" s="336">
        <v>11.4</v>
      </c>
    </row>
    <row r="330" spans="1:10" x14ac:dyDescent="0.25">
      <c r="A330" s="422"/>
      <c r="C330" s="335">
        <v>45851.75</v>
      </c>
      <c r="D330" s="336">
        <v>991.6</v>
      </c>
      <c r="E330" s="336">
        <v>0</v>
      </c>
      <c r="F330" s="336">
        <v>15.4</v>
      </c>
      <c r="G330" s="336">
        <v>85.8</v>
      </c>
      <c r="H330" s="336">
        <v>2.8</v>
      </c>
      <c r="I330" s="336">
        <v>185.9</v>
      </c>
      <c r="J330" s="336">
        <v>0</v>
      </c>
    </row>
    <row r="331" spans="1:10" x14ac:dyDescent="0.25">
      <c r="A331" s="422"/>
      <c r="C331" s="335">
        <v>45851.791666666672</v>
      </c>
      <c r="D331" s="336">
        <v>992.5</v>
      </c>
      <c r="E331" s="336">
        <v>0</v>
      </c>
      <c r="F331" s="336">
        <v>15.4</v>
      </c>
      <c r="G331" s="336">
        <v>85.7</v>
      </c>
      <c r="H331" s="336">
        <v>2.6</v>
      </c>
      <c r="I331" s="336">
        <v>181.8</v>
      </c>
      <c r="J331" s="336">
        <v>0</v>
      </c>
    </row>
    <row r="332" spans="1:10" x14ac:dyDescent="0.25">
      <c r="A332" s="422"/>
      <c r="C332" s="335">
        <v>45851.833333333328</v>
      </c>
      <c r="D332" s="336">
        <v>993</v>
      </c>
      <c r="E332" s="336">
        <v>0</v>
      </c>
      <c r="F332" s="336">
        <v>15.4</v>
      </c>
      <c r="G332" s="336">
        <v>85.8</v>
      </c>
      <c r="H332" s="336">
        <v>2.5</v>
      </c>
      <c r="I332" s="336">
        <v>172.7</v>
      </c>
      <c r="J332" s="336">
        <v>0</v>
      </c>
    </row>
    <row r="333" spans="1:10" x14ac:dyDescent="0.25">
      <c r="A333" s="422"/>
      <c r="C333" s="335">
        <v>45851.875</v>
      </c>
      <c r="D333" s="336">
        <v>993.1</v>
      </c>
      <c r="E333" s="336">
        <v>0</v>
      </c>
      <c r="F333" s="336">
        <v>15.4</v>
      </c>
      <c r="G333" s="336">
        <v>85.4</v>
      </c>
      <c r="H333" s="345">
        <v>2</v>
      </c>
      <c r="I333" s="345">
        <v>157.5</v>
      </c>
      <c r="J333" s="336">
        <v>0</v>
      </c>
    </row>
    <row r="334" spans="1:10" x14ac:dyDescent="0.2">
      <c r="A334" s="422"/>
      <c r="C334" s="335">
        <v>45851.916666666672</v>
      </c>
      <c r="D334" s="336">
        <v>992.8</v>
      </c>
      <c r="E334" s="336">
        <v>0</v>
      </c>
      <c r="F334" s="336">
        <v>15.4</v>
      </c>
      <c r="G334" s="337">
        <v>85.1</v>
      </c>
      <c r="H334" s="340">
        <v>2.5</v>
      </c>
      <c r="I334" s="340">
        <v>164</v>
      </c>
      <c r="J334" s="339">
        <v>0</v>
      </c>
    </row>
    <row r="335" spans="1:10" x14ac:dyDescent="0.2">
      <c r="A335" s="422"/>
      <c r="C335" s="335">
        <v>45851.958333333328</v>
      </c>
      <c r="D335" s="336">
        <v>992.5</v>
      </c>
      <c r="E335" s="336">
        <v>0</v>
      </c>
      <c r="F335" s="336">
        <v>15.2</v>
      </c>
      <c r="G335" s="336">
        <v>85</v>
      </c>
      <c r="H335" s="343">
        <v>1.8</v>
      </c>
      <c r="I335" s="340">
        <v>173.3</v>
      </c>
      <c r="J335" s="339">
        <v>0</v>
      </c>
    </row>
    <row r="336" spans="1:10" x14ac:dyDescent="0.25">
      <c r="A336" s="422"/>
      <c r="C336" s="335">
        <v>45852</v>
      </c>
      <c r="D336" s="336">
        <v>992</v>
      </c>
      <c r="E336" s="336">
        <v>0</v>
      </c>
      <c r="F336" s="336">
        <v>15.2</v>
      </c>
      <c r="G336" s="337">
        <v>84.9</v>
      </c>
      <c r="H336" s="342">
        <v>1.8</v>
      </c>
      <c r="I336" s="340">
        <v>175.8</v>
      </c>
      <c r="J336" s="339">
        <v>0</v>
      </c>
    </row>
    <row r="337" spans="1:10" x14ac:dyDescent="0.2">
      <c r="A337" s="422"/>
      <c r="C337" s="335">
        <v>45852.041666666672</v>
      </c>
      <c r="D337" s="336">
        <v>991.9</v>
      </c>
      <c r="E337" s="336">
        <v>0</v>
      </c>
      <c r="F337" s="336">
        <v>15.1</v>
      </c>
      <c r="G337" s="337">
        <v>84.7</v>
      </c>
      <c r="H337" s="340">
        <v>2.5</v>
      </c>
      <c r="I337" s="340">
        <v>142.4</v>
      </c>
      <c r="J337" s="339">
        <v>0</v>
      </c>
    </row>
    <row r="338" spans="1:10" x14ac:dyDescent="0.25">
      <c r="A338" s="422"/>
      <c r="C338" s="335">
        <v>45852.083333333328</v>
      </c>
      <c r="D338" s="336">
        <v>991.7</v>
      </c>
      <c r="E338" s="336">
        <v>0</v>
      </c>
      <c r="F338" s="336">
        <v>15.2</v>
      </c>
      <c r="G338" s="337">
        <v>85.4</v>
      </c>
      <c r="H338" s="357">
        <v>2.5</v>
      </c>
      <c r="I338" s="340">
        <v>126.9</v>
      </c>
      <c r="J338" s="339">
        <v>0</v>
      </c>
    </row>
    <row r="339" spans="1:10" x14ac:dyDescent="0.2">
      <c r="A339" s="422"/>
      <c r="C339" s="335">
        <v>45852.125</v>
      </c>
      <c r="D339" s="336">
        <v>991.1</v>
      </c>
      <c r="E339" s="336">
        <v>0</v>
      </c>
      <c r="F339" s="336">
        <v>15.1</v>
      </c>
      <c r="G339" s="336">
        <v>86.3</v>
      </c>
      <c r="H339" s="337">
        <v>2.2999999999999998</v>
      </c>
      <c r="I339" s="340">
        <v>135.4</v>
      </c>
      <c r="J339" s="339">
        <v>0</v>
      </c>
    </row>
    <row r="340" spans="1:10" x14ac:dyDescent="0.25">
      <c r="A340" s="422"/>
      <c r="C340" s="335">
        <v>45852.166666666672</v>
      </c>
      <c r="D340" s="336">
        <v>991.1</v>
      </c>
      <c r="E340" s="336">
        <v>0</v>
      </c>
      <c r="F340" s="336">
        <v>15</v>
      </c>
      <c r="G340" s="337">
        <v>85.2</v>
      </c>
      <c r="H340" s="341">
        <v>2.1</v>
      </c>
      <c r="I340" s="340">
        <v>133.4</v>
      </c>
      <c r="J340" s="339">
        <v>0</v>
      </c>
    </row>
    <row r="341" spans="1:10" x14ac:dyDescent="0.25">
      <c r="A341" s="422"/>
      <c r="C341" s="335">
        <v>45852.208333333328</v>
      </c>
      <c r="D341" s="336">
        <v>991</v>
      </c>
      <c r="E341" s="336">
        <v>0</v>
      </c>
      <c r="F341" s="336">
        <v>14.9</v>
      </c>
      <c r="G341" s="337">
        <v>85</v>
      </c>
      <c r="H341" s="341">
        <v>2.2999999999999998</v>
      </c>
      <c r="I341" s="340">
        <v>147.6</v>
      </c>
      <c r="J341" s="339">
        <v>0</v>
      </c>
    </row>
    <row r="342" spans="1:10" x14ac:dyDescent="0.2">
      <c r="A342" s="422"/>
      <c r="C342" s="335">
        <v>45852.25</v>
      </c>
      <c r="D342" s="336">
        <v>991</v>
      </c>
      <c r="E342" s="336">
        <v>0</v>
      </c>
      <c r="F342" s="336">
        <v>14.6</v>
      </c>
      <c r="G342" s="336">
        <v>84.3</v>
      </c>
      <c r="H342" s="337">
        <v>2.4</v>
      </c>
      <c r="I342" s="340">
        <v>107.6</v>
      </c>
      <c r="J342" s="339">
        <v>17.3</v>
      </c>
    </row>
    <row r="343" spans="1:10" x14ac:dyDescent="0.2">
      <c r="A343" s="422"/>
      <c r="C343" s="335">
        <v>45852.291666666672</v>
      </c>
      <c r="D343" s="336">
        <v>991.5</v>
      </c>
      <c r="E343" s="336">
        <v>0</v>
      </c>
      <c r="F343" s="336">
        <v>15</v>
      </c>
      <c r="G343" s="336">
        <v>82.7</v>
      </c>
      <c r="H343" s="337">
        <v>1.5</v>
      </c>
      <c r="I343" s="340">
        <v>115.9</v>
      </c>
      <c r="J343" s="339">
        <v>169.7</v>
      </c>
    </row>
    <row r="344" spans="1:10" x14ac:dyDescent="0.2">
      <c r="A344" s="422"/>
      <c r="C344" s="335">
        <v>45852.333333333328</v>
      </c>
      <c r="D344" s="336">
        <v>991.5</v>
      </c>
      <c r="E344" s="336">
        <v>0</v>
      </c>
      <c r="F344" s="336">
        <v>15.1</v>
      </c>
      <c r="G344" s="336">
        <v>83.3</v>
      </c>
      <c r="H344" s="337">
        <v>2.5</v>
      </c>
      <c r="I344" s="340">
        <v>196.6</v>
      </c>
      <c r="J344" s="339">
        <v>227.5</v>
      </c>
    </row>
    <row r="345" spans="1:10" x14ac:dyDescent="0.25">
      <c r="A345" s="422"/>
      <c r="C345" s="335">
        <v>45852.375</v>
      </c>
      <c r="D345" s="336">
        <v>991.3</v>
      </c>
      <c r="E345" s="336">
        <v>0</v>
      </c>
      <c r="F345" s="336">
        <v>15.7</v>
      </c>
      <c r="G345" s="336">
        <v>81.599999999999994</v>
      </c>
      <c r="H345" s="345">
        <v>3.1</v>
      </c>
      <c r="I345" s="348">
        <v>184.3</v>
      </c>
      <c r="J345" s="336">
        <v>563.29999999999995</v>
      </c>
    </row>
    <row r="346" spans="1:10" x14ac:dyDescent="0.2">
      <c r="A346" s="422"/>
      <c r="C346" s="335">
        <v>45852.416666666672</v>
      </c>
      <c r="D346" s="336">
        <v>990.6</v>
      </c>
      <c r="E346" s="336">
        <v>0</v>
      </c>
      <c r="F346" s="336">
        <v>16.2</v>
      </c>
      <c r="G346" s="337">
        <v>80.2</v>
      </c>
      <c r="H346" s="340">
        <v>3.8</v>
      </c>
      <c r="I346" s="340">
        <v>194.1</v>
      </c>
      <c r="J346" s="339">
        <v>664.2</v>
      </c>
    </row>
    <row r="347" spans="1:10" x14ac:dyDescent="0.25">
      <c r="A347" s="422"/>
      <c r="C347" s="335">
        <v>45852.458333333328</v>
      </c>
      <c r="D347" s="336">
        <v>991</v>
      </c>
      <c r="E347" s="336">
        <v>0</v>
      </c>
      <c r="F347" s="336">
        <v>16.3</v>
      </c>
      <c r="G347" s="336">
        <v>81.099999999999994</v>
      </c>
      <c r="H347" s="344">
        <v>3.7</v>
      </c>
      <c r="I347" s="344">
        <v>188.2</v>
      </c>
      <c r="J347" s="336">
        <v>458.2</v>
      </c>
    </row>
    <row r="348" spans="1:10" x14ac:dyDescent="0.25">
      <c r="A348" s="422"/>
      <c r="C348" s="335">
        <v>45852.5</v>
      </c>
      <c r="D348" s="336">
        <v>991.2</v>
      </c>
      <c r="E348" s="336">
        <v>0</v>
      </c>
      <c r="F348" s="336">
        <v>16.3</v>
      </c>
      <c r="G348" s="336">
        <v>81.900000000000006</v>
      </c>
      <c r="H348" s="336">
        <v>3.2</v>
      </c>
      <c r="I348" s="336">
        <v>186.4</v>
      </c>
      <c r="J348" s="336">
        <v>271.89999999999998</v>
      </c>
    </row>
    <row r="349" spans="1:10" x14ac:dyDescent="0.25">
      <c r="A349" s="422"/>
      <c r="C349" s="335">
        <v>45852.541666666672</v>
      </c>
      <c r="D349" s="336">
        <v>991</v>
      </c>
      <c r="E349" s="336">
        <v>0</v>
      </c>
      <c r="F349" s="336">
        <v>16.399999999999999</v>
      </c>
      <c r="G349" s="336">
        <v>81.5</v>
      </c>
      <c r="H349" s="336">
        <v>3.8</v>
      </c>
      <c r="I349" s="336">
        <v>186.7</v>
      </c>
      <c r="J349" s="336">
        <v>283.3</v>
      </c>
    </row>
    <row r="350" spans="1:10" x14ac:dyDescent="0.25">
      <c r="A350" s="422"/>
      <c r="C350" s="335">
        <v>45852.583333333328</v>
      </c>
      <c r="D350" s="336">
        <v>990.4</v>
      </c>
      <c r="E350" s="336">
        <v>0</v>
      </c>
      <c r="F350" s="336">
        <v>16.399999999999999</v>
      </c>
      <c r="G350" s="336">
        <v>80.400000000000006</v>
      </c>
      <c r="H350" s="336">
        <v>4.0999999999999996</v>
      </c>
      <c r="I350" s="336">
        <v>181.6</v>
      </c>
      <c r="J350" s="336">
        <v>276.5</v>
      </c>
    </row>
    <row r="351" spans="1:10" x14ac:dyDescent="0.25">
      <c r="A351" s="422"/>
      <c r="C351" s="335">
        <v>45852.625</v>
      </c>
      <c r="D351" s="336">
        <v>990.4</v>
      </c>
      <c r="E351" s="336">
        <v>0</v>
      </c>
      <c r="F351" s="336">
        <v>16.399999999999999</v>
      </c>
      <c r="G351" s="336">
        <v>80.400000000000006</v>
      </c>
      <c r="H351" s="336">
        <v>4.4000000000000004</v>
      </c>
      <c r="I351" s="336">
        <v>177.1</v>
      </c>
      <c r="J351" s="336">
        <v>185.7</v>
      </c>
    </row>
    <row r="352" spans="1:10" x14ac:dyDescent="0.25">
      <c r="A352" s="422"/>
      <c r="C352" s="335">
        <v>45852.666666666672</v>
      </c>
      <c r="D352" s="336">
        <v>990.8</v>
      </c>
      <c r="E352" s="336">
        <v>0</v>
      </c>
      <c r="F352" s="336">
        <v>16</v>
      </c>
      <c r="G352" s="336">
        <v>82.4</v>
      </c>
      <c r="H352" s="336">
        <v>4.0999999999999996</v>
      </c>
      <c r="I352" s="336">
        <v>181.3</v>
      </c>
      <c r="J352" s="336">
        <v>65.2</v>
      </c>
    </row>
    <row r="353" spans="1:10" x14ac:dyDescent="0.25">
      <c r="A353" s="422"/>
      <c r="C353" s="335">
        <v>45852.708333333328</v>
      </c>
      <c r="D353" s="336">
        <v>991.2</v>
      </c>
      <c r="E353" s="336">
        <v>0</v>
      </c>
      <c r="F353" s="336">
        <v>15.7</v>
      </c>
      <c r="G353" s="336">
        <v>85.2</v>
      </c>
      <c r="H353" s="336">
        <v>3.4</v>
      </c>
      <c r="I353" s="336">
        <v>184.8</v>
      </c>
      <c r="J353" s="336">
        <v>5.5</v>
      </c>
    </row>
    <row r="354" spans="1:10" x14ac:dyDescent="0.25">
      <c r="A354" s="422"/>
      <c r="C354" s="335">
        <v>45852.75</v>
      </c>
      <c r="D354" s="336">
        <v>991.7</v>
      </c>
      <c r="E354" s="336">
        <v>0</v>
      </c>
      <c r="F354" s="336">
        <v>15.7</v>
      </c>
      <c r="G354" s="336">
        <v>85.3</v>
      </c>
      <c r="H354" s="336">
        <v>2.8</v>
      </c>
      <c r="I354" s="336">
        <v>180.5</v>
      </c>
      <c r="J354" s="336">
        <v>0</v>
      </c>
    </row>
    <row r="355" spans="1:10" x14ac:dyDescent="0.25">
      <c r="A355" s="422"/>
      <c r="C355" s="335">
        <v>45852.791666666672</v>
      </c>
      <c r="D355" s="336">
        <v>992.3</v>
      </c>
      <c r="E355" s="336">
        <v>0</v>
      </c>
      <c r="F355" s="336">
        <v>15.6</v>
      </c>
      <c r="G355" s="336">
        <v>86.3</v>
      </c>
      <c r="H355" s="336">
        <v>2.4</v>
      </c>
      <c r="I355" s="336">
        <v>175.6</v>
      </c>
      <c r="J355" s="336">
        <v>0</v>
      </c>
    </row>
    <row r="356" spans="1:10" x14ac:dyDescent="0.25">
      <c r="A356" s="422"/>
      <c r="C356" s="335">
        <v>45852.833333333328</v>
      </c>
      <c r="D356" s="336">
        <v>992.6</v>
      </c>
      <c r="E356" s="336">
        <v>0</v>
      </c>
      <c r="F356" s="336">
        <v>15.6</v>
      </c>
      <c r="G356" s="336">
        <v>86.7</v>
      </c>
      <c r="H356" s="336">
        <v>2.5</v>
      </c>
      <c r="I356" s="336">
        <v>161</v>
      </c>
      <c r="J356" s="336">
        <v>0</v>
      </c>
    </row>
    <row r="357" spans="1:10" x14ac:dyDescent="0.25">
      <c r="A357" s="422"/>
      <c r="C357" s="335">
        <v>45852.875</v>
      </c>
      <c r="D357" s="336">
        <v>993</v>
      </c>
      <c r="E357" s="336">
        <v>0</v>
      </c>
      <c r="F357" s="336">
        <v>15.4</v>
      </c>
      <c r="G357" s="336">
        <v>88</v>
      </c>
      <c r="H357" s="336">
        <v>2.8</v>
      </c>
      <c r="I357" s="336">
        <v>158.6</v>
      </c>
      <c r="J357" s="336">
        <v>0</v>
      </c>
    </row>
    <row r="358" spans="1:10" x14ac:dyDescent="0.25">
      <c r="A358" s="422"/>
      <c r="C358" s="335">
        <v>45852.916666666672</v>
      </c>
      <c r="D358" s="336">
        <v>992.7</v>
      </c>
      <c r="E358" s="336">
        <v>0</v>
      </c>
      <c r="F358" s="336">
        <v>15.3</v>
      </c>
      <c r="G358" s="336">
        <v>88.7</v>
      </c>
      <c r="H358" s="336">
        <v>3.4</v>
      </c>
      <c r="I358" s="336">
        <v>163.6</v>
      </c>
      <c r="J358" s="336">
        <v>0</v>
      </c>
    </row>
    <row r="359" spans="1:10" x14ac:dyDescent="0.25">
      <c r="A359" s="422"/>
      <c r="C359" s="335">
        <v>45852.958333333328</v>
      </c>
      <c r="D359" s="336">
        <v>992.3</v>
      </c>
      <c r="E359" s="336">
        <v>0</v>
      </c>
      <c r="F359" s="336">
        <v>15.3</v>
      </c>
      <c r="G359" s="336">
        <v>87.2</v>
      </c>
      <c r="H359" s="336">
        <v>3.6</v>
      </c>
      <c r="I359" s="336">
        <v>154.80000000000001</v>
      </c>
      <c r="J359" s="336">
        <v>0</v>
      </c>
    </row>
    <row r="360" spans="1:10" x14ac:dyDescent="0.25">
      <c r="C360" s="335">
        <v>45853</v>
      </c>
      <c r="D360" s="333">
        <v>992.1</v>
      </c>
      <c r="E360" s="333">
        <v>0</v>
      </c>
      <c r="F360" s="333">
        <v>15.2</v>
      </c>
      <c r="G360" s="333">
        <v>86.6</v>
      </c>
      <c r="H360" s="336">
        <v>3</v>
      </c>
      <c r="I360" s="345">
        <v>149.5</v>
      </c>
      <c r="J360" s="336">
        <v>0</v>
      </c>
    </row>
    <row r="361" spans="1:10" x14ac:dyDescent="0.2">
      <c r="C361" s="335">
        <v>45853.041666666672</v>
      </c>
      <c r="D361" s="333">
        <v>991.8</v>
      </c>
      <c r="E361" s="333">
        <v>0</v>
      </c>
      <c r="F361" s="333">
        <v>15.2</v>
      </c>
      <c r="G361" s="333">
        <v>86.3</v>
      </c>
      <c r="H361" s="337">
        <v>2.4</v>
      </c>
      <c r="I361" s="340">
        <v>154.69999999999999</v>
      </c>
      <c r="J361" s="339">
        <v>0</v>
      </c>
    </row>
    <row r="362" spans="1:10" x14ac:dyDescent="0.2">
      <c r="C362" s="335">
        <v>45853.083333333328</v>
      </c>
      <c r="D362" s="333">
        <v>991.4</v>
      </c>
      <c r="E362" s="333">
        <v>0</v>
      </c>
      <c r="F362" s="333">
        <v>15.1</v>
      </c>
      <c r="G362" s="333">
        <v>86.9</v>
      </c>
      <c r="H362" s="352">
        <v>2.7</v>
      </c>
      <c r="I362" s="340">
        <v>154.6</v>
      </c>
      <c r="J362" s="339">
        <v>0</v>
      </c>
    </row>
    <row r="363" spans="1:10" x14ac:dyDescent="0.2">
      <c r="C363" s="335">
        <v>45853.125</v>
      </c>
      <c r="D363" s="333">
        <v>990.8</v>
      </c>
      <c r="E363" s="333">
        <v>0</v>
      </c>
      <c r="F363" s="333">
        <v>14.9</v>
      </c>
      <c r="G363" s="360">
        <v>87.8</v>
      </c>
      <c r="H363" s="340">
        <v>2.9</v>
      </c>
      <c r="I363" s="340">
        <v>163.4</v>
      </c>
      <c r="J363" s="339">
        <v>0</v>
      </c>
    </row>
    <row r="364" spans="1:10" x14ac:dyDescent="0.25">
      <c r="C364" s="335">
        <v>45853.166666666672</v>
      </c>
      <c r="D364" s="333">
        <v>990.7</v>
      </c>
      <c r="E364" s="333">
        <v>0</v>
      </c>
      <c r="F364" s="333">
        <v>14.9</v>
      </c>
      <c r="G364" s="360">
        <v>88</v>
      </c>
      <c r="H364" s="357">
        <v>2.9</v>
      </c>
      <c r="I364" s="340">
        <v>163.1</v>
      </c>
      <c r="J364" s="339">
        <v>0</v>
      </c>
    </row>
    <row r="365" spans="1:10" x14ac:dyDescent="0.2">
      <c r="C365" s="335">
        <v>45853.208333333328</v>
      </c>
      <c r="D365" s="333">
        <v>991.2</v>
      </c>
      <c r="E365" s="333">
        <v>0</v>
      </c>
      <c r="F365" s="333">
        <v>15</v>
      </c>
      <c r="G365" s="333">
        <v>87.4</v>
      </c>
      <c r="H365" s="337">
        <v>2.5</v>
      </c>
      <c r="I365" s="340">
        <v>149.5</v>
      </c>
      <c r="J365" s="339">
        <v>0</v>
      </c>
    </row>
    <row r="366" spans="1:10" x14ac:dyDescent="0.25">
      <c r="C366" s="335">
        <v>45853.25</v>
      </c>
      <c r="D366" s="333">
        <v>991.8</v>
      </c>
      <c r="E366" s="333">
        <v>0</v>
      </c>
      <c r="F366" s="333">
        <v>15</v>
      </c>
      <c r="G366" s="360">
        <v>88.2</v>
      </c>
      <c r="H366" s="351">
        <v>1.9</v>
      </c>
      <c r="I366" s="354">
        <v>161</v>
      </c>
      <c r="J366" s="339">
        <v>4.7</v>
      </c>
    </row>
    <row r="367" spans="1:10" x14ac:dyDescent="0.25">
      <c r="C367" s="335">
        <v>45853.291666666672</v>
      </c>
      <c r="D367" s="333">
        <v>992</v>
      </c>
      <c r="E367" s="333">
        <v>0</v>
      </c>
      <c r="F367" s="333">
        <v>15.1</v>
      </c>
      <c r="G367" s="333">
        <v>87</v>
      </c>
      <c r="H367" s="336">
        <v>2.6</v>
      </c>
      <c r="I367" s="351">
        <v>154.30000000000001</v>
      </c>
      <c r="J367" s="339">
        <v>39.299999999999997</v>
      </c>
    </row>
    <row r="368" spans="1:10" x14ac:dyDescent="0.25">
      <c r="C368" s="335">
        <v>45853.333333333328</v>
      </c>
      <c r="D368" s="333">
        <v>992.7</v>
      </c>
      <c r="E368" s="333">
        <v>0</v>
      </c>
      <c r="F368" s="333">
        <v>15.3</v>
      </c>
      <c r="G368" s="333">
        <v>84.4</v>
      </c>
      <c r="H368" s="336">
        <v>2.8</v>
      </c>
      <c r="I368" s="336">
        <v>164.5</v>
      </c>
      <c r="J368" s="336">
        <v>79.900000000000006</v>
      </c>
    </row>
    <row r="369" spans="3:10" x14ac:dyDescent="0.25">
      <c r="C369" s="335">
        <v>45853.375</v>
      </c>
      <c r="D369" s="333">
        <v>992.6</v>
      </c>
      <c r="E369" s="333">
        <v>0</v>
      </c>
      <c r="F369" s="333">
        <v>15.6</v>
      </c>
      <c r="G369" s="333">
        <v>81.2</v>
      </c>
      <c r="H369" s="336">
        <v>2.6</v>
      </c>
      <c r="I369" s="336">
        <v>156.1</v>
      </c>
      <c r="J369" s="336">
        <v>149.69999999999999</v>
      </c>
    </row>
    <row r="370" spans="3:10" x14ac:dyDescent="0.25">
      <c r="C370" s="335">
        <v>45853.416666666672</v>
      </c>
      <c r="D370" s="333">
        <v>992.1</v>
      </c>
      <c r="E370" s="333">
        <v>0</v>
      </c>
      <c r="F370" s="333">
        <v>16.2</v>
      </c>
      <c r="G370" s="333">
        <v>78.400000000000006</v>
      </c>
      <c r="H370" s="336">
        <v>3.2</v>
      </c>
      <c r="I370" s="336">
        <v>160.4</v>
      </c>
      <c r="J370" s="336">
        <v>299.2</v>
      </c>
    </row>
    <row r="371" spans="3:10" x14ac:dyDescent="0.25">
      <c r="C371" s="335">
        <v>45853.458333333328</v>
      </c>
      <c r="D371" s="333">
        <v>990.8</v>
      </c>
      <c r="E371" s="333">
        <v>0</v>
      </c>
      <c r="F371" s="333">
        <v>16.600000000000001</v>
      </c>
      <c r="G371" s="333">
        <v>77.400000000000006</v>
      </c>
      <c r="H371" s="336">
        <v>4.3</v>
      </c>
      <c r="I371" s="336">
        <v>191</v>
      </c>
      <c r="J371" s="336">
        <v>573.70000000000005</v>
      </c>
    </row>
    <row r="372" spans="3:10" x14ac:dyDescent="0.25">
      <c r="C372" s="335">
        <v>45853.5</v>
      </c>
      <c r="D372" s="333">
        <v>990.3</v>
      </c>
      <c r="E372" s="333">
        <v>0</v>
      </c>
      <c r="F372" s="333">
        <v>16.899999999999999</v>
      </c>
      <c r="G372" s="333">
        <v>75.7</v>
      </c>
      <c r="H372" s="336">
        <v>4.5</v>
      </c>
      <c r="I372" s="336">
        <v>183.4</v>
      </c>
      <c r="J372" s="336">
        <v>481.3</v>
      </c>
    </row>
    <row r="373" spans="3:10" x14ac:dyDescent="0.25">
      <c r="C373" s="335">
        <v>45853.541666666672</v>
      </c>
      <c r="D373" s="333">
        <v>990</v>
      </c>
      <c r="E373" s="333">
        <v>0</v>
      </c>
      <c r="F373" s="333">
        <v>16.8</v>
      </c>
      <c r="G373" s="333">
        <v>77.2</v>
      </c>
      <c r="H373" s="336">
        <v>5</v>
      </c>
      <c r="I373" s="336">
        <v>181</v>
      </c>
      <c r="J373" s="336">
        <v>461</v>
      </c>
    </row>
    <row r="374" spans="3:10" x14ac:dyDescent="0.25">
      <c r="C374" s="335">
        <v>45853.583333333328</v>
      </c>
      <c r="D374" s="333">
        <v>989.9</v>
      </c>
      <c r="E374" s="333">
        <v>0</v>
      </c>
      <c r="F374" s="333">
        <v>16.2</v>
      </c>
      <c r="G374" s="333">
        <v>79.599999999999994</v>
      </c>
      <c r="H374" s="336">
        <v>5.5</v>
      </c>
      <c r="I374" s="336">
        <v>179.5</v>
      </c>
      <c r="J374" s="336">
        <v>261</v>
      </c>
    </row>
    <row r="375" spans="3:10" x14ac:dyDescent="0.25">
      <c r="C375" s="335">
        <v>45853.625</v>
      </c>
      <c r="D375" s="333">
        <v>990.4</v>
      </c>
      <c r="E375" s="333">
        <v>0</v>
      </c>
      <c r="F375" s="333">
        <v>15.7</v>
      </c>
      <c r="G375" s="333">
        <v>82.6</v>
      </c>
      <c r="H375" s="336">
        <v>4.5999999999999996</v>
      </c>
      <c r="I375" s="336">
        <v>180.1</v>
      </c>
      <c r="J375" s="336">
        <v>61.3</v>
      </c>
    </row>
    <row r="376" spans="3:10" x14ac:dyDescent="0.25">
      <c r="C376" s="335">
        <v>45853.666666666672</v>
      </c>
      <c r="D376" s="333">
        <v>990.6</v>
      </c>
      <c r="E376" s="333">
        <v>0</v>
      </c>
      <c r="F376" s="333">
        <v>15.4</v>
      </c>
      <c r="G376" s="333">
        <v>83.4</v>
      </c>
      <c r="H376" s="336">
        <v>4.0999999999999996</v>
      </c>
      <c r="I376" s="336">
        <v>174</v>
      </c>
      <c r="J376" s="336">
        <v>21</v>
      </c>
    </row>
    <row r="377" spans="3:10" x14ac:dyDescent="0.25">
      <c r="C377" s="335">
        <v>45853.708333333328</v>
      </c>
      <c r="D377" s="333">
        <v>991</v>
      </c>
      <c r="E377" s="333">
        <v>0</v>
      </c>
      <c r="F377" s="333">
        <v>15.4</v>
      </c>
      <c r="G377" s="333">
        <v>84.2</v>
      </c>
      <c r="H377" s="336">
        <v>4</v>
      </c>
      <c r="I377" s="336">
        <v>173.3</v>
      </c>
      <c r="J377" s="336">
        <v>2.5</v>
      </c>
    </row>
    <row r="378" spans="3:10" x14ac:dyDescent="0.25">
      <c r="C378" s="335">
        <v>45853.75</v>
      </c>
      <c r="D378" s="333">
        <v>991.5</v>
      </c>
      <c r="E378" s="333">
        <v>0</v>
      </c>
      <c r="F378" s="333">
        <v>15.3</v>
      </c>
      <c r="G378" s="333">
        <v>84.8</v>
      </c>
      <c r="H378" s="336">
        <v>3.6</v>
      </c>
      <c r="I378" s="336">
        <v>167.9</v>
      </c>
      <c r="J378" s="336">
        <v>0</v>
      </c>
    </row>
    <row r="379" spans="3:10" x14ac:dyDescent="0.25">
      <c r="C379" s="335">
        <v>45853.791666666672</v>
      </c>
      <c r="D379" s="333">
        <v>991.4</v>
      </c>
      <c r="E379" s="333">
        <v>0</v>
      </c>
      <c r="F379" s="333">
        <v>15.3</v>
      </c>
      <c r="G379" s="333">
        <v>84.1</v>
      </c>
      <c r="H379" s="336">
        <v>3.5</v>
      </c>
      <c r="I379" s="336">
        <v>169.7</v>
      </c>
      <c r="J379" s="336">
        <v>0</v>
      </c>
    </row>
    <row r="380" spans="3:10" x14ac:dyDescent="0.25">
      <c r="C380" s="335">
        <v>45853.833333333328</v>
      </c>
      <c r="D380" s="333">
        <v>991.5</v>
      </c>
      <c r="E380" s="333">
        <v>0</v>
      </c>
      <c r="F380" s="333">
        <v>15.2</v>
      </c>
      <c r="G380" s="333">
        <v>84.3</v>
      </c>
      <c r="H380" s="336">
        <v>3.7</v>
      </c>
      <c r="I380" s="336">
        <v>165.9</v>
      </c>
      <c r="J380" s="336">
        <v>0</v>
      </c>
    </row>
    <row r="381" spans="3:10" x14ac:dyDescent="0.25">
      <c r="C381" s="335">
        <v>45853.875</v>
      </c>
      <c r="D381" s="333">
        <v>991.1</v>
      </c>
      <c r="E381" s="333">
        <v>0</v>
      </c>
      <c r="F381" s="333">
        <v>15.2</v>
      </c>
      <c r="G381" s="333">
        <v>83.8</v>
      </c>
      <c r="H381" s="336">
        <v>3.6</v>
      </c>
      <c r="I381" s="336">
        <v>159.5</v>
      </c>
      <c r="J381" s="336">
        <v>0</v>
      </c>
    </row>
    <row r="382" spans="3:10" x14ac:dyDescent="0.25">
      <c r="C382" s="335">
        <v>45853.916666666672</v>
      </c>
      <c r="D382" s="333">
        <v>990.8</v>
      </c>
      <c r="E382" s="333">
        <v>0</v>
      </c>
      <c r="F382" s="333">
        <v>15.1</v>
      </c>
      <c r="G382" s="360">
        <v>83.9</v>
      </c>
      <c r="H382" s="351">
        <v>3.2</v>
      </c>
      <c r="I382" s="338">
        <v>172.4</v>
      </c>
      <c r="J382" s="339">
        <v>0</v>
      </c>
    </row>
    <row r="383" spans="3:10" x14ac:dyDescent="0.2">
      <c r="C383" s="335">
        <v>45853.958333333328</v>
      </c>
      <c r="D383" s="333">
        <v>991</v>
      </c>
      <c r="E383" s="333">
        <v>0</v>
      </c>
      <c r="F383" s="333">
        <v>15.2</v>
      </c>
      <c r="G383" s="360">
        <v>82.7</v>
      </c>
      <c r="H383" s="355">
        <v>2.7</v>
      </c>
      <c r="I383" s="340">
        <v>160.30000000000001</v>
      </c>
      <c r="J383" s="339">
        <v>0</v>
      </c>
    </row>
    <row r="384" spans="3:10" x14ac:dyDescent="0.2">
      <c r="C384" s="335">
        <v>45854</v>
      </c>
      <c r="D384" s="333">
        <v>990.5</v>
      </c>
      <c r="E384" s="333">
        <v>0</v>
      </c>
      <c r="F384" s="333">
        <v>15.3</v>
      </c>
      <c r="G384" s="360">
        <v>81.7</v>
      </c>
      <c r="H384" s="346">
        <v>2.9</v>
      </c>
      <c r="I384" s="359">
        <v>156.6</v>
      </c>
      <c r="J384" s="339">
        <v>0</v>
      </c>
    </row>
    <row r="385" spans="3:10" x14ac:dyDescent="0.2">
      <c r="C385" s="335">
        <v>45854.041666666672</v>
      </c>
      <c r="D385" s="333">
        <v>990.4</v>
      </c>
      <c r="E385" s="333">
        <v>0</v>
      </c>
      <c r="F385" s="333">
        <v>15.3</v>
      </c>
      <c r="G385" s="360">
        <v>81.8</v>
      </c>
      <c r="H385" s="340">
        <v>2.6</v>
      </c>
      <c r="I385" s="340">
        <v>147.19999999999999</v>
      </c>
      <c r="J385" s="339">
        <v>0</v>
      </c>
    </row>
    <row r="386" spans="3:10" x14ac:dyDescent="0.2">
      <c r="C386" s="335">
        <v>45854.083333333328</v>
      </c>
      <c r="D386" s="333">
        <v>990.4</v>
      </c>
      <c r="E386" s="333">
        <v>0</v>
      </c>
      <c r="F386" s="333">
        <v>15.1</v>
      </c>
      <c r="G386" s="360">
        <v>84.2</v>
      </c>
      <c r="H386" s="358">
        <v>1.9</v>
      </c>
      <c r="I386" s="358">
        <v>154.6</v>
      </c>
      <c r="J386" s="339">
        <v>0</v>
      </c>
    </row>
    <row r="387" spans="3:10" x14ac:dyDescent="0.2">
      <c r="C387" s="335">
        <v>45854.125</v>
      </c>
      <c r="D387" s="333">
        <v>990.5</v>
      </c>
      <c r="E387" s="333">
        <v>0</v>
      </c>
      <c r="F387" s="333">
        <v>15.1</v>
      </c>
      <c r="G387" s="360">
        <v>83.7</v>
      </c>
      <c r="H387" s="356">
        <v>1.9</v>
      </c>
      <c r="I387" s="356">
        <v>164.7</v>
      </c>
      <c r="J387" s="339">
        <v>0</v>
      </c>
    </row>
    <row r="388" spans="3:10" x14ac:dyDescent="0.2">
      <c r="C388" s="335">
        <v>45854.166666666672</v>
      </c>
      <c r="D388" s="333">
        <v>990.8</v>
      </c>
      <c r="E388" s="333">
        <v>0</v>
      </c>
      <c r="F388" s="333">
        <v>15</v>
      </c>
      <c r="G388" s="360">
        <v>85.3</v>
      </c>
      <c r="H388" s="356">
        <v>1.7</v>
      </c>
      <c r="I388" s="356">
        <v>145.6</v>
      </c>
      <c r="J388" s="339">
        <v>0</v>
      </c>
    </row>
    <row r="389" spans="3:10" x14ac:dyDescent="0.25">
      <c r="C389" s="335">
        <v>45854.208333333328</v>
      </c>
      <c r="D389" s="333">
        <v>991</v>
      </c>
      <c r="E389" s="333">
        <v>0</v>
      </c>
      <c r="F389" s="333">
        <v>15.1</v>
      </c>
      <c r="G389" s="360">
        <v>83.3</v>
      </c>
      <c r="H389" s="338">
        <v>1.8</v>
      </c>
      <c r="I389" s="338">
        <v>151.5</v>
      </c>
      <c r="J389" s="339">
        <v>0</v>
      </c>
    </row>
    <row r="390" spans="3:10" x14ac:dyDescent="0.2">
      <c r="C390" s="335">
        <v>45854.25</v>
      </c>
      <c r="D390" s="333">
        <v>991.2</v>
      </c>
      <c r="E390" s="333">
        <v>0</v>
      </c>
      <c r="F390" s="333">
        <v>15.1</v>
      </c>
      <c r="G390" s="360">
        <v>82.2</v>
      </c>
      <c r="H390" s="340">
        <v>2</v>
      </c>
      <c r="I390" s="340">
        <v>142.30000000000001</v>
      </c>
      <c r="J390" s="339">
        <v>3</v>
      </c>
    </row>
    <row r="391" spans="3:10" x14ac:dyDescent="0.25">
      <c r="C391" s="335">
        <v>45854.291666666672</v>
      </c>
      <c r="D391" s="333">
        <v>991.6</v>
      </c>
      <c r="E391" s="333">
        <v>0</v>
      </c>
      <c r="F391" s="333">
        <v>15.1</v>
      </c>
      <c r="G391" s="333">
        <v>79.8</v>
      </c>
      <c r="H391" s="344">
        <v>1.7</v>
      </c>
      <c r="I391" s="348">
        <v>122</v>
      </c>
      <c r="J391" s="336">
        <v>25.6</v>
      </c>
    </row>
    <row r="392" spans="3:10" x14ac:dyDescent="0.2">
      <c r="C392" s="335">
        <v>45854.333333333328</v>
      </c>
      <c r="D392" s="333">
        <v>991.7</v>
      </c>
      <c r="E392" s="333">
        <v>0</v>
      </c>
      <c r="F392" s="333">
        <v>15.4</v>
      </c>
      <c r="G392" s="333">
        <v>76.5</v>
      </c>
      <c r="H392" s="352">
        <v>1.9</v>
      </c>
      <c r="I392" s="340">
        <v>106.1</v>
      </c>
      <c r="J392" s="339">
        <v>80.7</v>
      </c>
    </row>
    <row r="393" spans="3:10" x14ac:dyDescent="0.2">
      <c r="C393" s="335">
        <v>45854.375</v>
      </c>
      <c r="D393" s="333">
        <v>991.7</v>
      </c>
      <c r="E393" s="333">
        <v>0</v>
      </c>
      <c r="F393" s="333">
        <v>15.8</v>
      </c>
      <c r="G393" s="360">
        <v>76.8</v>
      </c>
      <c r="H393" s="340">
        <v>2.4</v>
      </c>
      <c r="I393" s="340">
        <v>161.69999999999999</v>
      </c>
      <c r="J393" s="339">
        <v>151.30000000000001</v>
      </c>
    </row>
    <row r="394" spans="3:10" x14ac:dyDescent="0.25">
      <c r="C394" s="335">
        <v>45854.416666666672</v>
      </c>
      <c r="D394" s="333">
        <v>991</v>
      </c>
      <c r="E394" s="333">
        <v>0</v>
      </c>
      <c r="F394" s="333">
        <v>16.399999999999999</v>
      </c>
      <c r="G394" s="333">
        <v>74.5</v>
      </c>
      <c r="H394" s="344">
        <v>2.5</v>
      </c>
      <c r="I394" s="344">
        <v>182.4</v>
      </c>
      <c r="J394" s="336">
        <v>532.70000000000005</v>
      </c>
    </row>
    <row r="395" spans="3:10" x14ac:dyDescent="0.25">
      <c r="C395" s="335">
        <v>45854.458333333328</v>
      </c>
      <c r="D395" s="333">
        <v>989.5</v>
      </c>
      <c r="E395" s="333">
        <v>0</v>
      </c>
      <c r="F395" s="333">
        <v>17</v>
      </c>
      <c r="G395" s="333">
        <v>73.3</v>
      </c>
      <c r="H395" s="336">
        <v>3.6</v>
      </c>
      <c r="I395" s="336">
        <v>197.2</v>
      </c>
      <c r="J395" s="336">
        <v>765.2</v>
      </c>
    </row>
    <row r="396" spans="3:10" x14ac:dyDescent="0.25">
      <c r="C396" s="335">
        <v>45854.5</v>
      </c>
      <c r="D396" s="333">
        <v>988.5</v>
      </c>
      <c r="E396" s="333">
        <v>0</v>
      </c>
      <c r="F396" s="333">
        <v>17.100000000000001</v>
      </c>
      <c r="G396" s="333">
        <v>71.8</v>
      </c>
      <c r="H396" s="336">
        <v>3.5</v>
      </c>
      <c r="I396" s="336">
        <v>197.9</v>
      </c>
      <c r="J396" s="336">
        <v>778.9</v>
      </c>
    </row>
    <row r="397" spans="3:10" x14ac:dyDescent="0.25">
      <c r="C397" s="335">
        <v>45854.541666666672</v>
      </c>
      <c r="D397" s="333">
        <v>987.9</v>
      </c>
      <c r="E397" s="333">
        <v>0</v>
      </c>
      <c r="F397" s="333">
        <v>17.100000000000001</v>
      </c>
      <c r="G397" s="333">
        <v>72</v>
      </c>
      <c r="H397" s="336">
        <v>3.5</v>
      </c>
      <c r="I397" s="336">
        <v>195.5</v>
      </c>
      <c r="J397" s="336">
        <v>681.2</v>
      </c>
    </row>
    <row r="398" spans="3:10" x14ac:dyDescent="0.25">
      <c r="C398" s="335">
        <v>45854.583333333328</v>
      </c>
      <c r="D398" s="333">
        <v>987.5</v>
      </c>
      <c r="E398" s="333">
        <v>0</v>
      </c>
      <c r="F398" s="333">
        <v>16.8</v>
      </c>
      <c r="G398" s="333">
        <v>73.599999999999994</v>
      </c>
      <c r="H398" s="336">
        <v>3.5</v>
      </c>
      <c r="I398" s="336">
        <v>197</v>
      </c>
      <c r="J398" s="336">
        <v>545.9</v>
      </c>
    </row>
    <row r="399" spans="3:10" x14ac:dyDescent="0.25">
      <c r="C399" s="335">
        <v>45854.625</v>
      </c>
      <c r="D399" s="333">
        <v>987.5</v>
      </c>
      <c r="E399" s="333">
        <v>0</v>
      </c>
      <c r="F399" s="333">
        <v>16.600000000000001</v>
      </c>
      <c r="G399" s="333">
        <v>74.8</v>
      </c>
      <c r="H399" s="336">
        <v>3.6</v>
      </c>
      <c r="I399" s="336">
        <v>193.4</v>
      </c>
      <c r="J399" s="336">
        <v>330.6</v>
      </c>
    </row>
    <row r="400" spans="3:10" x14ac:dyDescent="0.25">
      <c r="C400" s="335">
        <v>45854.666666666672</v>
      </c>
      <c r="D400" s="333">
        <v>988.4</v>
      </c>
      <c r="E400" s="333">
        <v>0</v>
      </c>
      <c r="F400" s="333">
        <v>16</v>
      </c>
      <c r="G400" s="333">
        <v>80.3</v>
      </c>
      <c r="H400" s="336">
        <v>3.3</v>
      </c>
      <c r="I400" s="336">
        <v>195.9</v>
      </c>
      <c r="J400" s="336">
        <v>86.7</v>
      </c>
    </row>
    <row r="401" spans="3:10" x14ac:dyDescent="0.25">
      <c r="C401" s="335">
        <v>45854.708333333328</v>
      </c>
      <c r="D401" s="333">
        <v>988.7</v>
      </c>
      <c r="E401" s="333">
        <v>0</v>
      </c>
      <c r="F401" s="333">
        <v>15.4</v>
      </c>
      <c r="G401" s="333">
        <v>84.2</v>
      </c>
      <c r="H401" s="336">
        <v>3.5</v>
      </c>
      <c r="I401" s="336">
        <v>196.4</v>
      </c>
      <c r="J401" s="336">
        <v>4.4000000000000004</v>
      </c>
    </row>
    <row r="402" spans="3:10" x14ac:dyDescent="0.25">
      <c r="C402" s="335">
        <v>45854.75</v>
      </c>
      <c r="D402" s="333">
        <v>989.4</v>
      </c>
      <c r="E402" s="333">
        <v>0</v>
      </c>
      <c r="F402" s="333">
        <v>15.3</v>
      </c>
      <c r="G402" s="333">
        <v>83.9</v>
      </c>
      <c r="H402" s="336">
        <v>3.1</v>
      </c>
      <c r="I402" s="336">
        <v>192.5</v>
      </c>
      <c r="J402" s="336">
        <v>0</v>
      </c>
    </row>
    <row r="403" spans="3:10" x14ac:dyDescent="0.25">
      <c r="C403" s="335">
        <v>45854.791666666672</v>
      </c>
      <c r="D403" s="333">
        <v>989.9</v>
      </c>
      <c r="E403" s="333">
        <v>0</v>
      </c>
      <c r="F403" s="333">
        <v>15.3</v>
      </c>
      <c r="G403" s="333">
        <v>84.7</v>
      </c>
      <c r="H403" s="336">
        <v>2.7</v>
      </c>
      <c r="I403" s="336">
        <v>189.5</v>
      </c>
      <c r="J403" s="336">
        <v>0</v>
      </c>
    </row>
    <row r="404" spans="3:10" x14ac:dyDescent="0.25">
      <c r="C404" s="335">
        <v>45854.833333333328</v>
      </c>
      <c r="D404" s="333">
        <v>990.2</v>
      </c>
      <c r="E404" s="333">
        <v>0</v>
      </c>
      <c r="F404" s="333">
        <v>15.3</v>
      </c>
      <c r="G404" s="333">
        <v>83.6</v>
      </c>
      <c r="H404" s="336">
        <v>2.6</v>
      </c>
      <c r="I404" s="336">
        <v>174.2</v>
      </c>
      <c r="J404" s="336">
        <v>0</v>
      </c>
    </row>
    <row r="405" spans="3:10" x14ac:dyDescent="0.25">
      <c r="C405" s="335">
        <v>45854.875</v>
      </c>
      <c r="D405" s="333">
        <v>989.9</v>
      </c>
      <c r="E405" s="333">
        <v>0</v>
      </c>
      <c r="F405" s="333">
        <v>15.2</v>
      </c>
      <c r="G405" s="333">
        <v>83.5</v>
      </c>
      <c r="H405" s="336">
        <v>2.8</v>
      </c>
      <c r="I405" s="336">
        <v>181</v>
      </c>
      <c r="J405" s="336">
        <v>0</v>
      </c>
    </row>
    <row r="406" spans="3:10" x14ac:dyDescent="0.25">
      <c r="C406" s="335">
        <v>45854.916666666672</v>
      </c>
      <c r="D406" s="333">
        <v>989.9</v>
      </c>
      <c r="E406" s="333">
        <v>0</v>
      </c>
      <c r="F406" s="333">
        <v>15.1</v>
      </c>
      <c r="G406" s="360">
        <v>83.6</v>
      </c>
      <c r="H406" s="338">
        <v>3.1</v>
      </c>
      <c r="I406" s="338">
        <v>180.4</v>
      </c>
      <c r="J406" s="339">
        <v>0</v>
      </c>
    </row>
    <row r="407" spans="3:10" x14ac:dyDescent="0.2">
      <c r="C407" s="335">
        <v>45854.958333333328</v>
      </c>
      <c r="D407" s="333">
        <v>989.9</v>
      </c>
      <c r="E407" s="333">
        <v>0</v>
      </c>
      <c r="F407" s="333">
        <v>15.1</v>
      </c>
      <c r="G407" s="360">
        <v>84.5</v>
      </c>
      <c r="H407" s="340">
        <v>2.9</v>
      </c>
      <c r="I407" s="340">
        <v>168.7</v>
      </c>
      <c r="J407" s="339">
        <v>0</v>
      </c>
    </row>
    <row r="408" spans="3:10" x14ac:dyDescent="0.25">
      <c r="C408" s="335">
        <v>45855</v>
      </c>
      <c r="D408" s="333">
        <v>989.7</v>
      </c>
      <c r="E408" s="333">
        <v>0</v>
      </c>
      <c r="F408" s="333">
        <v>15</v>
      </c>
      <c r="G408" s="360">
        <v>84.4</v>
      </c>
      <c r="H408" s="357">
        <v>2.2999999999999998</v>
      </c>
      <c r="I408" s="340">
        <v>173</v>
      </c>
      <c r="J408" s="339">
        <v>0</v>
      </c>
    </row>
    <row r="409" spans="3:10" x14ac:dyDescent="0.25">
      <c r="C409" s="335">
        <v>45855.041666666672</v>
      </c>
      <c r="D409" s="333">
        <v>988.9</v>
      </c>
      <c r="E409" s="333">
        <v>0</v>
      </c>
      <c r="F409" s="333">
        <v>14.9</v>
      </c>
      <c r="G409" s="360">
        <v>83.9</v>
      </c>
      <c r="H409" s="341">
        <v>1.9</v>
      </c>
      <c r="I409" s="340">
        <v>166.6</v>
      </c>
      <c r="J409" s="339">
        <v>0</v>
      </c>
    </row>
    <row r="410" spans="3:10" x14ac:dyDescent="0.25">
      <c r="C410" s="335">
        <v>45855.083333333328</v>
      </c>
      <c r="D410" s="333">
        <v>988.5</v>
      </c>
      <c r="E410" s="333">
        <v>0</v>
      </c>
      <c r="F410" s="333">
        <v>14.9</v>
      </c>
      <c r="G410" s="360">
        <v>84</v>
      </c>
      <c r="H410" s="341">
        <v>2.1</v>
      </c>
      <c r="I410" s="340">
        <v>162.69999999999999</v>
      </c>
      <c r="J410" s="339">
        <v>0</v>
      </c>
    </row>
    <row r="411" spans="3:10" x14ac:dyDescent="0.25">
      <c r="C411" s="335">
        <v>45855.125</v>
      </c>
      <c r="D411" s="333">
        <v>988.5</v>
      </c>
      <c r="E411" s="333">
        <v>0</v>
      </c>
      <c r="F411" s="333">
        <v>14.7</v>
      </c>
      <c r="G411" s="360">
        <v>84.9</v>
      </c>
      <c r="H411" s="341">
        <v>2</v>
      </c>
      <c r="I411" s="340">
        <v>172</v>
      </c>
      <c r="J411" s="339">
        <v>0</v>
      </c>
    </row>
    <row r="412" spans="3:10" x14ac:dyDescent="0.2">
      <c r="C412" s="335">
        <v>45855.166666666672</v>
      </c>
      <c r="D412" s="333">
        <v>988.7</v>
      </c>
      <c r="E412" s="333">
        <v>0</v>
      </c>
      <c r="F412" s="333">
        <v>14.7</v>
      </c>
      <c r="G412" s="333">
        <v>84.5</v>
      </c>
      <c r="H412" s="337">
        <v>1.9</v>
      </c>
      <c r="I412" s="340">
        <v>186.1</v>
      </c>
      <c r="J412" s="339">
        <v>0</v>
      </c>
    </row>
    <row r="413" spans="3:10" x14ac:dyDescent="0.2">
      <c r="C413" s="335">
        <v>45855.208333333328</v>
      </c>
      <c r="D413" s="333">
        <v>988.8</v>
      </c>
      <c r="E413" s="333">
        <v>0</v>
      </c>
      <c r="F413" s="333">
        <v>14.6</v>
      </c>
      <c r="G413" s="333">
        <v>84</v>
      </c>
      <c r="H413" s="337">
        <v>1.8</v>
      </c>
      <c r="I413" s="340">
        <v>170.6</v>
      </c>
      <c r="J413" s="339">
        <v>0</v>
      </c>
    </row>
    <row r="414" spans="3:10" x14ac:dyDescent="0.25">
      <c r="C414" s="335">
        <v>45855.25</v>
      </c>
      <c r="D414" s="333">
        <v>988.8</v>
      </c>
      <c r="E414" s="333">
        <v>0</v>
      </c>
      <c r="F414" s="333">
        <v>14.6</v>
      </c>
      <c r="G414" s="360">
        <v>84</v>
      </c>
      <c r="H414" s="342">
        <v>1.5</v>
      </c>
      <c r="I414" s="340">
        <v>163.69999999999999</v>
      </c>
      <c r="J414" s="339">
        <v>6</v>
      </c>
    </row>
    <row r="415" spans="3:10" x14ac:dyDescent="0.2">
      <c r="C415" s="335">
        <v>45855.291666666672</v>
      </c>
      <c r="D415" s="333">
        <v>989.3</v>
      </c>
      <c r="E415" s="333">
        <v>0</v>
      </c>
      <c r="F415" s="333">
        <v>14.7</v>
      </c>
      <c r="G415" s="360">
        <v>80.400000000000006</v>
      </c>
      <c r="H415" s="340">
        <v>1.4</v>
      </c>
      <c r="I415" s="340">
        <v>94.8</v>
      </c>
      <c r="J415" s="339">
        <v>58.2</v>
      </c>
    </row>
    <row r="416" spans="3:10" x14ac:dyDescent="0.25">
      <c r="C416" s="335">
        <v>45855.333333333328</v>
      </c>
      <c r="D416" s="333">
        <v>989.9</v>
      </c>
      <c r="E416" s="333">
        <v>0</v>
      </c>
      <c r="F416" s="333">
        <v>14.9</v>
      </c>
      <c r="G416" s="333">
        <v>79.5</v>
      </c>
      <c r="H416" s="344">
        <v>1.2</v>
      </c>
      <c r="I416" s="344">
        <v>186.6</v>
      </c>
      <c r="J416" s="336">
        <v>164.7</v>
      </c>
    </row>
    <row r="417" spans="3:10" x14ac:dyDescent="0.25">
      <c r="C417" s="335">
        <v>45855.375</v>
      </c>
      <c r="D417" s="333">
        <v>989.6</v>
      </c>
      <c r="E417" s="333">
        <v>0</v>
      </c>
      <c r="F417" s="333">
        <v>15.8</v>
      </c>
      <c r="G417" s="333">
        <v>75.599999999999994</v>
      </c>
      <c r="H417" s="336">
        <v>1.1000000000000001</v>
      </c>
      <c r="I417" s="336">
        <v>298.60000000000002</v>
      </c>
      <c r="J417" s="336">
        <v>362.9</v>
      </c>
    </row>
    <row r="418" spans="3:10" x14ac:dyDescent="0.25">
      <c r="C418" s="335">
        <v>45855.416666666672</v>
      </c>
      <c r="D418" s="333">
        <v>989</v>
      </c>
      <c r="E418" s="333">
        <v>0</v>
      </c>
      <c r="F418" s="333">
        <v>16.2</v>
      </c>
      <c r="G418" s="333">
        <v>75.099999999999994</v>
      </c>
      <c r="H418" s="336">
        <v>2</v>
      </c>
      <c r="I418" s="336">
        <v>281.5</v>
      </c>
      <c r="J418" s="336">
        <v>595.29999999999995</v>
      </c>
    </row>
    <row r="419" spans="3:10" x14ac:dyDescent="0.25">
      <c r="C419" s="335">
        <v>45855.458333333328</v>
      </c>
      <c r="D419" s="333">
        <v>988.5</v>
      </c>
      <c r="E419" s="333">
        <v>0</v>
      </c>
      <c r="F419" s="333">
        <v>16.5</v>
      </c>
      <c r="G419" s="333">
        <v>74.7</v>
      </c>
      <c r="H419" s="336">
        <v>2.1</v>
      </c>
      <c r="I419" s="336">
        <v>281.60000000000002</v>
      </c>
      <c r="J419" s="336">
        <v>560.20000000000005</v>
      </c>
    </row>
    <row r="420" spans="3:10" x14ac:dyDescent="0.25">
      <c r="C420" s="335">
        <v>45855.5</v>
      </c>
      <c r="D420" s="333">
        <v>987.6</v>
      </c>
      <c r="E420" s="333">
        <v>0</v>
      </c>
      <c r="F420" s="333">
        <v>16.7</v>
      </c>
      <c r="G420" s="333">
        <v>73.900000000000006</v>
      </c>
      <c r="H420" s="333">
        <v>1.9</v>
      </c>
      <c r="I420" s="333">
        <v>260.2</v>
      </c>
      <c r="J420" s="333">
        <v>532.6</v>
      </c>
    </row>
    <row r="421" spans="3:10" x14ac:dyDescent="0.25">
      <c r="C421" s="335">
        <v>45855.541666666672</v>
      </c>
      <c r="D421" s="333">
        <v>987.2</v>
      </c>
      <c r="E421" s="333">
        <v>0</v>
      </c>
      <c r="F421" s="333">
        <v>16.399999999999999</v>
      </c>
      <c r="G421" s="333">
        <v>75.5</v>
      </c>
      <c r="H421" s="336">
        <v>2.1</v>
      </c>
      <c r="I421" s="336">
        <v>265.10000000000002</v>
      </c>
      <c r="J421" s="336">
        <v>420.6</v>
      </c>
    </row>
    <row r="422" spans="3:10" x14ac:dyDescent="0.25">
      <c r="C422" s="335">
        <v>45855.583333333328</v>
      </c>
      <c r="D422" s="333">
        <v>987.5</v>
      </c>
      <c r="E422" s="333">
        <v>0</v>
      </c>
      <c r="F422" s="333">
        <v>16</v>
      </c>
      <c r="G422" s="333">
        <v>77.599999999999994</v>
      </c>
      <c r="H422" s="336">
        <v>1.6</v>
      </c>
      <c r="I422" s="336">
        <v>264.5</v>
      </c>
      <c r="J422" s="336">
        <v>155.19999999999999</v>
      </c>
    </row>
    <row r="423" spans="3:10" x14ac:dyDescent="0.25">
      <c r="C423" s="335">
        <v>45855.625</v>
      </c>
      <c r="D423" s="333">
        <v>987.4</v>
      </c>
      <c r="E423" s="333">
        <v>0</v>
      </c>
      <c r="F423" s="333">
        <v>15.6</v>
      </c>
      <c r="G423" s="333">
        <v>79.8</v>
      </c>
      <c r="H423" s="336">
        <v>1.7</v>
      </c>
      <c r="I423" s="336">
        <v>258.2</v>
      </c>
      <c r="J423" s="336">
        <v>85.5</v>
      </c>
    </row>
    <row r="424" spans="3:10" x14ac:dyDescent="0.25">
      <c r="C424" s="335">
        <v>45855.666666666672</v>
      </c>
      <c r="D424" s="333">
        <v>987.9</v>
      </c>
      <c r="E424" s="333">
        <v>0</v>
      </c>
      <c r="F424" s="333">
        <v>15.5</v>
      </c>
      <c r="G424" s="333">
        <v>80</v>
      </c>
      <c r="H424" s="336">
        <v>1.6</v>
      </c>
      <c r="I424" s="336">
        <v>268.5</v>
      </c>
      <c r="J424" s="336">
        <v>32.700000000000003</v>
      </c>
    </row>
    <row r="425" spans="3:10" x14ac:dyDescent="0.25">
      <c r="C425" s="335">
        <v>45855.708333333328</v>
      </c>
      <c r="D425" s="333">
        <v>988.8</v>
      </c>
      <c r="E425" s="333">
        <v>0</v>
      </c>
      <c r="F425" s="333">
        <v>15.2</v>
      </c>
      <c r="G425" s="333">
        <v>80.7</v>
      </c>
      <c r="H425" s="336">
        <v>1.6</v>
      </c>
      <c r="I425" s="336">
        <v>220.4</v>
      </c>
      <c r="J425" s="336">
        <v>3.6</v>
      </c>
    </row>
    <row r="426" spans="3:10" x14ac:dyDescent="0.25">
      <c r="C426" s="335">
        <v>45855.75</v>
      </c>
      <c r="D426" s="333">
        <v>989</v>
      </c>
      <c r="E426" s="333">
        <v>0</v>
      </c>
      <c r="F426" s="333">
        <v>15.2</v>
      </c>
      <c r="G426" s="333">
        <v>81.3</v>
      </c>
      <c r="H426" s="336">
        <v>1.7</v>
      </c>
      <c r="I426" s="336">
        <v>184.8</v>
      </c>
      <c r="J426" s="336">
        <v>0</v>
      </c>
    </row>
    <row r="427" spans="3:10" x14ac:dyDescent="0.25">
      <c r="C427" s="335">
        <v>45855.791666666672</v>
      </c>
      <c r="D427" s="333">
        <v>989.1</v>
      </c>
      <c r="E427" s="333">
        <v>0</v>
      </c>
      <c r="F427" s="333">
        <v>15.2</v>
      </c>
      <c r="G427" s="333">
        <v>81.3</v>
      </c>
      <c r="H427" s="336">
        <v>1.6</v>
      </c>
      <c r="I427" s="336">
        <v>183.5</v>
      </c>
      <c r="J427" s="336">
        <v>0</v>
      </c>
    </row>
    <row r="428" spans="3:10" x14ac:dyDescent="0.25">
      <c r="C428" s="335">
        <v>45855.833333333328</v>
      </c>
      <c r="D428" s="333">
        <v>989.1</v>
      </c>
      <c r="E428" s="333">
        <v>0</v>
      </c>
      <c r="F428" s="333">
        <v>15.1</v>
      </c>
      <c r="G428" s="333">
        <v>81.7</v>
      </c>
      <c r="H428" s="336">
        <v>2.2000000000000002</v>
      </c>
      <c r="I428" s="336">
        <v>194.4</v>
      </c>
      <c r="J428" s="336">
        <v>0</v>
      </c>
    </row>
    <row r="429" spans="3:10" x14ac:dyDescent="0.25">
      <c r="C429" s="335">
        <v>45855.875</v>
      </c>
      <c r="D429" s="333">
        <v>989.5</v>
      </c>
      <c r="E429" s="333">
        <v>0</v>
      </c>
      <c r="F429" s="333">
        <v>15</v>
      </c>
      <c r="G429" s="333">
        <v>82.3</v>
      </c>
      <c r="H429" s="336">
        <v>2.4</v>
      </c>
      <c r="I429" s="336">
        <v>193.5</v>
      </c>
      <c r="J429" s="336">
        <v>0</v>
      </c>
    </row>
    <row r="430" spans="3:10" x14ac:dyDescent="0.25">
      <c r="C430" s="335">
        <v>45855.916666666672</v>
      </c>
      <c r="D430" s="333">
        <v>989.6</v>
      </c>
      <c r="E430" s="333">
        <v>0</v>
      </c>
      <c r="F430" s="333">
        <v>15</v>
      </c>
      <c r="G430" s="333">
        <v>83.5</v>
      </c>
      <c r="H430" s="345">
        <v>2.1</v>
      </c>
      <c r="I430" s="345">
        <v>199.4</v>
      </c>
      <c r="J430" s="336">
        <v>0</v>
      </c>
    </row>
    <row r="431" spans="3:10" x14ac:dyDescent="0.2">
      <c r="C431" s="335">
        <v>45855.958333333328</v>
      </c>
      <c r="D431" s="333">
        <v>989.4</v>
      </c>
      <c r="E431" s="333">
        <v>0</v>
      </c>
      <c r="F431" s="333">
        <v>14.9</v>
      </c>
      <c r="G431" s="360">
        <v>83.6</v>
      </c>
      <c r="H431" s="340">
        <v>1.6</v>
      </c>
      <c r="I431" s="340">
        <v>185.8</v>
      </c>
      <c r="J431" s="339">
        <v>0</v>
      </c>
    </row>
    <row r="432" spans="3:10" x14ac:dyDescent="0.2">
      <c r="C432" s="335">
        <v>45856</v>
      </c>
      <c r="D432" s="333">
        <v>989</v>
      </c>
      <c r="E432" s="333">
        <v>0</v>
      </c>
      <c r="F432" s="333">
        <v>15</v>
      </c>
      <c r="G432" s="333">
        <v>82.8</v>
      </c>
      <c r="H432" s="343">
        <v>1.2</v>
      </c>
      <c r="I432" s="340">
        <v>184.4</v>
      </c>
      <c r="J432" s="339">
        <v>0</v>
      </c>
    </row>
    <row r="433" spans="3:10" x14ac:dyDescent="0.25">
      <c r="C433" s="335">
        <v>45856.041666666672</v>
      </c>
      <c r="D433" s="333">
        <v>988.6</v>
      </c>
      <c r="E433" s="333">
        <v>0</v>
      </c>
      <c r="F433" s="333">
        <v>14.9</v>
      </c>
      <c r="G433" s="360">
        <v>82.4</v>
      </c>
      <c r="H433" s="341">
        <v>1.3</v>
      </c>
      <c r="I433" s="340">
        <v>186.2</v>
      </c>
      <c r="J433" s="339">
        <v>0</v>
      </c>
    </row>
    <row r="434" spans="3:10" x14ac:dyDescent="0.25">
      <c r="C434" s="335">
        <v>45856.083333333328</v>
      </c>
      <c r="D434" s="333">
        <v>988</v>
      </c>
      <c r="E434" s="333">
        <v>0</v>
      </c>
      <c r="F434" s="333">
        <v>14.8</v>
      </c>
      <c r="G434" s="360">
        <v>82.7</v>
      </c>
      <c r="H434" s="341">
        <v>1.3</v>
      </c>
      <c r="I434" s="340">
        <v>195.1</v>
      </c>
      <c r="J434" s="339">
        <v>0</v>
      </c>
    </row>
    <row r="435" spans="3:10" x14ac:dyDescent="0.25">
      <c r="C435" s="335">
        <v>45856.125</v>
      </c>
      <c r="D435" s="333">
        <v>988</v>
      </c>
      <c r="E435" s="333">
        <v>0</v>
      </c>
      <c r="F435" s="333">
        <v>14.7</v>
      </c>
      <c r="G435" s="360">
        <v>82.8</v>
      </c>
      <c r="H435" s="341">
        <v>1.7</v>
      </c>
      <c r="I435" s="340">
        <v>188.8</v>
      </c>
      <c r="J435" s="339">
        <v>0</v>
      </c>
    </row>
    <row r="436" spans="3:10" x14ac:dyDescent="0.25">
      <c r="C436" s="335">
        <v>45856.166666666672</v>
      </c>
      <c r="D436" s="333">
        <v>987.6</v>
      </c>
      <c r="E436" s="333">
        <v>0</v>
      </c>
      <c r="F436" s="333">
        <v>14.8</v>
      </c>
      <c r="G436" s="360">
        <v>81.3</v>
      </c>
      <c r="H436" s="341">
        <v>1.6</v>
      </c>
      <c r="I436" s="340">
        <v>152</v>
      </c>
      <c r="J436" s="339">
        <v>0</v>
      </c>
    </row>
    <row r="437" spans="3:10" x14ac:dyDescent="0.2">
      <c r="C437" s="335">
        <v>45856.208333333328</v>
      </c>
      <c r="D437" s="333">
        <v>988.4</v>
      </c>
      <c r="E437" s="333">
        <v>0</v>
      </c>
      <c r="F437" s="333">
        <v>14.8</v>
      </c>
      <c r="G437" s="333">
        <v>80.8</v>
      </c>
      <c r="H437" s="337">
        <v>1.4</v>
      </c>
      <c r="I437" s="340">
        <v>149.80000000000001</v>
      </c>
      <c r="J437" s="339">
        <v>0</v>
      </c>
    </row>
    <row r="438" spans="3:10" x14ac:dyDescent="0.25">
      <c r="C438" s="335">
        <v>45856.25</v>
      </c>
      <c r="D438" s="333">
        <v>989</v>
      </c>
      <c r="E438" s="333">
        <v>0</v>
      </c>
      <c r="F438" s="333">
        <v>14.8</v>
      </c>
      <c r="G438" s="360">
        <v>81.2</v>
      </c>
      <c r="H438" s="351">
        <v>0.5</v>
      </c>
      <c r="I438" s="354">
        <v>148.69999999999999</v>
      </c>
      <c r="J438" s="339">
        <v>6.4</v>
      </c>
    </row>
    <row r="439" spans="3:10" x14ac:dyDescent="0.25">
      <c r="C439" s="335">
        <v>45856.291666666672</v>
      </c>
      <c r="D439" s="333">
        <v>989.7</v>
      </c>
      <c r="E439" s="333">
        <v>0</v>
      </c>
      <c r="F439" s="333">
        <v>14.9</v>
      </c>
      <c r="G439" s="333">
        <v>80.7</v>
      </c>
      <c r="H439" s="336">
        <v>0.9</v>
      </c>
      <c r="I439" s="336">
        <v>25.4</v>
      </c>
      <c r="J439" s="336">
        <v>53.6</v>
      </c>
    </row>
    <row r="440" spans="3:10" x14ac:dyDescent="0.2">
      <c r="C440" s="335">
        <v>45856.333333333328</v>
      </c>
      <c r="D440" s="333">
        <v>990.2</v>
      </c>
      <c r="E440" s="333">
        <v>0</v>
      </c>
      <c r="F440" s="333">
        <v>15.2</v>
      </c>
      <c r="G440" s="360">
        <v>79.599999999999994</v>
      </c>
      <c r="H440" s="356">
        <v>0.5</v>
      </c>
      <c r="I440" s="356">
        <v>70.5</v>
      </c>
      <c r="J440" s="339">
        <v>124.7</v>
      </c>
    </row>
    <row r="441" spans="3:10" x14ac:dyDescent="0.25">
      <c r="C441" s="335">
        <v>45856.375</v>
      </c>
      <c r="D441" s="333">
        <v>990.3</v>
      </c>
      <c r="E441" s="333">
        <v>0</v>
      </c>
      <c r="F441" s="333">
        <v>16</v>
      </c>
      <c r="G441" s="333">
        <v>77.599999999999994</v>
      </c>
      <c r="H441" s="336">
        <v>0.6</v>
      </c>
      <c r="I441" s="336">
        <v>154.5</v>
      </c>
      <c r="J441" s="336">
        <v>259.39999999999998</v>
      </c>
    </row>
    <row r="442" spans="3:10" x14ac:dyDescent="0.25">
      <c r="C442" s="335">
        <v>45856.416666666672</v>
      </c>
      <c r="D442" s="333">
        <v>989.3</v>
      </c>
      <c r="E442" s="333">
        <v>0</v>
      </c>
      <c r="F442" s="333">
        <v>16.600000000000001</v>
      </c>
      <c r="G442" s="333">
        <v>75.599999999999994</v>
      </c>
      <c r="H442" s="336">
        <v>1.2</v>
      </c>
      <c r="I442" s="336">
        <v>236.6</v>
      </c>
      <c r="J442" s="336">
        <v>606.9</v>
      </c>
    </row>
    <row r="443" spans="3:10" x14ac:dyDescent="0.25">
      <c r="C443" s="335">
        <v>45856.458333333328</v>
      </c>
      <c r="D443" s="333">
        <v>988.1</v>
      </c>
      <c r="E443" s="333">
        <v>0</v>
      </c>
      <c r="F443" s="333">
        <v>17.100000000000001</v>
      </c>
      <c r="G443" s="333">
        <v>74.400000000000006</v>
      </c>
      <c r="H443" s="336">
        <v>1.5</v>
      </c>
      <c r="I443" s="336">
        <v>206.5</v>
      </c>
      <c r="J443" s="336">
        <v>653.9</v>
      </c>
    </row>
    <row r="444" spans="3:10" x14ac:dyDescent="0.25">
      <c r="C444" s="335">
        <v>45856.5</v>
      </c>
      <c r="D444" s="333">
        <v>987.5</v>
      </c>
      <c r="E444" s="333">
        <v>0</v>
      </c>
      <c r="F444" s="333">
        <v>16.899999999999999</v>
      </c>
      <c r="G444" s="333">
        <v>75.599999999999994</v>
      </c>
      <c r="H444" s="336">
        <v>2.5</v>
      </c>
      <c r="I444" s="336">
        <v>218.7</v>
      </c>
      <c r="J444" s="336">
        <v>524.70000000000005</v>
      </c>
    </row>
    <row r="445" spans="3:10" x14ac:dyDescent="0.25">
      <c r="C445" s="335">
        <v>45856.541666666672</v>
      </c>
      <c r="D445" s="333">
        <v>988</v>
      </c>
      <c r="E445" s="333">
        <v>0</v>
      </c>
      <c r="F445" s="333">
        <v>16.399999999999999</v>
      </c>
      <c r="G445" s="333">
        <v>79.3</v>
      </c>
      <c r="H445" s="336">
        <v>2.6</v>
      </c>
      <c r="I445" s="336">
        <v>219.1</v>
      </c>
      <c r="J445" s="336">
        <v>296.89999999999998</v>
      </c>
    </row>
    <row r="446" spans="3:10" x14ac:dyDescent="0.25">
      <c r="C446" s="335">
        <v>45856.583333333328</v>
      </c>
      <c r="D446" s="333">
        <v>987.7</v>
      </c>
      <c r="E446" s="333">
        <v>0</v>
      </c>
      <c r="F446" s="333">
        <v>16</v>
      </c>
      <c r="G446" s="333">
        <v>81.3</v>
      </c>
      <c r="H446" s="336">
        <v>2.1</v>
      </c>
      <c r="I446" s="336">
        <v>217.5</v>
      </c>
      <c r="J446" s="336">
        <v>177.2</v>
      </c>
    </row>
    <row r="447" spans="3:10" x14ac:dyDescent="0.25">
      <c r="C447" s="335">
        <v>45856.625</v>
      </c>
      <c r="D447" s="333">
        <v>988</v>
      </c>
      <c r="E447" s="333">
        <v>0</v>
      </c>
      <c r="F447" s="333">
        <v>15.7</v>
      </c>
      <c r="G447" s="333">
        <v>82.5</v>
      </c>
      <c r="H447" s="336">
        <v>2.7</v>
      </c>
      <c r="I447" s="336">
        <v>204.1</v>
      </c>
      <c r="J447" s="336">
        <v>153.80000000000001</v>
      </c>
    </row>
    <row r="448" spans="3:10" x14ac:dyDescent="0.25">
      <c r="C448" s="335">
        <v>45856.666666666672</v>
      </c>
      <c r="D448" s="333">
        <v>988.5</v>
      </c>
      <c r="E448" s="333">
        <v>0</v>
      </c>
      <c r="F448" s="333">
        <v>15.5</v>
      </c>
      <c r="G448" s="333">
        <v>83.1</v>
      </c>
      <c r="H448" s="336">
        <v>2.9</v>
      </c>
      <c r="I448" s="336">
        <v>190.3</v>
      </c>
      <c r="J448" s="336">
        <v>69.400000000000006</v>
      </c>
    </row>
    <row r="449" spans="3:10" x14ac:dyDescent="0.25">
      <c r="C449" s="335">
        <v>45856.708333333328</v>
      </c>
      <c r="D449" s="333">
        <v>989</v>
      </c>
      <c r="E449" s="333">
        <v>0</v>
      </c>
      <c r="F449" s="333">
        <v>15.2</v>
      </c>
      <c r="G449" s="333">
        <v>84</v>
      </c>
      <c r="H449" s="336">
        <v>2.6</v>
      </c>
      <c r="I449" s="336">
        <v>197.5</v>
      </c>
      <c r="J449" s="336">
        <v>7.2</v>
      </c>
    </row>
    <row r="450" spans="3:10" x14ac:dyDescent="0.25">
      <c r="C450" s="335">
        <v>45856.75</v>
      </c>
      <c r="D450" s="333">
        <v>989.6</v>
      </c>
      <c r="E450" s="333">
        <v>0</v>
      </c>
      <c r="F450" s="333">
        <v>15</v>
      </c>
      <c r="G450" s="333">
        <v>85.5</v>
      </c>
      <c r="H450" s="336">
        <v>1.9</v>
      </c>
      <c r="I450" s="336">
        <v>193.2</v>
      </c>
      <c r="J450" s="336">
        <v>0</v>
      </c>
    </row>
    <row r="451" spans="3:10" x14ac:dyDescent="0.25">
      <c r="C451" s="335">
        <v>45856.791666666672</v>
      </c>
      <c r="D451" s="333">
        <v>989.8</v>
      </c>
      <c r="E451" s="333">
        <v>0</v>
      </c>
      <c r="F451" s="333">
        <v>15.1</v>
      </c>
      <c r="G451" s="333">
        <v>85.6</v>
      </c>
      <c r="H451" s="336">
        <v>1.6</v>
      </c>
      <c r="I451" s="336">
        <v>169.3</v>
      </c>
      <c r="J451" s="336">
        <v>0</v>
      </c>
    </row>
    <row r="452" spans="3:10" x14ac:dyDescent="0.25">
      <c r="C452" s="335">
        <v>45856.833333333328</v>
      </c>
      <c r="D452" s="333">
        <v>990</v>
      </c>
      <c r="E452" s="333">
        <v>0</v>
      </c>
      <c r="F452" s="333">
        <v>15.1</v>
      </c>
      <c r="G452" s="333">
        <v>85.6</v>
      </c>
      <c r="H452" s="336">
        <v>2.2000000000000002</v>
      </c>
      <c r="I452" s="336">
        <v>195.4</v>
      </c>
      <c r="J452" s="336">
        <v>0</v>
      </c>
    </row>
    <row r="453" spans="3:10" x14ac:dyDescent="0.25">
      <c r="C453" s="335">
        <v>45856.875</v>
      </c>
      <c r="D453" s="333">
        <v>990.5</v>
      </c>
      <c r="E453" s="333">
        <v>0</v>
      </c>
      <c r="F453" s="333">
        <v>15.1</v>
      </c>
      <c r="G453" s="333">
        <v>85.6</v>
      </c>
      <c r="H453" s="336">
        <v>1.9</v>
      </c>
      <c r="I453" s="336">
        <v>191.2</v>
      </c>
      <c r="J453" s="336">
        <v>0</v>
      </c>
    </row>
    <row r="454" spans="3:10" x14ac:dyDescent="0.25">
      <c r="C454" s="335">
        <v>45856.916666666672</v>
      </c>
      <c r="D454" s="333">
        <v>990.2</v>
      </c>
      <c r="E454" s="333">
        <v>0</v>
      </c>
      <c r="F454" s="333">
        <v>15.1</v>
      </c>
      <c r="G454" s="333">
        <v>85.9</v>
      </c>
      <c r="H454" s="336">
        <v>1.9</v>
      </c>
      <c r="I454" s="336">
        <v>190.4</v>
      </c>
      <c r="J454" s="336">
        <v>0</v>
      </c>
    </row>
    <row r="455" spans="3:10" x14ac:dyDescent="0.25">
      <c r="C455" s="335">
        <v>45856.958333333328</v>
      </c>
      <c r="D455" s="333">
        <v>989.8</v>
      </c>
      <c r="E455" s="333">
        <v>0</v>
      </c>
      <c r="F455" s="333">
        <v>15.1</v>
      </c>
      <c r="G455" s="333">
        <v>85.7</v>
      </c>
      <c r="H455" s="345">
        <v>2</v>
      </c>
      <c r="I455" s="345">
        <v>184.9</v>
      </c>
      <c r="J455" s="336">
        <v>0</v>
      </c>
    </row>
    <row r="456" spans="3:10" x14ac:dyDescent="0.2">
      <c r="C456" s="335">
        <v>45857</v>
      </c>
      <c r="D456" s="333">
        <v>989.3</v>
      </c>
      <c r="E456" s="333">
        <v>0</v>
      </c>
      <c r="F456" s="333">
        <v>15.1</v>
      </c>
      <c r="G456" s="360">
        <v>86.2</v>
      </c>
      <c r="H456" s="340">
        <v>2</v>
      </c>
      <c r="I456" s="340">
        <v>184.4</v>
      </c>
      <c r="J456" s="339">
        <v>0</v>
      </c>
    </row>
    <row r="457" spans="3:10" x14ac:dyDescent="0.2">
      <c r="C457" s="335">
        <v>45857.041666666672</v>
      </c>
      <c r="D457" s="333">
        <v>988.8</v>
      </c>
      <c r="E457" s="333">
        <v>0</v>
      </c>
      <c r="F457" s="333">
        <v>15.1</v>
      </c>
      <c r="G457" s="333">
        <v>85.8</v>
      </c>
      <c r="H457" s="343">
        <v>2.8</v>
      </c>
      <c r="I457" s="340">
        <v>158.80000000000001</v>
      </c>
      <c r="J457" s="339">
        <v>0</v>
      </c>
    </row>
    <row r="458" spans="3:10" x14ac:dyDescent="0.25">
      <c r="C458" s="335">
        <v>45857.083333333328</v>
      </c>
      <c r="D458" s="333">
        <v>988.6</v>
      </c>
      <c r="E458" s="333">
        <v>0</v>
      </c>
      <c r="F458" s="333">
        <v>15</v>
      </c>
      <c r="G458" s="360">
        <v>86.3</v>
      </c>
      <c r="H458" s="342">
        <v>1.6</v>
      </c>
      <c r="I458" s="340">
        <v>162.19999999999999</v>
      </c>
      <c r="J458" s="339">
        <v>0</v>
      </c>
    </row>
    <row r="459" spans="3:10" x14ac:dyDescent="0.2">
      <c r="C459" s="335">
        <v>45857.125</v>
      </c>
      <c r="D459" s="333">
        <v>988.5</v>
      </c>
      <c r="E459" s="333">
        <v>0</v>
      </c>
      <c r="F459" s="333">
        <v>15.1</v>
      </c>
      <c r="G459" s="360">
        <v>86.7</v>
      </c>
      <c r="H459" s="340">
        <v>1.5</v>
      </c>
      <c r="I459" s="340">
        <v>163.19999999999999</v>
      </c>
      <c r="J459" s="339">
        <v>0</v>
      </c>
    </row>
    <row r="460" spans="3:10" x14ac:dyDescent="0.25">
      <c r="C460" s="335">
        <v>45857.166666666672</v>
      </c>
      <c r="D460" s="333">
        <v>988.4</v>
      </c>
      <c r="E460" s="333">
        <v>0</v>
      </c>
      <c r="F460" s="333">
        <v>15.1</v>
      </c>
      <c r="G460" s="360">
        <v>85.5</v>
      </c>
      <c r="H460" s="353">
        <v>1.9</v>
      </c>
      <c r="I460" s="340">
        <v>125.9</v>
      </c>
      <c r="J460" s="339">
        <v>0</v>
      </c>
    </row>
    <row r="461" spans="3:10" x14ac:dyDescent="0.2">
      <c r="C461" s="335">
        <v>45857.208333333328</v>
      </c>
      <c r="D461" s="333">
        <v>988.8</v>
      </c>
      <c r="E461" s="333">
        <v>0</v>
      </c>
      <c r="F461" s="333">
        <v>15.1</v>
      </c>
      <c r="G461" s="360">
        <v>85</v>
      </c>
      <c r="H461" s="340">
        <v>1.7</v>
      </c>
      <c r="I461" s="340">
        <v>152.69999999999999</v>
      </c>
      <c r="J461" s="339">
        <v>0</v>
      </c>
    </row>
    <row r="462" spans="3:10" x14ac:dyDescent="0.25">
      <c r="C462" s="335">
        <v>45857.25</v>
      </c>
      <c r="D462" s="333">
        <v>989.4</v>
      </c>
      <c r="E462" s="333">
        <v>0</v>
      </c>
      <c r="F462" s="333">
        <v>15.1</v>
      </c>
      <c r="G462" s="360">
        <v>84.3</v>
      </c>
      <c r="H462" s="353">
        <v>2.2000000000000002</v>
      </c>
      <c r="I462" s="340">
        <v>164.3</v>
      </c>
      <c r="J462" s="339">
        <v>6.9</v>
      </c>
    </row>
    <row r="463" spans="3:10" x14ac:dyDescent="0.2">
      <c r="C463" s="335">
        <v>45857.291666666672</v>
      </c>
      <c r="D463" s="333">
        <v>990.3</v>
      </c>
      <c r="E463" s="333">
        <v>0</v>
      </c>
      <c r="F463" s="333">
        <v>15.2</v>
      </c>
      <c r="G463" s="360">
        <v>83.3</v>
      </c>
      <c r="H463" s="340">
        <v>2.2000000000000002</v>
      </c>
      <c r="I463" s="340">
        <v>164.6</v>
      </c>
      <c r="J463" s="339">
        <v>52.6</v>
      </c>
    </row>
    <row r="464" spans="3:10" x14ac:dyDescent="0.2">
      <c r="C464" s="335">
        <v>45857.333333333328</v>
      </c>
      <c r="D464" s="333">
        <v>990.5</v>
      </c>
      <c r="E464" s="333">
        <v>0</v>
      </c>
      <c r="F464" s="333">
        <v>15.6</v>
      </c>
      <c r="G464" s="360">
        <v>81.2</v>
      </c>
      <c r="H464" s="340">
        <v>2.2000000000000002</v>
      </c>
      <c r="I464" s="340">
        <v>135.30000000000001</v>
      </c>
      <c r="J464" s="339">
        <v>155</v>
      </c>
    </row>
    <row r="465" spans="3:10" x14ac:dyDescent="0.25">
      <c r="C465" s="335">
        <v>45857.375</v>
      </c>
      <c r="D465" s="333">
        <v>990</v>
      </c>
      <c r="E465" s="333">
        <v>0</v>
      </c>
      <c r="F465" s="333">
        <v>16.3</v>
      </c>
      <c r="G465" s="333">
        <v>79.2</v>
      </c>
      <c r="H465" s="344">
        <v>2.9</v>
      </c>
      <c r="I465" s="344">
        <v>165.4</v>
      </c>
      <c r="J465" s="336">
        <v>445.1</v>
      </c>
    </row>
    <row r="466" spans="3:10" x14ac:dyDescent="0.25">
      <c r="C466" s="335">
        <v>45857.416666666672</v>
      </c>
      <c r="D466" s="333">
        <v>989.2</v>
      </c>
      <c r="E466" s="333">
        <v>0</v>
      </c>
      <c r="F466" s="333">
        <v>17.100000000000001</v>
      </c>
      <c r="G466" s="333">
        <v>76.7</v>
      </c>
      <c r="H466" s="333">
        <v>3</v>
      </c>
      <c r="I466" s="333">
        <v>201.6</v>
      </c>
      <c r="J466" s="333">
        <v>757.4</v>
      </c>
    </row>
    <row r="467" spans="3:10" x14ac:dyDescent="0.25">
      <c r="C467" s="335">
        <v>45857.458333333328</v>
      </c>
      <c r="D467" s="333">
        <v>987.7</v>
      </c>
      <c r="E467" s="333">
        <v>0</v>
      </c>
      <c r="F467" s="333">
        <v>17.100000000000001</v>
      </c>
      <c r="G467" s="333">
        <v>76.900000000000006</v>
      </c>
      <c r="H467" s="336">
        <v>3.3</v>
      </c>
      <c r="I467" s="336">
        <v>200.9</v>
      </c>
      <c r="J467" s="336">
        <v>806.1</v>
      </c>
    </row>
    <row r="468" spans="3:10" x14ac:dyDescent="0.25">
      <c r="C468" s="335">
        <v>45857.5</v>
      </c>
      <c r="D468" s="333">
        <v>987</v>
      </c>
      <c r="E468" s="333">
        <v>0</v>
      </c>
      <c r="F468" s="333">
        <v>17.100000000000001</v>
      </c>
      <c r="G468" s="333">
        <v>76.900000000000006</v>
      </c>
      <c r="H468" s="333">
        <v>3.2</v>
      </c>
      <c r="I468" s="333">
        <v>207.3</v>
      </c>
      <c r="J468" s="333">
        <v>686.9</v>
      </c>
    </row>
    <row r="469" spans="3:10" x14ac:dyDescent="0.25">
      <c r="C469" s="335">
        <v>45857.541666666672</v>
      </c>
      <c r="D469" s="333">
        <v>986.7</v>
      </c>
      <c r="E469" s="333">
        <v>0</v>
      </c>
      <c r="F469" s="333">
        <v>16.899999999999999</v>
      </c>
      <c r="G469" s="333">
        <v>78.099999999999994</v>
      </c>
      <c r="H469" s="333">
        <v>3.6</v>
      </c>
      <c r="I469" s="333">
        <v>206.2</v>
      </c>
      <c r="J469" s="333">
        <v>556.79999999999995</v>
      </c>
    </row>
    <row r="470" spans="3:10" x14ac:dyDescent="0.25">
      <c r="C470" s="335">
        <v>45857.583333333328</v>
      </c>
      <c r="D470" s="333">
        <v>987</v>
      </c>
      <c r="E470" s="333">
        <v>0</v>
      </c>
      <c r="F470" s="333">
        <v>16.5</v>
      </c>
      <c r="G470" s="333">
        <v>80.8</v>
      </c>
      <c r="H470" s="333">
        <v>3.5</v>
      </c>
      <c r="I470" s="333">
        <v>206.2</v>
      </c>
      <c r="J470" s="333">
        <v>351.7</v>
      </c>
    </row>
    <row r="471" spans="3:10" x14ac:dyDescent="0.25">
      <c r="C471" s="335">
        <v>45857.625</v>
      </c>
      <c r="D471" s="333">
        <v>987.6</v>
      </c>
      <c r="E471" s="333">
        <v>0</v>
      </c>
      <c r="F471" s="333">
        <v>16</v>
      </c>
      <c r="G471" s="333">
        <v>83.5</v>
      </c>
      <c r="H471" s="333">
        <v>3.8</v>
      </c>
      <c r="I471" s="333">
        <v>205.1</v>
      </c>
      <c r="J471" s="333">
        <v>124.9</v>
      </c>
    </row>
    <row r="472" spans="3:10" x14ac:dyDescent="0.25">
      <c r="C472" s="335">
        <v>45857.666666666672</v>
      </c>
      <c r="D472" s="333">
        <v>988.4</v>
      </c>
      <c r="E472" s="333">
        <v>0</v>
      </c>
      <c r="F472" s="333">
        <v>15.9</v>
      </c>
      <c r="G472" s="333">
        <v>83.8</v>
      </c>
      <c r="H472" s="333">
        <v>3.1</v>
      </c>
      <c r="I472" s="333">
        <v>208.5</v>
      </c>
      <c r="J472" s="333">
        <v>48.3</v>
      </c>
    </row>
    <row r="473" spans="3:10" x14ac:dyDescent="0.25">
      <c r="C473" s="335">
        <v>45857.708333333328</v>
      </c>
      <c r="D473" s="333">
        <v>988.6</v>
      </c>
      <c r="E473" s="333">
        <v>0</v>
      </c>
      <c r="F473" s="333">
        <v>15.7</v>
      </c>
      <c r="G473" s="333">
        <v>85.1</v>
      </c>
      <c r="H473" s="333">
        <v>3.2</v>
      </c>
      <c r="I473" s="333">
        <v>209.9</v>
      </c>
      <c r="J473" s="333">
        <v>5.4</v>
      </c>
    </row>
    <row r="474" spans="3:10" x14ac:dyDescent="0.25">
      <c r="C474" s="335">
        <v>45857.75</v>
      </c>
      <c r="D474" s="333">
        <v>989.3</v>
      </c>
      <c r="E474" s="333">
        <v>0</v>
      </c>
      <c r="F474" s="333">
        <v>15.5</v>
      </c>
      <c r="G474" s="333">
        <v>86.4</v>
      </c>
      <c r="H474" s="333">
        <v>3.1</v>
      </c>
      <c r="I474" s="333">
        <v>206</v>
      </c>
      <c r="J474" s="333">
        <v>0</v>
      </c>
    </row>
    <row r="475" spans="3:10" x14ac:dyDescent="0.25">
      <c r="C475" s="335">
        <v>45857.791666666672</v>
      </c>
      <c r="D475" s="333">
        <v>989.8</v>
      </c>
      <c r="E475" s="333">
        <v>0</v>
      </c>
      <c r="F475" s="333">
        <v>15.5</v>
      </c>
      <c r="G475" s="333">
        <v>86</v>
      </c>
      <c r="H475" s="333">
        <v>3</v>
      </c>
      <c r="I475" s="333">
        <v>210.6</v>
      </c>
      <c r="J475" s="333">
        <v>0</v>
      </c>
    </row>
    <row r="476" spans="3:10" x14ac:dyDescent="0.25">
      <c r="C476" s="335">
        <v>45857.833333333328</v>
      </c>
      <c r="D476" s="333">
        <v>990.6</v>
      </c>
      <c r="E476" s="333">
        <v>0</v>
      </c>
      <c r="F476" s="333">
        <v>15.4</v>
      </c>
      <c r="G476" s="333">
        <v>85.8</v>
      </c>
      <c r="H476" s="333">
        <v>2.2999999999999998</v>
      </c>
      <c r="I476" s="333">
        <v>220.5</v>
      </c>
      <c r="J476" s="333">
        <v>0</v>
      </c>
    </row>
    <row r="477" spans="3:10" x14ac:dyDescent="0.25">
      <c r="C477" s="335">
        <v>45857.875</v>
      </c>
      <c r="D477" s="333">
        <v>990.7</v>
      </c>
      <c r="E477" s="333">
        <v>0</v>
      </c>
      <c r="F477" s="333">
        <v>15.3</v>
      </c>
      <c r="G477" s="333">
        <v>86.2</v>
      </c>
      <c r="H477" s="333">
        <v>2.5</v>
      </c>
      <c r="I477" s="333">
        <v>214.6</v>
      </c>
      <c r="J477" s="333">
        <v>0</v>
      </c>
    </row>
    <row r="478" spans="3:10" x14ac:dyDescent="0.25">
      <c r="C478" s="335">
        <v>45857.916666666672</v>
      </c>
      <c r="D478" s="333">
        <v>990.9</v>
      </c>
      <c r="E478" s="333">
        <v>0</v>
      </c>
      <c r="F478" s="333">
        <v>15.1</v>
      </c>
      <c r="G478" s="333">
        <v>85.7</v>
      </c>
      <c r="H478" s="336">
        <v>2.4</v>
      </c>
      <c r="I478" s="345">
        <v>215.5</v>
      </c>
      <c r="J478" s="336">
        <v>0</v>
      </c>
    </row>
    <row r="479" spans="3:10" x14ac:dyDescent="0.2">
      <c r="C479" s="335">
        <v>45857.958333333328</v>
      </c>
      <c r="D479" s="333">
        <v>990.6</v>
      </c>
      <c r="E479" s="333">
        <v>0</v>
      </c>
      <c r="F479" s="333">
        <v>15.1</v>
      </c>
      <c r="G479" s="333">
        <v>86.1</v>
      </c>
      <c r="H479" s="337">
        <v>2.2000000000000002</v>
      </c>
      <c r="I479" s="340">
        <v>212</v>
      </c>
      <c r="J479" s="339">
        <v>0</v>
      </c>
    </row>
    <row r="480" spans="3:10" x14ac:dyDescent="0.2">
      <c r="C480" s="335">
        <v>45858</v>
      </c>
      <c r="D480" s="333">
        <v>989.9</v>
      </c>
      <c r="E480" s="333">
        <v>0</v>
      </c>
      <c r="F480" s="333">
        <v>15.1</v>
      </c>
      <c r="G480" s="333">
        <v>87.2</v>
      </c>
      <c r="H480" s="337">
        <v>2.4</v>
      </c>
      <c r="I480" s="340">
        <v>194.5</v>
      </c>
      <c r="J480" s="339">
        <v>0</v>
      </c>
    </row>
    <row r="481" spans="3:10" x14ac:dyDescent="0.25">
      <c r="C481" s="335">
        <v>45858.041666666672</v>
      </c>
      <c r="D481" s="333">
        <v>989.9</v>
      </c>
      <c r="E481" s="333">
        <v>0</v>
      </c>
      <c r="F481" s="333">
        <v>15.1</v>
      </c>
      <c r="G481" s="333">
        <v>87.4</v>
      </c>
      <c r="H481" s="336">
        <v>2.8</v>
      </c>
      <c r="I481" s="348">
        <v>196.9</v>
      </c>
      <c r="J481" s="336">
        <v>0</v>
      </c>
    </row>
    <row r="482" spans="3:10" x14ac:dyDescent="0.2">
      <c r="C482" s="335">
        <v>45858.083333333328</v>
      </c>
      <c r="D482" s="333">
        <v>989.2</v>
      </c>
      <c r="E482" s="333">
        <v>0</v>
      </c>
      <c r="F482" s="333">
        <v>15.1</v>
      </c>
      <c r="G482" s="333">
        <v>87.5</v>
      </c>
      <c r="H482" s="352">
        <v>2.2000000000000002</v>
      </c>
      <c r="I482" s="340">
        <v>195.7</v>
      </c>
      <c r="J482" s="339">
        <v>0</v>
      </c>
    </row>
    <row r="483" spans="3:10" x14ac:dyDescent="0.2">
      <c r="C483" s="335">
        <v>45858.125</v>
      </c>
      <c r="D483" s="333">
        <v>989.3</v>
      </c>
      <c r="E483" s="333">
        <v>0</v>
      </c>
      <c r="F483" s="333">
        <v>15.1</v>
      </c>
      <c r="G483" s="360">
        <v>87</v>
      </c>
      <c r="H483" s="340">
        <v>2</v>
      </c>
      <c r="I483" s="340">
        <v>174.6</v>
      </c>
      <c r="J483" s="339">
        <v>0</v>
      </c>
    </row>
    <row r="484" spans="3:10" x14ac:dyDescent="0.25">
      <c r="C484" s="335">
        <v>45858.166666666672</v>
      </c>
      <c r="D484" s="333">
        <v>989.5</v>
      </c>
      <c r="E484" s="333">
        <v>0</v>
      </c>
      <c r="F484" s="333">
        <v>15.1</v>
      </c>
      <c r="G484" s="360">
        <v>85.1</v>
      </c>
      <c r="H484" s="357">
        <v>1.9</v>
      </c>
      <c r="I484" s="340">
        <v>152.4</v>
      </c>
      <c r="J484" s="339">
        <v>0</v>
      </c>
    </row>
    <row r="485" spans="3:10" x14ac:dyDescent="0.2">
      <c r="C485" s="335">
        <v>45858.208333333328</v>
      </c>
      <c r="D485" s="333">
        <v>990.2</v>
      </c>
      <c r="E485" s="333">
        <v>0</v>
      </c>
      <c r="F485" s="333">
        <v>15</v>
      </c>
      <c r="G485" s="333">
        <v>85.8</v>
      </c>
      <c r="H485" s="337">
        <v>1.5</v>
      </c>
      <c r="I485" s="340">
        <v>183.8</v>
      </c>
      <c r="J485" s="339">
        <v>0</v>
      </c>
    </row>
    <row r="486" spans="3:10" x14ac:dyDescent="0.2">
      <c r="C486" s="335">
        <v>45858.25</v>
      </c>
      <c r="D486" s="333">
        <v>991.1</v>
      </c>
      <c r="E486" s="333">
        <v>0</v>
      </c>
      <c r="F486" s="333">
        <v>15.1</v>
      </c>
      <c r="G486" s="333">
        <v>85.7</v>
      </c>
      <c r="H486" s="337">
        <v>0.9</v>
      </c>
      <c r="I486" s="340">
        <v>195.5</v>
      </c>
      <c r="J486" s="339">
        <v>3.7</v>
      </c>
    </row>
    <row r="487" spans="3:10" x14ac:dyDescent="0.25">
      <c r="C487" s="335">
        <v>45858.291666666672</v>
      </c>
      <c r="D487" s="333">
        <v>991.5</v>
      </c>
      <c r="E487" s="333">
        <v>0</v>
      </c>
      <c r="F487" s="333">
        <v>15.3</v>
      </c>
      <c r="G487" s="333">
        <v>84.9</v>
      </c>
      <c r="H487" s="336">
        <v>1</v>
      </c>
      <c r="I487" s="344">
        <v>137.80000000000001</v>
      </c>
      <c r="J487" s="336">
        <v>31.4</v>
      </c>
    </row>
    <row r="488" spans="3:10" x14ac:dyDescent="0.25">
      <c r="C488" s="335">
        <v>45858.333333333328</v>
      </c>
      <c r="D488" s="333">
        <v>991.8</v>
      </c>
      <c r="E488" s="333">
        <v>0</v>
      </c>
      <c r="F488" s="333">
        <v>15.5</v>
      </c>
      <c r="G488" s="360">
        <v>83.6</v>
      </c>
      <c r="H488" s="351">
        <v>1.1000000000000001</v>
      </c>
      <c r="I488" s="351">
        <v>158.69999999999999</v>
      </c>
      <c r="J488" s="339">
        <v>78.5</v>
      </c>
    </row>
    <row r="489" spans="3:10" x14ac:dyDescent="0.25">
      <c r="C489" s="335">
        <v>45858.375</v>
      </c>
      <c r="D489" s="333">
        <v>991.5</v>
      </c>
      <c r="E489" s="333">
        <v>0</v>
      </c>
      <c r="F489" s="333">
        <v>15.8</v>
      </c>
      <c r="G489" s="333">
        <v>82.4</v>
      </c>
      <c r="H489" s="336">
        <v>1.8</v>
      </c>
      <c r="I489" s="336">
        <v>179.8</v>
      </c>
      <c r="J489" s="336">
        <v>189.8</v>
      </c>
    </row>
    <row r="490" spans="3:10" x14ac:dyDescent="0.25">
      <c r="C490" s="335">
        <v>45858.416666666672</v>
      </c>
      <c r="D490" s="333">
        <v>990.8</v>
      </c>
      <c r="E490" s="333">
        <v>0</v>
      </c>
      <c r="F490" s="333">
        <v>16.2</v>
      </c>
      <c r="G490" s="333">
        <v>80.5</v>
      </c>
      <c r="H490" s="336">
        <v>2.4</v>
      </c>
      <c r="I490" s="336">
        <v>186.3</v>
      </c>
      <c r="J490" s="336">
        <v>346</v>
      </c>
    </row>
    <row r="491" spans="3:10" x14ac:dyDescent="0.25">
      <c r="C491" s="335">
        <v>45858.458333333328</v>
      </c>
      <c r="D491" s="333">
        <v>990.1</v>
      </c>
      <c r="E491" s="333">
        <v>0</v>
      </c>
      <c r="F491" s="333">
        <v>16.600000000000001</v>
      </c>
      <c r="G491" s="333">
        <v>78.7</v>
      </c>
      <c r="H491" s="336">
        <v>2</v>
      </c>
      <c r="I491" s="336">
        <v>212.6</v>
      </c>
      <c r="J491" s="336">
        <v>493.9</v>
      </c>
    </row>
    <row r="492" spans="3:10" x14ac:dyDescent="0.25">
      <c r="C492" s="335">
        <v>45858.5</v>
      </c>
      <c r="D492" s="333">
        <v>989.5</v>
      </c>
      <c r="E492" s="333">
        <v>0</v>
      </c>
      <c r="F492" s="333">
        <v>16.600000000000001</v>
      </c>
      <c r="G492" s="333">
        <v>78.2</v>
      </c>
      <c r="H492" s="336">
        <v>2.2000000000000002</v>
      </c>
      <c r="I492" s="336">
        <v>228.5</v>
      </c>
      <c r="J492" s="336">
        <v>403.6</v>
      </c>
    </row>
    <row r="493" spans="3:10" x14ac:dyDescent="0.25">
      <c r="C493" s="335">
        <v>45858.541666666672</v>
      </c>
      <c r="D493" s="333">
        <v>989.1</v>
      </c>
      <c r="E493" s="333">
        <v>0</v>
      </c>
      <c r="F493" s="333">
        <v>16.399999999999999</v>
      </c>
      <c r="G493" s="333">
        <v>78.8</v>
      </c>
      <c r="H493" s="336">
        <v>2.6</v>
      </c>
      <c r="I493" s="336">
        <v>207.3</v>
      </c>
      <c r="J493" s="336">
        <v>368.7</v>
      </c>
    </row>
    <row r="494" spans="3:10" x14ac:dyDescent="0.25">
      <c r="C494" s="335">
        <v>45858.583333333328</v>
      </c>
      <c r="D494" s="333">
        <v>988.7</v>
      </c>
      <c r="E494" s="333">
        <v>0</v>
      </c>
      <c r="F494" s="333">
        <v>15.9</v>
      </c>
      <c r="G494" s="333">
        <v>81.3</v>
      </c>
      <c r="H494" s="336">
        <v>2.8</v>
      </c>
      <c r="I494" s="336">
        <v>213</v>
      </c>
      <c r="J494" s="336">
        <v>173.6</v>
      </c>
    </row>
    <row r="495" spans="3:10" x14ac:dyDescent="0.25">
      <c r="C495" s="335">
        <v>45858.625</v>
      </c>
      <c r="D495" s="333">
        <v>988.9</v>
      </c>
      <c r="E495" s="333">
        <v>0</v>
      </c>
      <c r="F495" s="333">
        <v>15.5</v>
      </c>
      <c r="G495" s="333">
        <v>82.7</v>
      </c>
      <c r="H495" s="336">
        <v>3</v>
      </c>
      <c r="I495" s="336">
        <v>199.9</v>
      </c>
      <c r="J495" s="336">
        <v>77.3</v>
      </c>
    </row>
    <row r="496" spans="3:10" x14ac:dyDescent="0.25">
      <c r="C496" s="335">
        <v>45858.666666666672</v>
      </c>
      <c r="D496" s="333">
        <v>989.2</v>
      </c>
      <c r="E496" s="333">
        <v>0</v>
      </c>
      <c r="F496" s="333">
        <v>15.4</v>
      </c>
      <c r="G496" s="333">
        <v>84.9</v>
      </c>
      <c r="H496" s="336">
        <v>3.2</v>
      </c>
      <c r="I496" s="336">
        <v>203.4</v>
      </c>
      <c r="J496" s="336">
        <v>27.9</v>
      </c>
    </row>
    <row r="497" spans="3:10" x14ac:dyDescent="0.25">
      <c r="C497" s="335">
        <v>45858.708333333328</v>
      </c>
      <c r="D497" s="333">
        <v>989.7</v>
      </c>
      <c r="E497" s="333">
        <v>0</v>
      </c>
      <c r="F497" s="333">
        <v>15.3</v>
      </c>
      <c r="G497" s="333">
        <v>86.6</v>
      </c>
      <c r="H497" s="336">
        <v>3.2</v>
      </c>
      <c r="I497" s="336">
        <v>191.4</v>
      </c>
      <c r="J497" s="336">
        <v>3.4</v>
      </c>
    </row>
    <row r="498" spans="3:10" x14ac:dyDescent="0.25">
      <c r="C498" s="335">
        <v>45858.75</v>
      </c>
      <c r="D498" s="333">
        <v>989.9</v>
      </c>
      <c r="E498" s="333">
        <v>0</v>
      </c>
      <c r="F498" s="333">
        <v>15.4</v>
      </c>
      <c r="G498" s="333">
        <v>86.2</v>
      </c>
      <c r="H498" s="336">
        <v>2.9</v>
      </c>
      <c r="I498" s="336">
        <v>182.3</v>
      </c>
      <c r="J498" s="336">
        <v>0</v>
      </c>
    </row>
    <row r="499" spans="3:10" x14ac:dyDescent="0.25">
      <c r="C499" s="335">
        <v>45858.791666666672</v>
      </c>
      <c r="D499" s="333">
        <v>990.7</v>
      </c>
      <c r="E499" s="333">
        <v>0</v>
      </c>
      <c r="F499" s="333">
        <v>15.4</v>
      </c>
      <c r="G499" s="333">
        <v>85.6</v>
      </c>
      <c r="H499" s="336">
        <v>2.5</v>
      </c>
      <c r="I499" s="336">
        <v>185.3</v>
      </c>
      <c r="J499" s="336">
        <v>0</v>
      </c>
    </row>
    <row r="500" spans="3:10" x14ac:dyDescent="0.25">
      <c r="C500" s="335">
        <v>45858.833333333328</v>
      </c>
      <c r="D500" s="333">
        <v>991</v>
      </c>
      <c r="E500" s="333">
        <v>0</v>
      </c>
      <c r="F500" s="333">
        <v>15.4</v>
      </c>
      <c r="G500" s="333">
        <v>85.8</v>
      </c>
      <c r="H500" s="336">
        <v>2.2999999999999998</v>
      </c>
      <c r="I500" s="345">
        <v>184.7</v>
      </c>
      <c r="J500" s="336">
        <v>0</v>
      </c>
    </row>
    <row r="501" spans="3:10" x14ac:dyDescent="0.2">
      <c r="C501" s="335">
        <v>45858.875</v>
      </c>
      <c r="D501" s="333">
        <v>991.1</v>
      </c>
      <c r="E501" s="333">
        <v>0</v>
      </c>
      <c r="F501" s="333">
        <v>15.4</v>
      </c>
      <c r="G501" s="333">
        <v>85.7</v>
      </c>
      <c r="H501" s="352">
        <v>1.9</v>
      </c>
      <c r="I501" s="340">
        <v>180</v>
      </c>
      <c r="J501" s="339">
        <v>0</v>
      </c>
    </row>
    <row r="502" spans="3:10" x14ac:dyDescent="0.2">
      <c r="C502" s="335">
        <v>45858.916666666672</v>
      </c>
      <c r="D502" s="333">
        <v>991.1</v>
      </c>
      <c r="E502" s="333">
        <v>0</v>
      </c>
      <c r="F502" s="333">
        <v>15.3</v>
      </c>
      <c r="G502" s="360">
        <v>85.4</v>
      </c>
      <c r="H502" s="340">
        <v>2</v>
      </c>
      <c r="I502" s="340">
        <v>201.8</v>
      </c>
      <c r="J502" s="339">
        <v>0</v>
      </c>
    </row>
    <row r="503" spans="3:10" x14ac:dyDescent="0.2">
      <c r="C503" s="335">
        <v>45858.958333333328</v>
      </c>
      <c r="D503" s="333">
        <v>990.9</v>
      </c>
      <c r="E503" s="333">
        <v>0</v>
      </c>
      <c r="F503" s="333">
        <v>15.3</v>
      </c>
      <c r="G503" s="360">
        <v>85.2</v>
      </c>
      <c r="H503" s="340">
        <v>1.9</v>
      </c>
      <c r="I503" s="340">
        <v>184.1</v>
      </c>
      <c r="J503" s="339">
        <v>0</v>
      </c>
    </row>
    <row r="504" spans="3:10" x14ac:dyDescent="0.2">
      <c r="C504" s="335">
        <v>45859</v>
      </c>
      <c r="D504" s="333">
        <v>990.7</v>
      </c>
      <c r="E504" s="333">
        <v>0</v>
      </c>
      <c r="F504" s="333">
        <v>15.3</v>
      </c>
      <c r="G504" s="360">
        <v>85</v>
      </c>
      <c r="H504" s="350">
        <v>2.2000000000000002</v>
      </c>
      <c r="I504" s="340">
        <v>176</v>
      </c>
      <c r="J504" s="339">
        <v>0</v>
      </c>
    </row>
    <row r="505" spans="3:10" x14ac:dyDescent="0.2">
      <c r="C505" s="335">
        <v>45859.041666666672</v>
      </c>
      <c r="D505" s="333">
        <v>990.3</v>
      </c>
      <c r="E505" s="333">
        <v>0</v>
      </c>
      <c r="F505" s="333">
        <v>15.2</v>
      </c>
      <c r="G505" s="360">
        <v>85.1</v>
      </c>
      <c r="H505" s="356">
        <v>1.8</v>
      </c>
      <c r="I505" s="358">
        <v>184.1</v>
      </c>
      <c r="J505" s="339">
        <v>0</v>
      </c>
    </row>
    <row r="506" spans="3:10" x14ac:dyDescent="0.2">
      <c r="C506" s="335">
        <v>45859.083333333328</v>
      </c>
      <c r="D506" s="333">
        <v>990</v>
      </c>
      <c r="E506" s="333">
        <v>0</v>
      </c>
      <c r="F506" s="333">
        <v>15.1</v>
      </c>
      <c r="G506" s="333">
        <v>85.3</v>
      </c>
      <c r="H506" s="336">
        <v>1.5</v>
      </c>
      <c r="I506" s="356">
        <v>164.7</v>
      </c>
      <c r="J506" s="339">
        <v>0</v>
      </c>
    </row>
    <row r="507" spans="3:10" x14ac:dyDescent="0.2">
      <c r="C507" s="335">
        <v>45859.125</v>
      </c>
      <c r="D507" s="333">
        <v>989.9</v>
      </c>
      <c r="E507" s="333">
        <v>0</v>
      </c>
      <c r="F507" s="333">
        <v>15</v>
      </c>
      <c r="G507" s="360">
        <v>85.2</v>
      </c>
      <c r="H507" s="356">
        <v>1.8</v>
      </c>
      <c r="I507" s="346">
        <v>175.8</v>
      </c>
      <c r="J507" s="339">
        <v>0</v>
      </c>
    </row>
    <row r="508" spans="3:10" x14ac:dyDescent="0.2">
      <c r="C508" s="335">
        <v>45859.166666666672</v>
      </c>
      <c r="D508" s="333">
        <v>989.7</v>
      </c>
      <c r="E508" s="333">
        <v>0</v>
      </c>
      <c r="F508" s="333">
        <v>15</v>
      </c>
      <c r="G508" s="360">
        <v>84.8</v>
      </c>
      <c r="H508" s="355">
        <v>1.9</v>
      </c>
      <c r="I508" s="340">
        <v>163.9</v>
      </c>
      <c r="J508" s="339">
        <v>0</v>
      </c>
    </row>
    <row r="509" spans="3:10" x14ac:dyDescent="0.2">
      <c r="C509" s="335">
        <v>45859.208333333328</v>
      </c>
      <c r="D509" s="333">
        <v>990.2</v>
      </c>
      <c r="E509" s="333">
        <v>0</v>
      </c>
      <c r="F509" s="333">
        <v>15.1</v>
      </c>
      <c r="G509" s="360">
        <v>83.6</v>
      </c>
      <c r="H509" s="356">
        <v>1.4</v>
      </c>
      <c r="I509" s="358">
        <v>140.80000000000001</v>
      </c>
      <c r="J509" s="339">
        <v>0</v>
      </c>
    </row>
    <row r="510" spans="3:10" x14ac:dyDescent="0.2">
      <c r="C510" s="335">
        <v>45859.25</v>
      </c>
      <c r="D510" s="333">
        <v>990.2</v>
      </c>
      <c r="E510" s="333">
        <v>0</v>
      </c>
      <c r="F510" s="333">
        <v>15</v>
      </c>
      <c r="G510" s="360">
        <v>84.3</v>
      </c>
      <c r="H510" s="356">
        <v>0.7</v>
      </c>
      <c r="I510" s="356">
        <v>106.5</v>
      </c>
      <c r="J510" s="339">
        <v>4</v>
      </c>
    </row>
    <row r="511" spans="3:10" x14ac:dyDescent="0.2">
      <c r="C511" s="335">
        <v>45859.291666666672</v>
      </c>
      <c r="D511" s="333">
        <v>990.7</v>
      </c>
      <c r="E511" s="333">
        <v>0</v>
      </c>
      <c r="F511" s="333">
        <v>15.1</v>
      </c>
      <c r="G511" s="360">
        <v>84.1</v>
      </c>
      <c r="H511" s="356">
        <v>0.5</v>
      </c>
      <c r="I511" s="356">
        <v>82.6</v>
      </c>
      <c r="J511" s="339">
        <v>31.6</v>
      </c>
    </row>
    <row r="512" spans="3:10" x14ac:dyDescent="0.25">
      <c r="C512" s="335">
        <v>45859.333333333328</v>
      </c>
      <c r="D512" s="333">
        <v>991.2</v>
      </c>
      <c r="E512" s="333">
        <v>0</v>
      </c>
      <c r="F512" s="333">
        <v>15.5</v>
      </c>
      <c r="G512" s="333">
        <v>82.4</v>
      </c>
      <c r="H512" s="336">
        <v>0.7</v>
      </c>
      <c r="I512" s="336">
        <v>148.19999999999999</v>
      </c>
      <c r="J512" s="336">
        <v>94.8</v>
      </c>
    </row>
    <row r="513" spans="3:10" x14ac:dyDescent="0.25">
      <c r="C513" s="335">
        <v>45859.375</v>
      </c>
      <c r="D513" s="333">
        <v>991.3</v>
      </c>
      <c r="E513" s="333">
        <v>0</v>
      </c>
      <c r="F513" s="333">
        <v>16</v>
      </c>
      <c r="G513" s="333">
        <v>80.099999999999994</v>
      </c>
      <c r="H513" s="336">
        <v>0.9</v>
      </c>
      <c r="I513" s="336">
        <v>287.5</v>
      </c>
      <c r="J513" s="336">
        <v>223.9</v>
      </c>
    </row>
    <row r="514" spans="3:10" x14ac:dyDescent="0.25">
      <c r="C514" s="335">
        <v>45859.416666666672</v>
      </c>
      <c r="D514" s="333">
        <v>991</v>
      </c>
      <c r="E514" s="333">
        <v>0</v>
      </c>
      <c r="F514" s="333">
        <v>16</v>
      </c>
      <c r="G514" s="333">
        <v>82</v>
      </c>
      <c r="H514" s="336">
        <v>1.9</v>
      </c>
      <c r="I514" s="336">
        <v>304</v>
      </c>
      <c r="J514" s="336">
        <v>254</v>
      </c>
    </row>
    <row r="515" spans="3:10" x14ac:dyDescent="0.25">
      <c r="C515" s="335">
        <v>45859.458333333328</v>
      </c>
      <c r="D515" s="333">
        <v>990.2</v>
      </c>
      <c r="E515" s="333">
        <v>0</v>
      </c>
      <c r="F515" s="333">
        <v>16</v>
      </c>
      <c r="G515" s="333">
        <v>82.9</v>
      </c>
      <c r="H515" s="336">
        <v>2</v>
      </c>
      <c r="I515" s="336">
        <v>299</v>
      </c>
      <c r="J515" s="336">
        <v>270.39999999999998</v>
      </c>
    </row>
    <row r="516" spans="3:10" x14ac:dyDescent="0.25">
      <c r="C516" s="335">
        <v>45859.5</v>
      </c>
      <c r="D516" s="333">
        <v>989.9</v>
      </c>
      <c r="E516" s="333">
        <v>0</v>
      </c>
      <c r="F516" s="333">
        <v>16.2</v>
      </c>
      <c r="G516" s="333">
        <v>81.5</v>
      </c>
      <c r="H516" s="336">
        <v>2.2999999999999998</v>
      </c>
      <c r="I516" s="336">
        <v>219.2</v>
      </c>
      <c r="J516" s="336">
        <v>248.8</v>
      </c>
    </row>
    <row r="517" spans="3:10" x14ac:dyDescent="0.25">
      <c r="C517" s="335">
        <v>45859.541666666672</v>
      </c>
      <c r="D517" s="333">
        <v>988.9</v>
      </c>
      <c r="E517" s="333">
        <v>0</v>
      </c>
      <c r="F517" s="333">
        <v>16.2</v>
      </c>
      <c r="G517" s="333">
        <v>81.2</v>
      </c>
      <c r="H517" s="336">
        <v>2.9</v>
      </c>
      <c r="I517" s="336">
        <v>191.2</v>
      </c>
      <c r="J517" s="336">
        <v>272.39999999999998</v>
      </c>
    </row>
    <row r="518" spans="3:10" x14ac:dyDescent="0.25">
      <c r="C518" s="335">
        <v>45859.583333333328</v>
      </c>
      <c r="D518" s="333">
        <v>988.4</v>
      </c>
      <c r="E518" s="333">
        <v>0</v>
      </c>
      <c r="F518" s="333">
        <v>16.100000000000001</v>
      </c>
      <c r="G518" s="333">
        <v>81.7</v>
      </c>
      <c r="H518" s="336">
        <v>3.1</v>
      </c>
      <c r="I518" s="336">
        <v>184.6</v>
      </c>
      <c r="J518" s="336">
        <v>228.6</v>
      </c>
    </row>
    <row r="519" spans="3:10" x14ac:dyDescent="0.25">
      <c r="C519" s="335">
        <v>45859.625</v>
      </c>
      <c r="D519" s="333">
        <v>988.6</v>
      </c>
      <c r="E519" s="333">
        <v>0</v>
      </c>
      <c r="F519" s="333">
        <v>15.7</v>
      </c>
      <c r="G519" s="333">
        <v>82.9</v>
      </c>
      <c r="H519" s="336">
        <v>3.4</v>
      </c>
      <c r="I519" s="336">
        <v>193.4</v>
      </c>
      <c r="J519" s="336">
        <v>120.4</v>
      </c>
    </row>
    <row r="520" spans="3:10" x14ac:dyDescent="0.25">
      <c r="C520" s="335">
        <v>45859.666666666672</v>
      </c>
      <c r="D520" s="333">
        <v>989</v>
      </c>
      <c r="E520" s="333">
        <v>0</v>
      </c>
      <c r="F520" s="333">
        <v>15.5</v>
      </c>
      <c r="G520" s="333">
        <v>82.7</v>
      </c>
      <c r="H520" s="336">
        <v>3.3</v>
      </c>
      <c r="I520" s="336">
        <v>191.3</v>
      </c>
      <c r="J520" s="336">
        <v>37.200000000000003</v>
      </c>
    </row>
    <row r="521" spans="3:10" x14ac:dyDescent="0.25">
      <c r="C521" s="335">
        <v>45859.708333333328</v>
      </c>
      <c r="D521" s="333">
        <v>989.2</v>
      </c>
      <c r="E521" s="333">
        <v>0</v>
      </c>
      <c r="F521" s="333">
        <v>15.2</v>
      </c>
      <c r="G521" s="333">
        <v>85.8</v>
      </c>
      <c r="H521" s="336">
        <v>2.9</v>
      </c>
      <c r="I521" s="336">
        <v>194.8</v>
      </c>
      <c r="J521" s="336">
        <v>3.7</v>
      </c>
    </row>
    <row r="522" spans="3:10" x14ac:dyDescent="0.25">
      <c r="C522" s="335">
        <v>45859.75</v>
      </c>
      <c r="D522" s="333">
        <v>990</v>
      </c>
      <c r="E522" s="333">
        <v>0</v>
      </c>
      <c r="F522" s="333">
        <v>14.9</v>
      </c>
      <c r="G522" s="333">
        <v>88.8</v>
      </c>
      <c r="H522" s="336">
        <v>2.5</v>
      </c>
      <c r="I522" s="336">
        <v>180.8</v>
      </c>
      <c r="J522" s="336">
        <v>0</v>
      </c>
    </row>
    <row r="523" spans="3:10" x14ac:dyDescent="0.25">
      <c r="C523" s="335">
        <v>45859.791666666672</v>
      </c>
      <c r="D523" s="333">
        <v>990.3</v>
      </c>
      <c r="E523" s="333">
        <v>0</v>
      </c>
      <c r="F523" s="333">
        <v>14.7</v>
      </c>
      <c r="G523" s="333">
        <v>90.3</v>
      </c>
      <c r="H523" s="336">
        <v>2.7</v>
      </c>
      <c r="I523" s="336">
        <v>173.2</v>
      </c>
      <c r="J523" s="336">
        <v>0</v>
      </c>
    </row>
    <row r="524" spans="3:10" x14ac:dyDescent="0.25">
      <c r="C524" s="335">
        <v>45859.833333333328</v>
      </c>
      <c r="D524" s="333">
        <v>990.5</v>
      </c>
      <c r="E524" s="333">
        <v>0</v>
      </c>
      <c r="F524" s="333">
        <v>14.6</v>
      </c>
      <c r="G524" s="333">
        <v>91</v>
      </c>
      <c r="H524" s="336">
        <v>2.5</v>
      </c>
      <c r="I524" s="336">
        <v>168.4</v>
      </c>
      <c r="J524" s="336">
        <v>0</v>
      </c>
    </row>
    <row r="525" spans="3:10" x14ac:dyDescent="0.25">
      <c r="C525" s="335">
        <v>45859.875</v>
      </c>
      <c r="D525" s="333">
        <v>990.6</v>
      </c>
      <c r="E525" s="333">
        <v>0</v>
      </c>
      <c r="F525" s="333">
        <v>14.6</v>
      </c>
      <c r="G525" s="333">
        <v>91.8</v>
      </c>
      <c r="H525" s="336">
        <v>2.2000000000000002</v>
      </c>
      <c r="I525" s="336">
        <v>164.2</v>
      </c>
      <c r="J525" s="336">
        <v>0</v>
      </c>
    </row>
    <row r="526" spans="3:10" x14ac:dyDescent="0.25">
      <c r="C526" s="335">
        <v>45859.916666666672</v>
      </c>
      <c r="D526" s="333">
        <v>990.6</v>
      </c>
      <c r="E526" s="333">
        <v>0</v>
      </c>
      <c r="F526" s="333">
        <v>14.6</v>
      </c>
      <c r="G526" s="333">
        <v>91</v>
      </c>
      <c r="H526" s="345">
        <v>2.1</v>
      </c>
      <c r="I526" s="345">
        <v>161.19999999999999</v>
      </c>
      <c r="J526" s="336">
        <v>0</v>
      </c>
    </row>
    <row r="527" spans="3:10" x14ac:dyDescent="0.2">
      <c r="C527" s="335">
        <v>45859.958333333328</v>
      </c>
      <c r="D527" s="333">
        <v>990.6</v>
      </c>
      <c r="E527" s="333">
        <v>0</v>
      </c>
      <c r="F527" s="333">
        <v>14.8</v>
      </c>
      <c r="G527" s="360">
        <v>89</v>
      </c>
      <c r="H527" s="340">
        <v>1.8</v>
      </c>
      <c r="I527" s="340">
        <v>164.8</v>
      </c>
      <c r="J527" s="339">
        <v>0</v>
      </c>
    </row>
    <row r="528" spans="3:10" x14ac:dyDescent="0.2">
      <c r="C528" s="335">
        <v>45860</v>
      </c>
      <c r="D528" s="333">
        <v>990.5</v>
      </c>
      <c r="E528" s="333">
        <v>0</v>
      </c>
      <c r="F528" s="333">
        <v>14.8</v>
      </c>
      <c r="G528" s="360">
        <v>88.6</v>
      </c>
      <c r="H528" s="340">
        <v>1.4</v>
      </c>
      <c r="I528" s="340">
        <v>157.80000000000001</v>
      </c>
      <c r="J528" s="339">
        <v>0</v>
      </c>
    </row>
    <row r="529" spans="3:10" x14ac:dyDescent="0.2">
      <c r="C529" s="335">
        <v>45860.041666666672</v>
      </c>
      <c r="D529" s="333">
        <v>989.8</v>
      </c>
      <c r="E529" s="333">
        <v>0</v>
      </c>
      <c r="F529" s="333">
        <v>14.6</v>
      </c>
      <c r="G529" s="360">
        <v>89.9</v>
      </c>
      <c r="H529" s="358">
        <v>1.6</v>
      </c>
      <c r="I529" s="358">
        <v>158.30000000000001</v>
      </c>
      <c r="J529" s="339">
        <v>0</v>
      </c>
    </row>
    <row r="530" spans="3:10" x14ac:dyDescent="0.2">
      <c r="C530" s="335">
        <v>45860.083333333328</v>
      </c>
      <c r="D530" s="333">
        <v>990.1</v>
      </c>
      <c r="E530" s="333">
        <v>0</v>
      </c>
      <c r="F530" s="333">
        <v>14.4</v>
      </c>
      <c r="G530" s="360">
        <v>90.5</v>
      </c>
      <c r="H530" s="356">
        <v>1.3</v>
      </c>
      <c r="I530" s="356">
        <v>196.3</v>
      </c>
      <c r="J530" s="339">
        <v>0</v>
      </c>
    </row>
    <row r="531" spans="3:10" x14ac:dyDescent="0.25">
      <c r="C531" s="335">
        <v>45860.125</v>
      </c>
      <c r="D531" s="333">
        <v>990.1</v>
      </c>
      <c r="E531" s="333">
        <v>0</v>
      </c>
      <c r="F531" s="333">
        <v>14.4</v>
      </c>
      <c r="G531" s="333">
        <v>90.3</v>
      </c>
      <c r="H531" s="336">
        <v>1</v>
      </c>
      <c r="I531" s="345">
        <v>147.69999999999999</v>
      </c>
      <c r="J531" s="336">
        <v>0</v>
      </c>
    </row>
    <row r="532" spans="3:10" x14ac:dyDescent="0.2">
      <c r="C532" s="335">
        <v>45860.166666666672</v>
      </c>
      <c r="D532" s="333">
        <v>990</v>
      </c>
      <c r="E532" s="333">
        <v>0</v>
      </c>
      <c r="F532" s="333">
        <v>14.4</v>
      </c>
      <c r="G532" s="360">
        <v>89</v>
      </c>
      <c r="H532" s="349">
        <v>1</v>
      </c>
      <c r="I532" s="340">
        <v>121.3</v>
      </c>
      <c r="J532" s="339">
        <v>0</v>
      </c>
    </row>
    <row r="533" spans="3:10" x14ac:dyDescent="0.2">
      <c r="C533" s="335">
        <v>45860.208333333328</v>
      </c>
      <c r="D533" s="333">
        <v>990.4</v>
      </c>
      <c r="E533" s="333">
        <v>0</v>
      </c>
      <c r="F533" s="333">
        <v>14.5</v>
      </c>
      <c r="G533" s="360">
        <v>89.5</v>
      </c>
      <c r="H533" s="340">
        <v>0.9</v>
      </c>
      <c r="I533" s="340">
        <v>289.89999999999998</v>
      </c>
      <c r="J533" s="339">
        <v>0</v>
      </c>
    </row>
    <row r="534" spans="3:10" x14ac:dyDescent="0.2">
      <c r="C534" s="335">
        <v>45860.25</v>
      </c>
      <c r="D534" s="333">
        <v>990.6</v>
      </c>
      <c r="E534" s="333">
        <v>0</v>
      </c>
      <c r="F534" s="333">
        <v>14.3</v>
      </c>
      <c r="G534" s="360">
        <v>92.2</v>
      </c>
      <c r="H534" s="340">
        <v>0.4</v>
      </c>
      <c r="I534" s="340">
        <v>320.5</v>
      </c>
      <c r="J534" s="339">
        <v>4.9000000000000004</v>
      </c>
    </row>
    <row r="535" spans="3:10" x14ac:dyDescent="0.2">
      <c r="C535" s="335">
        <v>45860.291666666672</v>
      </c>
      <c r="D535" s="333">
        <v>991.5</v>
      </c>
      <c r="E535" s="333">
        <v>0</v>
      </c>
      <c r="F535" s="333">
        <v>14.5</v>
      </c>
      <c r="G535" s="333">
        <v>91.4</v>
      </c>
      <c r="H535" s="347">
        <v>0.6</v>
      </c>
      <c r="I535" s="340">
        <v>47.1</v>
      </c>
      <c r="J535" s="339">
        <v>46.3</v>
      </c>
    </row>
    <row r="536" spans="3:10" x14ac:dyDescent="0.2">
      <c r="C536" s="335">
        <v>45860.333333333328</v>
      </c>
      <c r="D536" s="333">
        <v>991.7</v>
      </c>
      <c r="E536" s="333">
        <v>0</v>
      </c>
      <c r="F536" s="333">
        <v>15.4</v>
      </c>
      <c r="G536" s="360">
        <v>82.9</v>
      </c>
      <c r="H536" s="340">
        <v>1.2</v>
      </c>
      <c r="I536" s="340">
        <v>63.7</v>
      </c>
      <c r="J536" s="339">
        <v>176.1</v>
      </c>
    </row>
    <row r="537" spans="3:10" x14ac:dyDescent="0.25">
      <c r="C537" s="335">
        <v>45860.375</v>
      </c>
      <c r="D537" s="333">
        <v>991.4</v>
      </c>
      <c r="E537" s="333">
        <v>0</v>
      </c>
      <c r="F537" s="333">
        <v>16.3</v>
      </c>
      <c r="G537" s="333">
        <v>79.099999999999994</v>
      </c>
      <c r="H537" s="344">
        <v>1.2</v>
      </c>
      <c r="I537" s="344">
        <v>171.3</v>
      </c>
      <c r="J537" s="336">
        <v>536</v>
      </c>
    </row>
    <row r="538" spans="3:10" x14ac:dyDescent="0.25">
      <c r="C538" s="335">
        <v>45860.416666666672</v>
      </c>
      <c r="D538" s="333">
        <v>990</v>
      </c>
      <c r="E538" s="333">
        <v>0</v>
      </c>
      <c r="F538" s="333">
        <v>16.8</v>
      </c>
      <c r="G538" s="333">
        <v>77.099999999999994</v>
      </c>
      <c r="H538" s="336">
        <v>2.4</v>
      </c>
      <c r="I538" s="336">
        <v>194.2</v>
      </c>
      <c r="J538" s="336">
        <v>698.9</v>
      </c>
    </row>
    <row r="539" spans="3:10" x14ac:dyDescent="0.25">
      <c r="C539" s="335">
        <v>45860.458333333328</v>
      </c>
      <c r="D539" s="333">
        <v>989</v>
      </c>
      <c r="E539" s="333">
        <v>0</v>
      </c>
      <c r="F539" s="333">
        <v>16.899999999999999</v>
      </c>
      <c r="G539" s="333">
        <v>75</v>
      </c>
      <c r="H539" s="336">
        <v>3.3</v>
      </c>
      <c r="I539" s="336">
        <v>192.7</v>
      </c>
      <c r="J539" s="336">
        <v>790.5</v>
      </c>
    </row>
    <row r="540" spans="3:10" x14ac:dyDescent="0.25">
      <c r="C540" s="335">
        <v>45860.5</v>
      </c>
      <c r="D540" s="333">
        <v>988.6</v>
      </c>
      <c r="E540" s="333">
        <v>0</v>
      </c>
      <c r="F540" s="333">
        <v>16.899999999999999</v>
      </c>
      <c r="G540" s="333">
        <v>76.7</v>
      </c>
      <c r="H540" s="336">
        <v>3.3</v>
      </c>
      <c r="I540" s="336">
        <v>206.8</v>
      </c>
      <c r="J540" s="336">
        <v>800.1</v>
      </c>
    </row>
    <row r="541" spans="3:10" x14ac:dyDescent="0.25">
      <c r="C541" s="335">
        <v>45860.541666666672</v>
      </c>
      <c r="D541" s="333">
        <v>988</v>
      </c>
      <c r="E541" s="333">
        <v>0</v>
      </c>
      <c r="F541" s="333">
        <v>16.899999999999999</v>
      </c>
      <c r="G541" s="333">
        <v>77.900000000000006</v>
      </c>
      <c r="H541" s="336">
        <v>3.4</v>
      </c>
      <c r="I541" s="336">
        <v>199.1</v>
      </c>
      <c r="J541" s="336">
        <v>718.6</v>
      </c>
    </row>
    <row r="542" spans="3:10" x14ac:dyDescent="0.25">
      <c r="C542" s="335">
        <v>45860.583333333328</v>
      </c>
      <c r="D542" s="333">
        <v>987.5</v>
      </c>
      <c r="E542" s="333">
        <v>0</v>
      </c>
      <c r="F542" s="333">
        <v>16.8</v>
      </c>
      <c r="G542" s="333">
        <v>78.3</v>
      </c>
      <c r="H542" s="336">
        <v>4.2</v>
      </c>
      <c r="I542" s="336">
        <v>194.3</v>
      </c>
      <c r="J542" s="336">
        <v>579.9</v>
      </c>
    </row>
    <row r="543" spans="3:10" x14ac:dyDescent="0.25">
      <c r="C543" s="335">
        <v>45860.625</v>
      </c>
      <c r="D543" s="333">
        <v>987.4</v>
      </c>
      <c r="E543" s="333">
        <v>0</v>
      </c>
      <c r="F543" s="333">
        <v>16.5</v>
      </c>
      <c r="G543" s="333">
        <v>79.900000000000006</v>
      </c>
      <c r="H543" s="336">
        <v>4.5999999999999996</v>
      </c>
      <c r="I543" s="336">
        <v>187.6</v>
      </c>
      <c r="J543" s="336">
        <v>396.8</v>
      </c>
    </row>
    <row r="544" spans="3:10" x14ac:dyDescent="0.25">
      <c r="C544" s="335">
        <v>45860.666666666672</v>
      </c>
      <c r="D544" s="333">
        <v>988.1</v>
      </c>
      <c r="E544" s="333">
        <v>0</v>
      </c>
      <c r="F544" s="333">
        <v>15.9</v>
      </c>
      <c r="G544" s="333">
        <v>81.7</v>
      </c>
      <c r="H544" s="336">
        <v>4.5</v>
      </c>
      <c r="I544" s="336">
        <v>190</v>
      </c>
      <c r="J544" s="336">
        <v>128.1</v>
      </c>
    </row>
    <row r="545" spans="3:10" x14ac:dyDescent="0.25">
      <c r="C545" s="335">
        <v>45860.708333333328</v>
      </c>
      <c r="D545" s="333">
        <v>989.3</v>
      </c>
      <c r="E545" s="333">
        <v>0</v>
      </c>
      <c r="F545" s="333">
        <v>15.4</v>
      </c>
      <c r="G545" s="333">
        <v>83.2</v>
      </c>
      <c r="H545" s="333">
        <v>3.8</v>
      </c>
      <c r="I545" s="333">
        <v>189</v>
      </c>
      <c r="J545" s="333">
        <v>10.4</v>
      </c>
    </row>
    <row r="546" spans="3:10" x14ac:dyDescent="0.25">
      <c r="C546" s="335">
        <v>45860.75</v>
      </c>
      <c r="D546" s="333">
        <v>989.5</v>
      </c>
      <c r="E546" s="333">
        <v>0</v>
      </c>
      <c r="F546" s="333">
        <v>15.4</v>
      </c>
      <c r="G546" s="333">
        <v>83.3</v>
      </c>
      <c r="H546" s="333">
        <v>2.5</v>
      </c>
      <c r="I546" s="333">
        <v>179.1</v>
      </c>
      <c r="J546" s="333">
        <v>0</v>
      </c>
    </row>
    <row r="547" spans="3:10" x14ac:dyDescent="0.25">
      <c r="C547" s="335">
        <v>45860.791666666672</v>
      </c>
      <c r="D547" s="333">
        <v>990.3</v>
      </c>
      <c r="E547" s="333">
        <v>0</v>
      </c>
      <c r="F547" s="333">
        <v>15.4</v>
      </c>
      <c r="G547" s="333">
        <v>83.4</v>
      </c>
      <c r="H547" s="336">
        <v>2.7</v>
      </c>
      <c r="I547" s="336">
        <v>171.6</v>
      </c>
      <c r="J547" s="336">
        <v>0</v>
      </c>
    </row>
    <row r="548" spans="3:10" x14ac:dyDescent="0.25">
      <c r="C548" s="335">
        <v>45860.833333333328</v>
      </c>
      <c r="D548" s="333">
        <v>990.5</v>
      </c>
      <c r="E548" s="333">
        <v>0</v>
      </c>
      <c r="F548" s="333">
        <v>15.3</v>
      </c>
      <c r="G548" s="333">
        <v>83.4</v>
      </c>
      <c r="H548" s="336">
        <v>3.1</v>
      </c>
      <c r="I548" s="336">
        <v>161</v>
      </c>
      <c r="J548" s="336">
        <v>0</v>
      </c>
    </row>
    <row r="549" spans="3:10" x14ac:dyDescent="0.25">
      <c r="C549" s="335">
        <v>45860.875</v>
      </c>
      <c r="D549" s="333">
        <v>991.1</v>
      </c>
      <c r="E549" s="333">
        <v>0</v>
      </c>
      <c r="F549" s="333">
        <v>15.1</v>
      </c>
      <c r="G549" s="333">
        <v>83.1</v>
      </c>
      <c r="H549" s="336">
        <v>2.9</v>
      </c>
      <c r="I549" s="345">
        <v>178.7</v>
      </c>
      <c r="J549" s="336">
        <v>0</v>
      </c>
    </row>
    <row r="550" spans="3:10" x14ac:dyDescent="0.2">
      <c r="C550" s="335">
        <v>45860.916666666672</v>
      </c>
      <c r="D550" s="333">
        <v>991.1</v>
      </c>
      <c r="E550" s="333">
        <v>0</v>
      </c>
      <c r="F550" s="333">
        <v>15</v>
      </c>
      <c r="G550" s="333">
        <v>83.3</v>
      </c>
      <c r="H550" s="337">
        <v>2.6</v>
      </c>
      <c r="I550" s="340">
        <v>187.4</v>
      </c>
      <c r="J550" s="339">
        <v>0</v>
      </c>
    </row>
    <row r="551" spans="3:10" x14ac:dyDescent="0.2">
      <c r="C551" s="335">
        <v>45860.958333333328</v>
      </c>
      <c r="D551" s="333">
        <v>990.9</v>
      </c>
      <c r="E551" s="333">
        <v>0</v>
      </c>
      <c r="F551" s="333">
        <v>15</v>
      </c>
      <c r="G551" s="333">
        <v>83.2</v>
      </c>
      <c r="H551" s="337">
        <v>2.2000000000000002</v>
      </c>
      <c r="I551" s="340">
        <v>189.6</v>
      </c>
      <c r="J551" s="339">
        <v>0</v>
      </c>
    </row>
    <row r="552" spans="3:10" x14ac:dyDescent="0.2">
      <c r="C552" s="335">
        <v>45861</v>
      </c>
      <c r="D552" s="333">
        <v>990.9</v>
      </c>
      <c r="E552" s="333">
        <v>0</v>
      </c>
      <c r="F552" s="333">
        <v>15</v>
      </c>
      <c r="G552" s="333">
        <v>83.3</v>
      </c>
      <c r="H552" s="337">
        <v>1.8</v>
      </c>
      <c r="I552" s="340">
        <v>166.3</v>
      </c>
      <c r="J552" s="339">
        <v>0</v>
      </c>
    </row>
    <row r="553" spans="3:10" x14ac:dyDescent="0.2">
      <c r="C553" s="335">
        <v>45861.041666666672</v>
      </c>
      <c r="D553" s="333">
        <v>990.9</v>
      </c>
      <c r="E553" s="333">
        <v>0</v>
      </c>
      <c r="F553" s="333">
        <v>14.8</v>
      </c>
      <c r="G553" s="333">
        <v>83</v>
      </c>
      <c r="H553" s="337">
        <v>1.8</v>
      </c>
      <c r="I553" s="340">
        <v>120.3</v>
      </c>
      <c r="J553" s="339">
        <v>0</v>
      </c>
    </row>
    <row r="554" spans="3:10" x14ac:dyDescent="0.25">
      <c r="C554" s="335">
        <v>45861.083333333328</v>
      </c>
      <c r="D554" s="333">
        <v>990.6</v>
      </c>
      <c r="E554" s="333">
        <v>0</v>
      </c>
      <c r="F554" s="333">
        <v>14.7</v>
      </c>
      <c r="G554" s="333">
        <v>83.4</v>
      </c>
      <c r="H554" s="336">
        <v>1.5</v>
      </c>
      <c r="I554" s="344">
        <v>96.4</v>
      </c>
      <c r="J554" s="336">
        <v>0</v>
      </c>
    </row>
    <row r="555" spans="3:10" x14ac:dyDescent="0.25">
      <c r="C555" s="335">
        <v>45861.125</v>
      </c>
      <c r="D555" s="333">
        <v>990.4</v>
      </c>
      <c r="E555" s="333">
        <v>0</v>
      </c>
      <c r="F555" s="333">
        <v>14.6</v>
      </c>
      <c r="G555" s="333">
        <v>83.3</v>
      </c>
      <c r="H555" s="336">
        <v>1.4</v>
      </c>
      <c r="I555" s="345">
        <v>91.3</v>
      </c>
      <c r="J555" s="336">
        <v>0</v>
      </c>
    </row>
    <row r="556" spans="3:10" x14ac:dyDescent="0.2">
      <c r="C556" s="335">
        <v>45861.166666666672</v>
      </c>
      <c r="D556" s="333">
        <v>990.6</v>
      </c>
      <c r="E556" s="333">
        <v>0</v>
      </c>
      <c r="F556" s="333">
        <v>14.5</v>
      </c>
      <c r="G556" s="333">
        <v>82.3</v>
      </c>
      <c r="H556" s="337">
        <v>1.9</v>
      </c>
      <c r="I556" s="340">
        <v>62.8</v>
      </c>
      <c r="J556" s="339">
        <v>0</v>
      </c>
    </row>
    <row r="557" spans="3:10" x14ac:dyDescent="0.2">
      <c r="C557" s="335">
        <v>45861.208333333328</v>
      </c>
      <c r="D557" s="333">
        <v>990.5</v>
      </c>
      <c r="E557" s="333">
        <v>0</v>
      </c>
      <c r="F557" s="333">
        <v>14.2</v>
      </c>
      <c r="G557" s="333">
        <v>83.2</v>
      </c>
      <c r="H557" s="337">
        <v>1.8</v>
      </c>
      <c r="I557" s="340">
        <v>63.9</v>
      </c>
      <c r="J557" s="339">
        <v>0</v>
      </c>
    </row>
    <row r="558" spans="3:10" x14ac:dyDescent="0.2">
      <c r="C558" s="335">
        <v>45861.25</v>
      </c>
      <c r="D558" s="333">
        <v>990.8</v>
      </c>
      <c r="E558" s="333">
        <v>0</v>
      </c>
      <c r="F558" s="333">
        <v>14.1</v>
      </c>
      <c r="G558" s="360">
        <v>83.5</v>
      </c>
      <c r="H558" s="355">
        <v>1.7</v>
      </c>
      <c r="I558" s="340">
        <v>56.2</v>
      </c>
      <c r="J558" s="339">
        <v>10.1</v>
      </c>
    </row>
    <row r="559" spans="3:10" x14ac:dyDescent="0.25">
      <c r="C559" s="335">
        <v>45861.291666666672</v>
      </c>
      <c r="D559" s="333">
        <v>991.5</v>
      </c>
      <c r="E559" s="333">
        <v>0</v>
      </c>
      <c r="F559" s="333">
        <v>14.7</v>
      </c>
      <c r="G559" s="333">
        <v>82</v>
      </c>
      <c r="H559" s="345">
        <v>1.9</v>
      </c>
      <c r="I559" s="348">
        <v>84.3</v>
      </c>
      <c r="J559" s="336">
        <v>117.4</v>
      </c>
    </row>
    <row r="560" spans="3:10" x14ac:dyDescent="0.2">
      <c r="C560" s="335">
        <v>45861.333333333328</v>
      </c>
      <c r="D560" s="333">
        <v>991.8</v>
      </c>
      <c r="E560" s="333">
        <v>0</v>
      </c>
      <c r="F560" s="333">
        <v>15.6</v>
      </c>
      <c r="G560" s="360">
        <v>79.8</v>
      </c>
      <c r="H560" s="340">
        <v>2.4</v>
      </c>
      <c r="I560" s="340">
        <v>172.2</v>
      </c>
      <c r="J560" s="339">
        <v>392.4</v>
      </c>
    </row>
    <row r="561" spans="3:10" x14ac:dyDescent="0.25">
      <c r="C561" s="335">
        <v>45861.375</v>
      </c>
      <c r="D561" s="333">
        <v>991.4</v>
      </c>
      <c r="E561" s="333">
        <v>0</v>
      </c>
      <c r="F561" s="333">
        <v>16.399999999999999</v>
      </c>
      <c r="G561" s="333">
        <v>77</v>
      </c>
      <c r="H561" s="344">
        <v>3</v>
      </c>
      <c r="I561" s="344">
        <v>176.6</v>
      </c>
      <c r="J561" s="336">
        <v>615.79999999999995</v>
      </c>
    </row>
    <row r="562" spans="3:10" x14ac:dyDescent="0.25">
      <c r="C562" s="335">
        <v>45861.416666666672</v>
      </c>
      <c r="D562" s="333">
        <v>990.6</v>
      </c>
      <c r="E562" s="333">
        <v>0</v>
      </c>
      <c r="F562" s="333">
        <v>16.3</v>
      </c>
      <c r="G562" s="333">
        <v>77.099999999999994</v>
      </c>
      <c r="H562" s="336">
        <v>3.9</v>
      </c>
      <c r="I562" s="336">
        <v>186.6</v>
      </c>
      <c r="J562" s="336">
        <v>730.3</v>
      </c>
    </row>
    <row r="563" spans="3:10" x14ac:dyDescent="0.25">
      <c r="C563" s="335">
        <v>45861.458333333328</v>
      </c>
      <c r="D563" s="333">
        <v>989.8</v>
      </c>
      <c r="E563" s="333">
        <v>0</v>
      </c>
      <c r="F563" s="333">
        <v>16.600000000000001</v>
      </c>
      <c r="G563" s="333">
        <v>76.8</v>
      </c>
      <c r="H563" s="336">
        <v>3.7</v>
      </c>
      <c r="I563" s="336">
        <v>198</v>
      </c>
      <c r="J563" s="336">
        <v>779.8</v>
      </c>
    </row>
    <row r="564" spans="3:10" x14ac:dyDescent="0.25">
      <c r="C564" s="335">
        <v>45861.5</v>
      </c>
      <c r="D564" s="333">
        <v>988.7</v>
      </c>
      <c r="E564" s="333">
        <v>0</v>
      </c>
      <c r="F564" s="333">
        <v>16.8</v>
      </c>
      <c r="G564" s="333">
        <v>76.900000000000006</v>
      </c>
      <c r="H564" s="336">
        <v>4</v>
      </c>
      <c r="I564" s="336">
        <v>187.9</v>
      </c>
      <c r="J564" s="336">
        <v>778.8</v>
      </c>
    </row>
    <row r="565" spans="3:10" x14ac:dyDescent="0.25">
      <c r="C565" s="335">
        <v>45861.541666666672</v>
      </c>
      <c r="D565" s="333">
        <v>988.6</v>
      </c>
      <c r="E565" s="333">
        <v>0</v>
      </c>
      <c r="F565" s="333">
        <v>16.8</v>
      </c>
      <c r="G565" s="333">
        <v>77.8</v>
      </c>
      <c r="H565" s="336">
        <v>4</v>
      </c>
      <c r="I565" s="336">
        <v>187.6</v>
      </c>
      <c r="J565" s="336">
        <v>710.1</v>
      </c>
    </row>
    <row r="566" spans="3:10" x14ac:dyDescent="0.25">
      <c r="C566" s="335">
        <v>45861.583333333328</v>
      </c>
      <c r="D566" s="333">
        <v>988.3</v>
      </c>
      <c r="E566" s="333">
        <v>0</v>
      </c>
      <c r="F566" s="333">
        <v>16.5</v>
      </c>
      <c r="G566" s="333">
        <v>79</v>
      </c>
      <c r="H566" s="336">
        <v>4.3</v>
      </c>
      <c r="I566" s="336">
        <v>191.7</v>
      </c>
      <c r="J566" s="336">
        <v>579.6</v>
      </c>
    </row>
    <row r="567" spans="3:10" x14ac:dyDescent="0.25">
      <c r="C567" s="335">
        <v>45861.625</v>
      </c>
      <c r="D567" s="333">
        <v>988.4</v>
      </c>
      <c r="E567" s="333">
        <v>0</v>
      </c>
      <c r="F567" s="333">
        <v>16.2</v>
      </c>
      <c r="G567" s="333">
        <v>80.400000000000006</v>
      </c>
      <c r="H567" s="336">
        <v>4.5999999999999996</v>
      </c>
      <c r="I567" s="336">
        <v>194.9</v>
      </c>
      <c r="J567" s="336">
        <v>396.4</v>
      </c>
    </row>
    <row r="568" spans="3:10" x14ac:dyDescent="0.25">
      <c r="C568" s="335">
        <v>45861.666666666672</v>
      </c>
      <c r="D568" s="333">
        <v>988.8</v>
      </c>
      <c r="E568" s="333">
        <v>0</v>
      </c>
      <c r="F568" s="333">
        <v>15.8</v>
      </c>
      <c r="G568" s="333">
        <v>82.1</v>
      </c>
      <c r="H568" s="336">
        <v>4.0999999999999996</v>
      </c>
      <c r="I568" s="336">
        <v>189.4</v>
      </c>
      <c r="J568" s="336">
        <v>141.80000000000001</v>
      </c>
    </row>
    <row r="569" spans="3:10" x14ac:dyDescent="0.25">
      <c r="C569" s="335">
        <v>45861.708333333328</v>
      </c>
      <c r="D569" s="333">
        <v>989.5</v>
      </c>
      <c r="E569" s="333">
        <v>0</v>
      </c>
      <c r="F569" s="333">
        <v>15.4</v>
      </c>
      <c r="G569" s="333">
        <v>84.6</v>
      </c>
      <c r="H569" s="336">
        <v>3.5</v>
      </c>
      <c r="I569" s="336">
        <v>183.1</v>
      </c>
      <c r="J569" s="336">
        <v>9</v>
      </c>
    </row>
    <row r="570" spans="3:10" x14ac:dyDescent="0.25">
      <c r="C570" s="335">
        <v>45861.75</v>
      </c>
      <c r="D570" s="333">
        <v>990.3</v>
      </c>
      <c r="E570" s="333">
        <v>0</v>
      </c>
      <c r="F570" s="333">
        <v>15.3</v>
      </c>
      <c r="G570" s="333">
        <v>84.7</v>
      </c>
      <c r="H570" s="336">
        <v>2.6</v>
      </c>
      <c r="I570" s="336">
        <v>180</v>
      </c>
      <c r="J570" s="336">
        <v>0</v>
      </c>
    </row>
    <row r="571" spans="3:10" x14ac:dyDescent="0.25">
      <c r="C571" s="335">
        <v>45861.791666666672</v>
      </c>
      <c r="D571" s="333">
        <v>991</v>
      </c>
      <c r="E571" s="333">
        <v>0</v>
      </c>
      <c r="F571" s="333">
        <v>15.2</v>
      </c>
      <c r="G571" s="333">
        <v>84.5</v>
      </c>
      <c r="H571" s="336">
        <v>2.7</v>
      </c>
      <c r="I571" s="336">
        <v>173.9</v>
      </c>
      <c r="J571" s="336">
        <v>0</v>
      </c>
    </row>
    <row r="572" spans="3:10" x14ac:dyDescent="0.25">
      <c r="C572" s="335">
        <v>45861.833333333328</v>
      </c>
      <c r="D572" s="333">
        <v>991</v>
      </c>
      <c r="E572" s="333">
        <v>0</v>
      </c>
      <c r="F572" s="333">
        <v>15.2</v>
      </c>
      <c r="G572" s="333">
        <v>84.9</v>
      </c>
      <c r="H572" s="336">
        <v>2.9</v>
      </c>
      <c r="I572" s="336">
        <v>173</v>
      </c>
      <c r="J572" s="336">
        <v>0</v>
      </c>
    </row>
    <row r="573" spans="3:10" x14ac:dyDescent="0.25">
      <c r="C573" s="335">
        <v>45861.875</v>
      </c>
      <c r="D573" s="333">
        <v>991</v>
      </c>
      <c r="E573" s="333">
        <v>0</v>
      </c>
      <c r="F573" s="333">
        <v>15.1</v>
      </c>
      <c r="G573" s="333">
        <v>84.8</v>
      </c>
      <c r="H573" s="336">
        <v>2.5</v>
      </c>
      <c r="I573" s="336">
        <v>182.7</v>
      </c>
      <c r="J573" s="336">
        <v>0</v>
      </c>
    </row>
    <row r="574" spans="3:10" x14ac:dyDescent="0.25">
      <c r="C574" s="335">
        <v>45861.916666666672</v>
      </c>
      <c r="D574" s="333">
        <v>991.4</v>
      </c>
      <c r="E574" s="333">
        <v>0</v>
      </c>
      <c r="F574" s="333">
        <v>15</v>
      </c>
      <c r="G574" s="360">
        <v>84.8</v>
      </c>
      <c r="H574" s="351">
        <v>2.2999999999999998</v>
      </c>
      <c r="I574" s="351">
        <v>185.6</v>
      </c>
      <c r="J574" s="339">
        <v>0</v>
      </c>
    </row>
    <row r="575" spans="3:10" x14ac:dyDescent="0.25">
      <c r="C575" s="335">
        <v>45861.958333333328</v>
      </c>
      <c r="D575" s="333">
        <v>991.2</v>
      </c>
      <c r="E575" s="333">
        <v>0</v>
      </c>
      <c r="F575" s="333">
        <v>14.9</v>
      </c>
      <c r="G575" s="360">
        <v>85</v>
      </c>
      <c r="H575" s="351">
        <v>2.2000000000000002</v>
      </c>
      <c r="I575" s="351">
        <v>201.5</v>
      </c>
      <c r="J575" s="339">
        <v>0</v>
      </c>
    </row>
    <row r="576" spans="3:10" x14ac:dyDescent="0.25">
      <c r="C576" s="335">
        <v>45862</v>
      </c>
      <c r="D576" s="333">
        <v>991</v>
      </c>
      <c r="E576" s="333">
        <v>0</v>
      </c>
      <c r="F576" s="333">
        <v>14.8</v>
      </c>
      <c r="G576" s="360">
        <v>85.3</v>
      </c>
      <c r="H576" s="351">
        <v>2.7</v>
      </c>
      <c r="I576" s="351">
        <v>178.8</v>
      </c>
      <c r="J576" s="339">
        <v>0</v>
      </c>
    </row>
    <row r="577" spans="3:10" x14ac:dyDescent="0.25">
      <c r="C577" s="335">
        <v>45862.041666666672</v>
      </c>
      <c r="D577" s="333">
        <v>990.7</v>
      </c>
      <c r="E577" s="333">
        <v>0</v>
      </c>
      <c r="F577" s="333">
        <v>14.7</v>
      </c>
      <c r="G577" s="360">
        <v>85.2</v>
      </c>
      <c r="H577" s="351">
        <v>2.9</v>
      </c>
      <c r="I577" s="351">
        <v>172.9</v>
      </c>
      <c r="J577" s="339">
        <v>0</v>
      </c>
    </row>
    <row r="578" spans="3:10" x14ac:dyDescent="0.25">
      <c r="C578" s="335">
        <v>45862.083333333328</v>
      </c>
      <c r="D578" s="333">
        <v>990.5</v>
      </c>
      <c r="E578" s="333">
        <v>0</v>
      </c>
      <c r="F578" s="333">
        <v>14.5</v>
      </c>
      <c r="G578" s="360">
        <v>84.8</v>
      </c>
      <c r="H578" s="351">
        <v>2.6</v>
      </c>
      <c r="I578" s="351">
        <v>168.6</v>
      </c>
      <c r="J578" s="339">
        <v>0</v>
      </c>
    </row>
    <row r="579" spans="3:10" x14ac:dyDescent="0.25">
      <c r="C579" s="335">
        <v>45862.125</v>
      </c>
      <c r="D579" s="333">
        <v>990.4</v>
      </c>
      <c r="E579" s="333">
        <v>0</v>
      </c>
      <c r="F579" s="333">
        <v>14.5</v>
      </c>
      <c r="G579" s="360">
        <v>83.8</v>
      </c>
      <c r="H579" s="351">
        <v>2.2000000000000002</v>
      </c>
      <c r="I579" s="351">
        <v>161.4</v>
      </c>
      <c r="J579" s="339">
        <v>0</v>
      </c>
    </row>
    <row r="580" spans="3:10" x14ac:dyDescent="0.25">
      <c r="C580" s="335">
        <v>45862.166666666672</v>
      </c>
      <c r="D580" s="333">
        <v>990.7</v>
      </c>
      <c r="E580" s="333">
        <v>0</v>
      </c>
      <c r="F580" s="333">
        <v>14.4</v>
      </c>
      <c r="G580" s="360">
        <v>84</v>
      </c>
      <c r="H580" s="351">
        <v>2.2000000000000002</v>
      </c>
      <c r="I580" s="351">
        <v>166.5</v>
      </c>
      <c r="J580" s="339">
        <v>0</v>
      </c>
    </row>
    <row r="581" spans="3:10" x14ac:dyDescent="0.25">
      <c r="C581" s="335">
        <v>45862.208333333328</v>
      </c>
      <c r="D581" s="333">
        <v>991.1</v>
      </c>
      <c r="E581" s="333">
        <v>0</v>
      </c>
      <c r="F581" s="333">
        <v>14.3</v>
      </c>
      <c r="G581" s="360">
        <v>82.6</v>
      </c>
      <c r="H581" s="351">
        <v>1.8</v>
      </c>
      <c r="I581" s="351">
        <v>169.4</v>
      </c>
      <c r="J581" s="339">
        <v>0</v>
      </c>
    </row>
    <row r="582" spans="3:10" x14ac:dyDescent="0.25">
      <c r="C582" s="335">
        <v>45862.25</v>
      </c>
      <c r="D582" s="333">
        <v>991</v>
      </c>
      <c r="E582" s="333">
        <v>0</v>
      </c>
      <c r="F582" s="333">
        <v>14.4</v>
      </c>
      <c r="G582" s="360">
        <v>81.5</v>
      </c>
      <c r="H582" s="351">
        <v>1.7</v>
      </c>
      <c r="I582" s="338">
        <v>139.80000000000001</v>
      </c>
      <c r="J582" s="339">
        <v>7.4</v>
      </c>
    </row>
    <row r="583" spans="3:10" x14ac:dyDescent="0.25">
      <c r="C583" s="335">
        <v>45862.291666666672</v>
      </c>
      <c r="D583" s="333">
        <v>991.7</v>
      </c>
      <c r="E583" s="333">
        <v>0</v>
      </c>
      <c r="F583" s="333">
        <v>14.6</v>
      </c>
      <c r="G583" s="360">
        <v>80.5</v>
      </c>
      <c r="H583" s="341">
        <v>1</v>
      </c>
      <c r="I583" s="340">
        <v>98.1</v>
      </c>
      <c r="J583" s="339">
        <v>61.5</v>
      </c>
    </row>
    <row r="584" spans="3:10" x14ac:dyDescent="0.25">
      <c r="C584" s="335">
        <v>45862.333333333328</v>
      </c>
      <c r="D584" s="333">
        <v>992</v>
      </c>
      <c r="E584" s="333">
        <v>0</v>
      </c>
      <c r="F584" s="333">
        <v>15.1</v>
      </c>
      <c r="G584" s="333">
        <v>78.7</v>
      </c>
      <c r="H584" s="336">
        <v>0.8</v>
      </c>
      <c r="I584" s="344">
        <v>100.5</v>
      </c>
      <c r="J584" s="336">
        <v>203.4</v>
      </c>
    </row>
    <row r="585" spans="3:10" x14ac:dyDescent="0.25">
      <c r="C585" s="335">
        <v>45862.375</v>
      </c>
      <c r="D585" s="333">
        <v>991.9</v>
      </c>
      <c r="E585" s="333">
        <v>0</v>
      </c>
      <c r="F585" s="333">
        <v>16.100000000000001</v>
      </c>
      <c r="G585" s="333">
        <v>75.2</v>
      </c>
      <c r="H585" s="336">
        <v>1</v>
      </c>
      <c r="I585" s="336">
        <v>152.69999999999999</v>
      </c>
      <c r="J585" s="336">
        <v>533.6</v>
      </c>
    </row>
    <row r="586" spans="3:10" x14ac:dyDescent="0.25">
      <c r="C586" s="335">
        <v>45862.416666666672</v>
      </c>
      <c r="D586" s="333">
        <v>991.2</v>
      </c>
      <c r="E586" s="333">
        <v>0</v>
      </c>
      <c r="F586" s="333">
        <v>16.100000000000001</v>
      </c>
      <c r="G586" s="333">
        <v>77</v>
      </c>
      <c r="H586" s="336">
        <v>2.6</v>
      </c>
      <c r="I586" s="336">
        <v>207</v>
      </c>
      <c r="J586" s="336">
        <v>425.6</v>
      </c>
    </row>
    <row r="587" spans="3:10" x14ac:dyDescent="0.25">
      <c r="C587" s="335">
        <v>45862.458333333328</v>
      </c>
      <c r="D587" s="333">
        <v>990.6</v>
      </c>
      <c r="E587" s="333">
        <v>0</v>
      </c>
      <c r="F587" s="333">
        <v>16.399999999999999</v>
      </c>
      <c r="G587" s="333">
        <v>76.8</v>
      </c>
      <c r="H587" s="336">
        <v>3.3</v>
      </c>
      <c r="I587" s="336">
        <v>196.1</v>
      </c>
      <c r="J587" s="336">
        <v>675.5</v>
      </c>
    </row>
    <row r="588" spans="3:10" x14ac:dyDescent="0.25">
      <c r="C588" s="335">
        <v>45862.5</v>
      </c>
      <c r="D588" s="333">
        <v>990</v>
      </c>
      <c r="E588" s="333">
        <v>0</v>
      </c>
      <c r="F588" s="333">
        <v>16.3</v>
      </c>
      <c r="G588" s="333">
        <v>77.599999999999994</v>
      </c>
      <c r="H588" s="336">
        <v>3.1</v>
      </c>
      <c r="I588" s="336">
        <v>200.6</v>
      </c>
      <c r="J588" s="336">
        <v>502.4</v>
      </c>
    </row>
    <row r="589" spans="3:10" x14ac:dyDescent="0.25">
      <c r="C589" s="335">
        <v>45862.541666666672</v>
      </c>
      <c r="D589" s="333">
        <v>989.4</v>
      </c>
      <c r="E589" s="333">
        <v>0</v>
      </c>
      <c r="F589" s="333">
        <v>16</v>
      </c>
      <c r="G589" s="333">
        <v>79.8</v>
      </c>
      <c r="H589" s="336">
        <v>3.4</v>
      </c>
      <c r="I589" s="336">
        <v>198.3</v>
      </c>
      <c r="J589" s="336">
        <v>376.7</v>
      </c>
    </row>
    <row r="590" spans="3:10" x14ac:dyDescent="0.25">
      <c r="C590" s="335">
        <v>45862.583333333328</v>
      </c>
      <c r="D590" s="333">
        <v>989.2</v>
      </c>
      <c r="E590" s="333">
        <v>0</v>
      </c>
      <c r="F590" s="333">
        <v>15.6</v>
      </c>
      <c r="G590" s="333">
        <v>82</v>
      </c>
      <c r="H590" s="336">
        <v>3.3</v>
      </c>
      <c r="I590" s="336">
        <v>186.9</v>
      </c>
      <c r="J590" s="336">
        <v>270.2</v>
      </c>
    </row>
    <row r="591" spans="3:10" x14ac:dyDescent="0.25">
      <c r="C591" s="335">
        <v>45862.625</v>
      </c>
      <c r="D591" s="333">
        <v>989.1</v>
      </c>
      <c r="E591" s="333">
        <v>0</v>
      </c>
      <c r="F591" s="333">
        <v>15.3</v>
      </c>
      <c r="G591" s="333">
        <v>83.4</v>
      </c>
      <c r="H591" s="336">
        <v>3.7</v>
      </c>
      <c r="I591" s="336">
        <v>188.7</v>
      </c>
      <c r="J591" s="336">
        <v>178.6</v>
      </c>
    </row>
    <row r="592" spans="3:10" x14ac:dyDescent="0.25">
      <c r="C592" s="335">
        <v>45862.666666666672</v>
      </c>
      <c r="D592" s="333">
        <v>989.5</v>
      </c>
      <c r="E592" s="333">
        <v>0</v>
      </c>
      <c r="F592" s="333">
        <v>15.1</v>
      </c>
      <c r="G592" s="333">
        <v>83.9</v>
      </c>
      <c r="H592" s="336">
        <v>3.2</v>
      </c>
      <c r="I592" s="336">
        <v>180.7</v>
      </c>
      <c r="J592" s="336">
        <v>60.5</v>
      </c>
    </row>
    <row r="593" spans="3:10" x14ac:dyDescent="0.25">
      <c r="C593" s="335">
        <v>45862.708333333328</v>
      </c>
      <c r="D593" s="333">
        <v>990.7</v>
      </c>
      <c r="E593" s="333">
        <v>0</v>
      </c>
      <c r="F593" s="333">
        <v>14.9</v>
      </c>
      <c r="G593" s="333">
        <v>84.9</v>
      </c>
      <c r="H593" s="336">
        <v>2.5</v>
      </c>
      <c r="I593" s="336">
        <v>177.7</v>
      </c>
      <c r="J593" s="336">
        <v>4.4000000000000004</v>
      </c>
    </row>
    <row r="594" spans="3:10" x14ac:dyDescent="0.25">
      <c r="C594" s="335">
        <v>45862.75</v>
      </c>
      <c r="D594" s="333">
        <v>991.1</v>
      </c>
      <c r="E594" s="333">
        <v>0</v>
      </c>
      <c r="F594" s="333">
        <v>14.9</v>
      </c>
      <c r="G594" s="333">
        <v>85.1</v>
      </c>
      <c r="H594" s="336">
        <v>2.4</v>
      </c>
      <c r="I594" s="336">
        <v>184.9</v>
      </c>
      <c r="J594" s="336">
        <v>0</v>
      </c>
    </row>
    <row r="595" spans="3:10" x14ac:dyDescent="0.25">
      <c r="C595" s="335">
        <v>45862.791666666672</v>
      </c>
      <c r="D595" s="333">
        <v>991.3</v>
      </c>
      <c r="E595" s="333">
        <v>0</v>
      </c>
      <c r="F595" s="333">
        <v>14.9</v>
      </c>
      <c r="G595" s="333">
        <v>85.1</v>
      </c>
      <c r="H595" s="336">
        <v>2.6</v>
      </c>
      <c r="I595" s="336">
        <v>175.9</v>
      </c>
      <c r="J595" s="336">
        <v>0</v>
      </c>
    </row>
    <row r="596" spans="3:10" x14ac:dyDescent="0.25">
      <c r="C596" s="335">
        <v>45862.833333333328</v>
      </c>
      <c r="D596" s="333">
        <v>991.6</v>
      </c>
      <c r="E596" s="333">
        <v>0</v>
      </c>
      <c r="F596" s="333">
        <v>14.9</v>
      </c>
      <c r="G596" s="333">
        <v>85.1</v>
      </c>
      <c r="H596" s="336">
        <v>2.6</v>
      </c>
      <c r="I596" s="336">
        <v>191.5</v>
      </c>
      <c r="J596" s="336">
        <v>0</v>
      </c>
    </row>
    <row r="597" spans="3:10" x14ac:dyDescent="0.25">
      <c r="C597" s="335">
        <v>45862.875</v>
      </c>
      <c r="D597" s="333">
        <v>991.8</v>
      </c>
      <c r="E597" s="333">
        <v>0</v>
      </c>
      <c r="F597" s="333">
        <v>14.9</v>
      </c>
      <c r="G597" s="333">
        <v>85.4</v>
      </c>
      <c r="H597" s="336">
        <v>2.4</v>
      </c>
      <c r="I597" s="336">
        <v>191</v>
      </c>
      <c r="J597" s="336">
        <v>0</v>
      </c>
    </row>
    <row r="598" spans="3:10" x14ac:dyDescent="0.25">
      <c r="C598" s="335">
        <v>45862.916666666672</v>
      </c>
      <c r="D598" s="333">
        <v>991.7</v>
      </c>
      <c r="E598" s="333">
        <v>0</v>
      </c>
      <c r="F598" s="333">
        <v>14.8</v>
      </c>
      <c r="G598" s="360">
        <v>86</v>
      </c>
      <c r="H598" s="351">
        <v>2.8</v>
      </c>
      <c r="I598" s="351">
        <v>179.9</v>
      </c>
      <c r="J598" s="339">
        <v>0</v>
      </c>
    </row>
    <row r="599" spans="3:10" x14ac:dyDescent="0.25">
      <c r="C599" s="335">
        <v>45862.958333333328</v>
      </c>
      <c r="D599" s="333">
        <v>991.3</v>
      </c>
      <c r="E599" s="333">
        <v>0</v>
      </c>
      <c r="F599" s="333">
        <v>14.8</v>
      </c>
      <c r="G599" s="360">
        <v>85.7</v>
      </c>
      <c r="H599" s="351">
        <v>2.4</v>
      </c>
      <c r="I599" s="338">
        <v>162</v>
      </c>
      <c r="J599" s="339">
        <v>0</v>
      </c>
    </row>
    <row r="600" spans="3:10" x14ac:dyDescent="0.25">
      <c r="C600" s="335">
        <v>45863</v>
      </c>
      <c r="D600" s="333">
        <v>991</v>
      </c>
      <c r="E600" s="333">
        <v>0</v>
      </c>
      <c r="F600" s="333">
        <v>14.6</v>
      </c>
      <c r="G600" s="360">
        <v>85.3</v>
      </c>
      <c r="H600" s="341">
        <v>2.5</v>
      </c>
      <c r="I600" s="340">
        <v>155.69999999999999</v>
      </c>
      <c r="J600" s="339">
        <v>0</v>
      </c>
    </row>
    <row r="601" spans="3:10" x14ac:dyDescent="0.2">
      <c r="C601" s="335">
        <v>45863.041666666672</v>
      </c>
      <c r="D601" s="333">
        <v>991.1</v>
      </c>
      <c r="E601" s="333">
        <v>0</v>
      </c>
      <c r="F601" s="333">
        <v>14.5</v>
      </c>
      <c r="G601" s="360">
        <v>85.8</v>
      </c>
      <c r="H601" s="349">
        <v>1.8</v>
      </c>
      <c r="I601" s="340">
        <v>156.69999999999999</v>
      </c>
      <c r="J601" s="339">
        <v>0</v>
      </c>
    </row>
    <row r="602" spans="3:10" x14ac:dyDescent="0.2">
      <c r="C602" s="335">
        <v>45863.083333333328</v>
      </c>
      <c r="D602" s="333">
        <v>990.7</v>
      </c>
      <c r="E602" s="333">
        <v>0</v>
      </c>
      <c r="F602" s="333">
        <v>14.4</v>
      </c>
      <c r="G602" s="360">
        <v>85.7</v>
      </c>
      <c r="H602" s="340">
        <v>1.2</v>
      </c>
      <c r="I602" s="340">
        <v>141.1</v>
      </c>
      <c r="J602" s="339">
        <v>0</v>
      </c>
    </row>
    <row r="603" spans="3:10" x14ac:dyDescent="0.25">
      <c r="C603" s="335">
        <v>45863.125</v>
      </c>
      <c r="D603" s="333">
        <v>990.4</v>
      </c>
      <c r="E603" s="333">
        <v>0</v>
      </c>
      <c r="F603" s="333">
        <v>14.4</v>
      </c>
      <c r="G603" s="333">
        <v>85.2</v>
      </c>
      <c r="H603" s="344">
        <v>1.7</v>
      </c>
      <c r="I603" s="354">
        <v>157.9</v>
      </c>
      <c r="J603" s="339">
        <v>0</v>
      </c>
    </row>
    <row r="604" spans="3:10" x14ac:dyDescent="0.2">
      <c r="C604" s="335">
        <v>45863.166666666672</v>
      </c>
      <c r="D604" s="333">
        <v>990</v>
      </c>
      <c r="E604" s="333">
        <v>0</v>
      </c>
      <c r="F604" s="333">
        <v>14.4</v>
      </c>
      <c r="G604" s="333">
        <v>85.3</v>
      </c>
      <c r="H604" s="336">
        <v>1.9</v>
      </c>
      <c r="I604" s="356">
        <v>165.3</v>
      </c>
      <c r="J604" s="339">
        <v>0</v>
      </c>
    </row>
    <row r="605" spans="3:10" x14ac:dyDescent="0.2">
      <c r="C605" s="335">
        <v>45863.208333333328</v>
      </c>
      <c r="D605" s="333">
        <v>990</v>
      </c>
      <c r="E605" s="333">
        <v>0</v>
      </c>
      <c r="F605" s="333">
        <v>14.5</v>
      </c>
      <c r="G605" s="360">
        <v>83.9</v>
      </c>
      <c r="H605" s="356">
        <v>1.8</v>
      </c>
      <c r="I605" s="356">
        <v>167.2</v>
      </c>
      <c r="J605" s="339">
        <v>0</v>
      </c>
    </row>
    <row r="606" spans="3:10" x14ac:dyDescent="0.2">
      <c r="C606" s="335">
        <v>45863.25</v>
      </c>
      <c r="D606" s="333">
        <v>990.3</v>
      </c>
      <c r="E606" s="333">
        <v>0</v>
      </c>
      <c r="F606" s="333">
        <v>14.4</v>
      </c>
      <c r="G606" s="360">
        <v>84.2</v>
      </c>
      <c r="H606" s="356">
        <v>1.8</v>
      </c>
      <c r="I606" s="356">
        <v>181</v>
      </c>
      <c r="J606" s="339">
        <v>5.7</v>
      </c>
    </row>
    <row r="607" spans="3:10" x14ac:dyDescent="0.25">
      <c r="C607" s="335">
        <v>45863.291666666672</v>
      </c>
      <c r="D607" s="333">
        <v>990.3</v>
      </c>
      <c r="E607" s="333">
        <v>0</v>
      </c>
      <c r="F607" s="333">
        <v>14.4</v>
      </c>
      <c r="G607" s="333">
        <v>83.8</v>
      </c>
      <c r="H607" s="336">
        <v>1.4</v>
      </c>
      <c r="I607" s="336">
        <v>190.7</v>
      </c>
      <c r="J607" s="336">
        <v>42.2</v>
      </c>
    </row>
    <row r="608" spans="3:10" x14ac:dyDescent="0.25">
      <c r="C608" s="335">
        <v>45863.333333333328</v>
      </c>
      <c r="D608" s="333">
        <v>990.6</v>
      </c>
      <c r="E608" s="333">
        <v>0</v>
      </c>
      <c r="F608" s="333">
        <v>14.9</v>
      </c>
      <c r="G608" s="333">
        <v>81.2</v>
      </c>
      <c r="H608" s="336">
        <v>0.9</v>
      </c>
      <c r="I608" s="336">
        <v>171.1</v>
      </c>
      <c r="J608" s="336">
        <v>111.1</v>
      </c>
    </row>
    <row r="609" spans="3:10" x14ac:dyDescent="0.25">
      <c r="C609" s="335">
        <v>45863.375</v>
      </c>
      <c r="D609" s="333">
        <v>990.4</v>
      </c>
      <c r="E609" s="333">
        <v>0</v>
      </c>
      <c r="F609" s="333">
        <v>15.2</v>
      </c>
      <c r="G609" s="333">
        <v>80.2</v>
      </c>
      <c r="H609" s="336">
        <v>1.3</v>
      </c>
      <c r="I609" s="336">
        <v>205</v>
      </c>
      <c r="J609" s="336">
        <v>205</v>
      </c>
    </row>
    <row r="610" spans="3:10" x14ac:dyDescent="0.25">
      <c r="C610" s="335">
        <v>45863.416666666672</v>
      </c>
      <c r="D610" s="333">
        <v>989.9</v>
      </c>
      <c r="E610" s="333">
        <v>0</v>
      </c>
      <c r="F610" s="333">
        <v>15.4</v>
      </c>
      <c r="G610" s="333">
        <v>79.3</v>
      </c>
      <c r="H610" s="336">
        <v>1.5</v>
      </c>
      <c r="I610" s="336">
        <v>298.39999999999998</v>
      </c>
      <c r="J610" s="336">
        <v>303.39999999999998</v>
      </c>
    </row>
    <row r="611" spans="3:10" x14ac:dyDescent="0.25">
      <c r="C611" s="335">
        <v>45863.458333333328</v>
      </c>
      <c r="D611" s="333">
        <v>989</v>
      </c>
      <c r="E611" s="333">
        <v>0</v>
      </c>
      <c r="F611" s="333">
        <v>16</v>
      </c>
      <c r="G611" s="333">
        <v>77.7</v>
      </c>
      <c r="H611" s="336">
        <v>1.6</v>
      </c>
      <c r="I611" s="336">
        <v>225.9</v>
      </c>
      <c r="J611" s="336">
        <v>389.1</v>
      </c>
    </row>
    <row r="612" spans="3:10" x14ac:dyDescent="0.25">
      <c r="C612" s="335">
        <v>45863.5</v>
      </c>
      <c r="D612" s="333">
        <v>988.4</v>
      </c>
      <c r="E612" s="333">
        <v>0</v>
      </c>
      <c r="F612" s="333">
        <v>15.9</v>
      </c>
      <c r="G612" s="333">
        <v>78.5</v>
      </c>
      <c r="H612" s="336">
        <v>3</v>
      </c>
      <c r="I612" s="336">
        <v>193.8</v>
      </c>
      <c r="J612" s="336">
        <v>379.6</v>
      </c>
    </row>
    <row r="613" spans="3:10" x14ac:dyDescent="0.25">
      <c r="C613" s="335">
        <v>45863.541666666672</v>
      </c>
      <c r="D613" s="333">
        <v>987.2</v>
      </c>
      <c r="E613" s="333">
        <v>0</v>
      </c>
      <c r="F613" s="333">
        <v>16.5</v>
      </c>
      <c r="G613" s="333">
        <v>76.8</v>
      </c>
      <c r="H613" s="336">
        <v>3.2</v>
      </c>
      <c r="I613" s="336">
        <v>190.2</v>
      </c>
      <c r="J613" s="336">
        <v>559.1</v>
      </c>
    </row>
    <row r="614" spans="3:10" x14ac:dyDescent="0.25">
      <c r="C614" s="335">
        <v>45863.583333333328</v>
      </c>
      <c r="D614" s="333">
        <v>987</v>
      </c>
      <c r="E614" s="333">
        <v>0</v>
      </c>
      <c r="F614" s="333">
        <v>16.2</v>
      </c>
      <c r="G614" s="333">
        <v>77.5</v>
      </c>
      <c r="H614" s="336">
        <v>3.6</v>
      </c>
      <c r="I614" s="336">
        <v>198.1</v>
      </c>
      <c r="J614" s="336">
        <v>390.5</v>
      </c>
    </row>
    <row r="615" spans="3:10" x14ac:dyDescent="0.25">
      <c r="C615" s="335">
        <v>45863.625</v>
      </c>
      <c r="D615" s="333">
        <v>987.5</v>
      </c>
      <c r="E615" s="333">
        <v>0</v>
      </c>
      <c r="F615" s="333">
        <v>15.7</v>
      </c>
      <c r="G615" s="333">
        <v>79.5</v>
      </c>
      <c r="H615" s="336">
        <v>3.5</v>
      </c>
      <c r="I615" s="336">
        <v>202.3</v>
      </c>
      <c r="J615" s="336">
        <v>172.1</v>
      </c>
    </row>
    <row r="616" spans="3:10" x14ac:dyDescent="0.25">
      <c r="C616" s="335">
        <v>45863.666666666672</v>
      </c>
      <c r="D616" s="333">
        <v>988.1</v>
      </c>
      <c r="E616" s="333">
        <v>0</v>
      </c>
      <c r="F616" s="333">
        <v>15.3</v>
      </c>
      <c r="G616" s="333">
        <v>82.1</v>
      </c>
      <c r="H616" s="336">
        <v>2.6</v>
      </c>
      <c r="I616" s="336">
        <v>200.3</v>
      </c>
      <c r="J616" s="336">
        <v>54.4</v>
      </c>
    </row>
    <row r="617" spans="3:10" x14ac:dyDescent="0.25">
      <c r="C617" s="335">
        <v>45863.708333333328</v>
      </c>
      <c r="D617" s="333">
        <v>988.7</v>
      </c>
      <c r="E617" s="333">
        <v>0</v>
      </c>
      <c r="F617" s="333">
        <v>15.2</v>
      </c>
      <c r="G617" s="333">
        <v>83.3</v>
      </c>
      <c r="H617" s="336">
        <v>2.2000000000000002</v>
      </c>
      <c r="I617" s="336">
        <v>196.4</v>
      </c>
      <c r="J617" s="336">
        <v>5.2</v>
      </c>
    </row>
    <row r="618" spans="3:10" x14ac:dyDescent="0.25">
      <c r="C618" s="335">
        <v>45863.75</v>
      </c>
      <c r="D618" s="333">
        <v>989.4</v>
      </c>
      <c r="E618" s="333">
        <v>0</v>
      </c>
      <c r="F618" s="333">
        <v>15.1</v>
      </c>
      <c r="G618" s="333">
        <v>83.7</v>
      </c>
      <c r="H618" s="336">
        <v>2.1</v>
      </c>
      <c r="I618" s="336">
        <v>178.2</v>
      </c>
      <c r="J618" s="336">
        <v>0</v>
      </c>
    </row>
    <row r="619" spans="3:10" x14ac:dyDescent="0.25">
      <c r="C619" s="335">
        <v>45863.791666666672</v>
      </c>
      <c r="D619" s="333">
        <v>990.1</v>
      </c>
      <c r="E619" s="333">
        <v>0</v>
      </c>
      <c r="F619" s="333">
        <v>15.2</v>
      </c>
      <c r="G619" s="333">
        <v>82.8</v>
      </c>
      <c r="H619" s="336">
        <v>1.9</v>
      </c>
      <c r="I619" s="336">
        <v>185.6</v>
      </c>
      <c r="J619" s="336">
        <v>0</v>
      </c>
    </row>
    <row r="620" spans="3:10" x14ac:dyDescent="0.25">
      <c r="C620" s="335">
        <v>45863.833333333328</v>
      </c>
      <c r="D620" s="333">
        <v>990.6</v>
      </c>
      <c r="E620" s="333">
        <v>0</v>
      </c>
      <c r="F620" s="333">
        <v>15.2</v>
      </c>
      <c r="G620" s="333">
        <v>82.5</v>
      </c>
      <c r="H620" s="336">
        <v>1.8</v>
      </c>
      <c r="I620" s="336">
        <v>184.4</v>
      </c>
      <c r="J620" s="336">
        <v>0</v>
      </c>
    </row>
    <row r="621" spans="3:10" x14ac:dyDescent="0.25">
      <c r="C621" s="335">
        <v>45863.875</v>
      </c>
      <c r="D621" s="333">
        <v>990.6</v>
      </c>
      <c r="E621" s="333">
        <v>0</v>
      </c>
      <c r="F621" s="333">
        <v>15</v>
      </c>
      <c r="G621" s="333">
        <v>83.4</v>
      </c>
      <c r="H621" s="336">
        <v>2.2999999999999998</v>
      </c>
      <c r="I621" s="336">
        <v>180.8</v>
      </c>
      <c r="J621" s="336">
        <v>0</v>
      </c>
    </row>
    <row r="622" spans="3:10" x14ac:dyDescent="0.2">
      <c r="C622" s="335">
        <v>45863.916666666672</v>
      </c>
      <c r="D622" s="333">
        <v>990.9</v>
      </c>
      <c r="E622" s="333">
        <v>0</v>
      </c>
      <c r="F622" s="333">
        <v>15</v>
      </c>
      <c r="G622" s="360">
        <v>83.2</v>
      </c>
      <c r="H622" s="356">
        <v>2.2999999999999998</v>
      </c>
      <c r="I622" s="346">
        <v>171.2</v>
      </c>
      <c r="J622" s="339">
        <v>0</v>
      </c>
    </row>
    <row r="623" spans="3:10" x14ac:dyDescent="0.2">
      <c r="C623" s="335">
        <v>45863.958333333328</v>
      </c>
      <c r="D623" s="333">
        <v>990.6</v>
      </c>
      <c r="E623" s="333">
        <v>0</v>
      </c>
      <c r="F623" s="333">
        <v>15</v>
      </c>
      <c r="G623" s="360">
        <v>83.5</v>
      </c>
      <c r="H623" s="355">
        <v>2.2000000000000002</v>
      </c>
      <c r="I623" s="340">
        <v>177.5</v>
      </c>
      <c r="J623" s="339">
        <v>0</v>
      </c>
    </row>
    <row r="624" spans="3:10" x14ac:dyDescent="0.2">
      <c r="C624" s="335">
        <v>45864</v>
      </c>
      <c r="D624" s="333">
        <v>990.2</v>
      </c>
      <c r="E624" s="333">
        <v>0</v>
      </c>
      <c r="F624" s="333">
        <v>14.9</v>
      </c>
      <c r="G624" s="360">
        <v>84</v>
      </c>
      <c r="H624" s="355">
        <v>2.1</v>
      </c>
      <c r="I624" s="340">
        <v>187.7</v>
      </c>
      <c r="J624" s="339">
        <v>0</v>
      </c>
    </row>
    <row r="625" spans="3:10" x14ac:dyDescent="0.2">
      <c r="C625" s="335">
        <v>45864.041666666672</v>
      </c>
      <c r="D625" s="333">
        <v>990.3</v>
      </c>
      <c r="E625" s="333">
        <v>0</v>
      </c>
      <c r="F625" s="333">
        <v>14.8</v>
      </c>
      <c r="G625" s="333">
        <v>84.4</v>
      </c>
      <c r="H625" s="336">
        <v>1.7</v>
      </c>
      <c r="I625" s="358">
        <v>184.7</v>
      </c>
      <c r="J625" s="339">
        <v>0</v>
      </c>
    </row>
    <row r="626" spans="3:10" x14ac:dyDescent="0.2">
      <c r="C626" s="335">
        <v>45864.083333333328</v>
      </c>
      <c r="D626" s="333">
        <v>990</v>
      </c>
      <c r="E626" s="333">
        <v>0</v>
      </c>
      <c r="F626" s="333">
        <v>14.8</v>
      </c>
      <c r="G626" s="360">
        <v>84.1</v>
      </c>
      <c r="H626" s="356">
        <v>1.3</v>
      </c>
      <c r="I626" s="356">
        <v>179.5</v>
      </c>
      <c r="J626" s="339">
        <v>0</v>
      </c>
    </row>
    <row r="627" spans="3:10" x14ac:dyDescent="0.25">
      <c r="C627" s="335">
        <v>45864.125</v>
      </c>
      <c r="D627" s="333">
        <v>990</v>
      </c>
      <c r="E627" s="333">
        <v>0</v>
      </c>
      <c r="F627" s="333">
        <v>14.8</v>
      </c>
      <c r="G627" s="360">
        <v>83.6</v>
      </c>
      <c r="H627" s="351">
        <v>1.4</v>
      </c>
      <c r="I627" s="338">
        <v>196.6</v>
      </c>
      <c r="J627" s="339">
        <v>0</v>
      </c>
    </row>
    <row r="628" spans="3:10" x14ac:dyDescent="0.2">
      <c r="C628" s="335">
        <v>45864.166666666672</v>
      </c>
      <c r="D628" s="333">
        <v>990.1</v>
      </c>
      <c r="E628" s="333">
        <v>0</v>
      </c>
      <c r="F628" s="333">
        <v>14.8</v>
      </c>
      <c r="G628" s="360">
        <v>82.1</v>
      </c>
      <c r="H628" s="355">
        <v>0.7</v>
      </c>
      <c r="I628" s="340">
        <v>129.6</v>
      </c>
      <c r="J628" s="339">
        <v>0</v>
      </c>
    </row>
    <row r="629" spans="3:10" x14ac:dyDescent="0.2">
      <c r="C629" s="335">
        <v>45864.208333333328</v>
      </c>
      <c r="D629" s="333">
        <v>990</v>
      </c>
      <c r="E629" s="333">
        <v>0</v>
      </c>
      <c r="F629" s="333">
        <v>14.8</v>
      </c>
      <c r="G629" s="360">
        <v>82.3</v>
      </c>
      <c r="H629" s="356">
        <v>0.5</v>
      </c>
      <c r="I629" s="358">
        <v>137</v>
      </c>
      <c r="J629" s="339">
        <v>0</v>
      </c>
    </row>
    <row r="630" spans="3:10" x14ac:dyDescent="0.2">
      <c r="C630" s="335">
        <v>45864.25</v>
      </c>
      <c r="D630" s="333">
        <v>990.2</v>
      </c>
      <c r="E630" s="333">
        <v>0</v>
      </c>
      <c r="F630" s="333">
        <v>14.9</v>
      </c>
      <c r="G630" s="360">
        <v>81.2</v>
      </c>
      <c r="H630" s="356">
        <v>0.8</v>
      </c>
      <c r="I630" s="356">
        <v>77.599999999999994</v>
      </c>
      <c r="J630" s="339">
        <v>6.6</v>
      </c>
    </row>
    <row r="631" spans="3:10" x14ac:dyDescent="0.25">
      <c r="C631" s="335">
        <v>45864.291666666672</v>
      </c>
      <c r="D631" s="333">
        <v>990.8</v>
      </c>
      <c r="E631" s="333">
        <v>0</v>
      </c>
      <c r="F631" s="333">
        <v>15</v>
      </c>
      <c r="G631" s="360">
        <v>79.8</v>
      </c>
      <c r="H631" s="338">
        <v>1.1000000000000001</v>
      </c>
      <c r="I631" s="338">
        <v>127.4</v>
      </c>
      <c r="J631" s="339">
        <v>54.6</v>
      </c>
    </row>
    <row r="632" spans="3:10" x14ac:dyDescent="0.2">
      <c r="C632" s="335">
        <v>45864.333333333328</v>
      </c>
      <c r="D632" s="333">
        <v>991.1</v>
      </c>
      <c r="E632" s="333">
        <v>0</v>
      </c>
      <c r="F632" s="333">
        <v>15.6</v>
      </c>
      <c r="G632" s="360">
        <v>77.3</v>
      </c>
      <c r="H632" s="340">
        <v>0.7</v>
      </c>
      <c r="I632" s="340">
        <v>317.10000000000002</v>
      </c>
      <c r="J632" s="339">
        <v>233.1</v>
      </c>
    </row>
    <row r="633" spans="3:10" x14ac:dyDescent="0.2">
      <c r="C633" s="335">
        <v>45864.375</v>
      </c>
      <c r="D633" s="333">
        <v>990.5</v>
      </c>
      <c r="E633" s="333">
        <v>0</v>
      </c>
      <c r="F633" s="333">
        <v>16.399999999999999</v>
      </c>
      <c r="G633" s="333">
        <v>76.099999999999994</v>
      </c>
      <c r="H633" s="343">
        <v>1.2</v>
      </c>
      <c r="I633" s="340">
        <v>307.3</v>
      </c>
      <c r="J633" s="339">
        <v>524.4</v>
      </c>
    </row>
    <row r="634" spans="3:10" x14ac:dyDescent="0.25">
      <c r="C634" s="335">
        <v>45864.416666666672</v>
      </c>
      <c r="D634" s="333">
        <v>989.3</v>
      </c>
      <c r="E634" s="333">
        <v>0</v>
      </c>
      <c r="F634" s="333">
        <v>16.899999999999999</v>
      </c>
      <c r="G634" s="333">
        <v>73.8</v>
      </c>
      <c r="H634" s="336">
        <v>2.5</v>
      </c>
      <c r="I634" s="344">
        <v>237.4</v>
      </c>
      <c r="J634" s="336">
        <v>735.7</v>
      </c>
    </row>
    <row r="635" spans="3:10" x14ac:dyDescent="0.25">
      <c r="C635" s="335">
        <v>45864.458333333328</v>
      </c>
      <c r="D635" s="333">
        <v>989.2</v>
      </c>
      <c r="E635" s="333">
        <v>0</v>
      </c>
      <c r="F635" s="333">
        <v>17.100000000000001</v>
      </c>
      <c r="G635" s="333">
        <v>74.400000000000006</v>
      </c>
      <c r="H635" s="336">
        <v>3</v>
      </c>
      <c r="I635" s="336">
        <v>184.3</v>
      </c>
      <c r="J635" s="336">
        <v>766.1</v>
      </c>
    </row>
    <row r="636" spans="3:10" x14ac:dyDescent="0.25">
      <c r="C636" s="335">
        <v>45864.5</v>
      </c>
      <c r="D636" s="333">
        <v>988.3</v>
      </c>
      <c r="E636" s="333">
        <v>0</v>
      </c>
      <c r="F636" s="333">
        <v>17.3</v>
      </c>
      <c r="G636" s="333">
        <v>74.400000000000006</v>
      </c>
      <c r="H636" s="336">
        <v>3.6</v>
      </c>
      <c r="I636" s="336">
        <v>185.9</v>
      </c>
      <c r="J636" s="336">
        <v>719.7</v>
      </c>
    </row>
    <row r="637" spans="3:10" x14ac:dyDescent="0.25">
      <c r="C637" s="335">
        <v>45864.541666666672</v>
      </c>
      <c r="D637" s="333">
        <v>987.9</v>
      </c>
      <c r="E637" s="333">
        <v>0</v>
      </c>
      <c r="F637" s="333">
        <v>17.2</v>
      </c>
      <c r="G637" s="333">
        <v>74.599999999999994</v>
      </c>
      <c r="H637" s="336">
        <v>4.0999999999999996</v>
      </c>
      <c r="I637" s="336">
        <v>185.4</v>
      </c>
      <c r="J637" s="336">
        <v>687</v>
      </c>
    </row>
    <row r="638" spans="3:10" x14ac:dyDescent="0.25">
      <c r="C638" s="335">
        <v>45864.583333333328</v>
      </c>
      <c r="D638" s="333">
        <v>987.9</v>
      </c>
      <c r="E638" s="333">
        <v>0</v>
      </c>
      <c r="F638" s="333">
        <v>17.100000000000001</v>
      </c>
      <c r="G638" s="333">
        <v>75.2</v>
      </c>
      <c r="H638" s="336">
        <v>4</v>
      </c>
      <c r="I638" s="336">
        <v>189.9</v>
      </c>
      <c r="J638" s="336">
        <v>578.29999999999995</v>
      </c>
    </row>
    <row r="639" spans="3:10" x14ac:dyDescent="0.25">
      <c r="C639" s="335">
        <v>45864.625</v>
      </c>
      <c r="D639" s="333">
        <v>988.9</v>
      </c>
      <c r="E639" s="333">
        <v>0</v>
      </c>
      <c r="F639" s="333">
        <v>16.8</v>
      </c>
      <c r="G639" s="333">
        <v>76.599999999999994</v>
      </c>
      <c r="H639" s="336">
        <v>4.5999999999999996</v>
      </c>
      <c r="I639" s="336">
        <v>188.5</v>
      </c>
      <c r="J639" s="336">
        <v>403.3</v>
      </c>
    </row>
    <row r="640" spans="3:10" x14ac:dyDescent="0.25">
      <c r="C640" s="335">
        <v>45864.666666666672</v>
      </c>
      <c r="D640" s="333">
        <v>989.4</v>
      </c>
      <c r="E640" s="333">
        <v>0</v>
      </c>
      <c r="F640" s="333">
        <v>16.399999999999999</v>
      </c>
      <c r="G640" s="333">
        <v>78.900000000000006</v>
      </c>
      <c r="H640" s="336">
        <v>4.0999999999999996</v>
      </c>
      <c r="I640" s="336">
        <v>192.1</v>
      </c>
      <c r="J640" s="336">
        <v>172.1</v>
      </c>
    </row>
    <row r="641" spans="3:10" x14ac:dyDescent="0.25">
      <c r="C641" s="335">
        <v>45864.708333333328</v>
      </c>
      <c r="D641" s="333">
        <v>990.4</v>
      </c>
      <c r="E641" s="333">
        <v>0</v>
      </c>
      <c r="F641" s="333">
        <v>16</v>
      </c>
      <c r="G641" s="333">
        <v>81.400000000000006</v>
      </c>
      <c r="H641" s="336">
        <v>3.7</v>
      </c>
      <c r="I641" s="336">
        <v>179.7</v>
      </c>
      <c r="J641" s="336">
        <v>8.9</v>
      </c>
    </row>
    <row r="642" spans="3:10" x14ac:dyDescent="0.25">
      <c r="C642" s="335">
        <v>45864.75</v>
      </c>
      <c r="D642" s="333">
        <v>990.9</v>
      </c>
      <c r="E642" s="333">
        <v>0</v>
      </c>
      <c r="F642" s="333">
        <v>15.8</v>
      </c>
      <c r="G642" s="333">
        <v>82.8</v>
      </c>
      <c r="H642" s="336">
        <v>3.5</v>
      </c>
      <c r="I642" s="336">
        <v>175.7</v>
      </c>
      <c r="J642" s="336">
        <v>0</v>
      </c>
    </row>
    <row r="643" spans="3:10" x14ac:dyDescent="0.25">
      <c r="C643" s="335">
        <v>45864.791666666672</v>
      </c>
      <c r="D643" s="333">
        <v>991.2</v>
      </c>
      <c r="E643" s="333">
        <v>0</v>
      </c>
      <c r="F643" s="333">
        <v>15.7</v>
      </c>
      <c r="G643" s="333">
        <v>82.7</v>
      </c>
      <c r="H643" s="336">
        <v>3.7</v>
      </c>
      <c r="I643" s="336">
        <v>167.5</v>
      </c>
      <c r="J643" s="336">
        <v>0</v>
      </c>
    </row>
    <row r="644" spans="3:10" x14ac:dyDescent="0.25">
      <c r="C644" s="335">
        <v>45864.833333333328</v>
      </c>
      <c r="D644" s="333">
        <v>991.7</v>
      </c>
      <c r="E644" s="333">
        <v>0</v>
      </c>
      <c r="F644" s="333">
        <v>15.6</v>
      </c>
      <c r="G644" s="333">
        <v>82.3</v>
      </c>
      <c r="H644" s="336">
        <v>3.5</v>
      </c>
      <c r="I644" s="336">
        <v>163.19999999999999</v>
      </c>
      <c r="J644" s="336">
        <v>0</v>
      </c>
    </row>
    <row r="645" spans="3:10" x14ac:dyDescent="0.25">
      <c r="C645" s="335">
        <v>45864.875</v>
      </c>
      <c r="D645" s="333">
        <v>991.6</v>
      </c>
      <c r="E645" s="333">
        <v>0</v>
      </c>
      <c r="F645" s="333">
        <v>15.6</v>
      </c>
      <c r="G645" s="333">
        <v>81.900000000000006</v>
      </c>
      <c r="H645" s="336">
        <v>3.4</v>
      </c>
      <c r="I645" s="336">
        <v>164</v>
      </c>
      <c r="J645" s="336">
        <v>0</v>
      </c>
    </row>
    <row r="646" spans="3:10" x14ac:dyDescent="0.2">
      <c r="C646" s="335">
        <v>45864.916666666672</v>
      </c>
      <c r="D646" s="333">
        <v>991.6</v>
      </c>
      <c r="E646" s="333">
        <v>0</v>
      </c>
      <c r="F646" s="333">
        <v>15.5</v>
      </c>
      <c r="G646" s="360">
        <v>82.8</v>
      </c>
      <c r="H646" s="356">
        <v>4.2</v>
      </c>
      <c r="I646" s="356">
        <v>169.2</v>
      </c>
      <c r="J646" s="339">
        <v>0</v>
      </c>
    </row>
    <row r="647" spans="3:10" x14ac:dyDescent="0.2">
      <c r="C647" s="335">
        <v>45864.958333333328</v>
      </c>
      <c r="D647" s="333">
        <v>991.6</v>
      </c>
      <c r="E647" s="333">
        <v>0</v>
      </c>
      <c r="F647" s="333">
        <v>15.4</v>
      </c>
      <c r="G647" s="360">
        <v>83.7</v>
      </c>
      <c r="H647" s="356">
        <v>3.8</v>
      </c>
      <c r="I647" s="346">
        <v>162.30000000000001</v>
      </c>
      <c r="J647" s="339">
        <v>0</v>
      </c>
    </row>
    <row r="648" spans="3:10" x14ac:dyDescent="0.2">
      <c r="C648" s="335">
        <v>45865</v>
      </c>
      <c r="D648" s="333">
        <v>991.8</v>
      </c>
      <c r="E648" s="333">
        <v>0</v>
      </c>
      <c r="F648" s="333">
        <v>15.4</v>
      </c>
      <c r="G648" s="333">
        <v>85.5</v>
      </c>
      <c r="H648" s="337">
        <v>3.1</v>
      </c>
      <c r="I648" s="340">
        <v>161</v>
      </c>
      <c r="J648" s="339">
        <v>0</v>
      </c>
    </row>
    <row r="649" spans="3:10" x14ac:dyDescent="0.25">
      <c r="C649" s="335">
        <v>45865.041666666672</v>
      </c>
      <c r="D649" s="333">
        <v>991.3</v>
      </c>
      <c r="E649" s="333">
        <v>0</v>
      </c>
      <c r="F649" s="333">
        <v>15.4</v>
      </c>
      <c r="G649" s="333">
        <v>85.7</v>
      </c>
      <c r="H649" s="336">
        <v>3.1</v>
      </c>
      <c r="I649" s="348">
        <v>145</v>
      </c>
      <c r="J649" s="336">
        <v>0</v>
      </c>
    </row>
    <row r="650" spans="3:10" x14ac:dyDescent="0.2">
      <c r="C650" s="335">
        <v>45865.083333333328</v>
      </c>
      <c r="D650" s="333">
        <v>991.1</v>
      </c>
      <c r="E650" s="333">
        <v>0</v>
      </c>
      <c r="F650" s="333">
        <v>15.3</v>
      </c>
      <c r="G650" s="360">
        <v>85.6</v>
      </c>
      <c r="H650" s="355">
        <v>3.6</v>
      </c>
      <c r="I650" s="340">
        <v>150.9</v>
      </c>
      <c r="J650" s="339">
        <v>0</v>
      </c>
    </row>
    <row r="651" spans="3:10" x14ac:dyDescent="0.2">
      <c r="C651" s="335">
        <v>45865.125</v>
      </c>
      <c r="D651" s="333">
        <v>990.1</v>
      </c>
      <c r="E651" s="333">
        <v>0</v>
      </c>
      <c r="F651" s="333">
        <v>15</v>
      </c>
      <c r="G651" s="360">
        <v>83.8</v>
      </c>
      <c r="H651" s="355">
        <v>2.5</v>
      </c>
      <c r="I651" s="340">
        <v>147.1</v>
      </c>
      <c r="J651" s="339">
        <v>0</v>
      </c>
    </row>
    <row r="652" spans="3:10" x14ac:dyDescent="0.2">
      <c r="C652" s="335">
        <v>45865.166666666672</v>
      </c>
      <c r="D652" s="333">
        <v>990.1</v>
      </c>
      <c r="E652" s="333">
        <v>0</v>
      </c>
      <c r="F652" s="333">
        <v>14.7</v>
      </c>
      <c r="G652" s="360">
        <v>81.5</v>
      </c>
      <c r="H652" s="355">
        <v>2.2000000000000002</v>
      </c>
      <c r="I652" s="340">
        <v>146.69999999999999</v>
      </c>
      <c r="J652" s="339">
        <v>0</v>
      </c>
    </row>
    <row r="653" spans="3:10" x14ac:dyDescent="0.25">
      <c r="C653" s="335">
        <v>45865.208333333328</v>
      </c>
      <c r="D653" s="333">
        <v>989.8</v>
      </c>
      <c r="E653" s="333">
        <v>0</v>
      </c>
      <c r="F653" s="333">
        <v>14.6</v>
      </c>
      <c r="G653" s="333">
        <v>86.6</v>
      </c>
      <c r="H653" s="336">
        <v>1.7</v>
      </c>
      <c r="I653" s="344">
        <v>137.4</v>
      </c>
      <c r="J653" s="336">
        <v>0</v>
      </c>
    </row>
    <row r="654" spans="3:10" x14ac:dyDescent="0.25">
      <c r="C654" s="335">
        <v>45865.25</v>
      </c>
      <c r="D654" s="333">
        <v>990.1</v>
      </c>
      <c r="E654" s="333">
        <v>0</v>
      </c>
      <c r="F654" s="333">
        <v>14.8</v>
      </c>
      <c r="G654" s="333">
        <v>84.3</v>
      </c>
      <c r="H654" s="336">
        <v>1.4</v>
      </c>
      <c r="I654" s="336">
        <v>131.6</v>
      </c>
      <c r="J654" s="336">
        <v>12.7</v>
      </c>
    </row>
    <row r="655" spans="3:10" x14ac:dyDescent="0.25">
      <c r="C655" s="335">
        <v>45865.291666666672</v>
      </c>
      <c r="D655" s="333">
        <v>990.9</v>
      </c>
      <c r="E655" s="333">
        <v>0</v>
      </c>
      <c r="F655" s="333">
        <v>15.3</v>
      </c>
      <c r="G655" s="333">
        <v>84.1</v>
      </c>
      <c r="H655" s="345">
        <v>2.5</v>
      </c>
      <c r="I655" s="345">
        <v>157.5</v>
      </c>
      <c r="J655" s="336">
        <v>76.599999999999994</v>
      </c>
    </row>
    <row r="656" spans="3:10" x14ac:dyDescent="0.2">
      <c r="C656" s="335">
        <v>45865.333333333328</v>
      </c>
      <c r="D656" s="333">
        <v>992.1</v>
      </c>
      <c r="E656" s="333">
        <v>0</v>
      </c>
      <c r="F656" s="333">
        <v>15.9</v>
      </c>
      <c r="G656" s="360">
        <v>79.8</v>
      </c>
      <c r="H656" s="340">
        <v>3.2</v>
      </c>
      <c r="I656" s="340">
        <v>149.19999999999999</v>
      </c>
      <c r="J656" s="339">
        <v>146.4</v>
      </c>
    </row>
    <row r="657" spans="3:10" x14ac:dyDescent="0.2">
      <c r="C657" s="335">
        <v>45865.375</v>
      </c>
      <c r="D657" s="333">
        <v>991.7</v>
      </c>
      <c r="E657" s="333">
        <v>0</v>
      </c>
      <c r="F657" s="333">
        <v>16.7</v>
      </c>
      <c r="G657" s="360">
        <v>77.3</v>
      </c>
      <c r="H657" s="340">
        <v>3.9</v>
      </c>
      <c r="I657" s="340">
        <v>166.8</v>
      </c>
      <c r="J657" s="339">
        <v>606.4</v>
      </c>
    </row>
    <row r="658" spans="3:10" x14ac:dyDescent="0.2">
      <c r="C658" s="335">
        <v>45865.416666666672</v>
      </c>
      <c r="D658" s="333">
        <v>990.7</v>
      </c>
      <c r="E658" s="333">
        <v>0</v>
      </c>
      <c r="F658" s="333">
        <v>17</v>
      </c>
      <c r="G658" s="360">
        <v>76.3</v>
      </c>
      <c r="H658" s="340">
        <v>5.4</v>
      </c>
      <c r="I658" s="340">
        <v>182.9</v>
      </c>
      <c r="J658" s="339">
        <v>734.6</v>
      </c>
    </row>
    <row r="659" spans="3:10" x14ac:dyDescent="0.25">
      <c r="C659" s="335">
        <v>45865.458333333328</v>
      </c>
      <c r="D659" s="333">
        <v>990</v>
      </c>
      <c r="E659" s="333">
        <v>0</v>
      </c>
      <c r="F659" s="333">
        <v>17</v>
      </c>
      <c r="G659" s="333">
        <v>77.2</v>
      </c>
      <c r="H659" s="344">
        <v>5.6</v>
      </c>
      <c r="I659" s="344">
        <v>186.3</v>
      </c>
      <c r="J659" s="336">
        <v>776.5</v>
      </c>
    </row>
    <row r="660" spans="3:10" x14ac:dyDescent="0.25">
      <c r="C660" s="335">
        <v>45865.5</v>
      </c>
      <c r="D660" s="333">
        <v>988.9</v>
      </c>
      <c r="E660" s="333">
        <v>0</v>
      </c>
      <c r="F660" s="333">
        <v>17.3</v>
      </c>
      <c r="G660" s="333">
        <v>75.400000000000006</v>
      </c>
      <c r="H660" s="336">
        <v>5.2</v>
      </c>
      <c r="I660" s="336">
        <v>183.8</v>
      </c>
      <c r="J660" s="336">
        <v>776.6</v>
      </c>
    </row>
    <row r="661" spans="3:10" x14ac:dyDescent="0.25">
      <c r="C661" s="335">
        <v>45865.541666666672</v>
      </c>
      <c r="D661" s="333">
        <v>988.1</v>
      </c>
      <c r="E661" s="333">
        <v>0</v>
      </c>
      <c r="F661" s="333">
        <v>17.3</v>
      </c>
      <c r="G661" s="333">
        <v>75.2</v>
      </c>
      <c r="H661" s="336">
        <v>5.7</v>
      </c>
      <c r="I661" s="336">
        <v>189.2</v>
      </c>
      <c r="J661" s="336">
        <v>685.1</v>
      </c>
    </row>
    <row r="662" spans="3:10" x14ac:dyDescent="0.25">
      <c r="C662" s="335">
        <v>45865.583333333328</v>
      </c>
      <c r="D662" s="333">
        <v>987.9</v>
      </c>
      <c r="E662" s="333">
        <v>0</v>
      </c>
      <c r="F662" s="333">
        <v>17.2</v>
      </c>
      <c r="G662" s="333">
        <v>77</v>
      </c>
      <c r="H662" s="336">
        <v>5.5</v>
      </c>
      <c r="I662" s="336">
        <v>196.4</v>
      </c>
      <c r="J662" s="336">
        <v>549</v>
      </c>
    </row>
    <row r="663" spans="3:10" x14ac:dyDescent="0.25">
      <c r="C663" s="335">
        <v>45865.625</v>
      </c>
      <c r="D663" s="333">
        <v>988.2</v>
      </c>
      <c r="E663" s="333">
        <v>0</v>
      </c>
      <c r="F663" s="333">
        <v>16.899999999999999</v>
      </c>
      <c r="G663" s="333">
        <v>79.2</v>
      </c>
      <c r="H663" s="336">
        <v>5.8</v>
      </c>
      <c r="I663" s="336">
        <v>178</v>
      </c>
      <c r="J663" s="336">
        <v>380.8</v>
      </c>
    </row>
    <row r="664" spans="3:10" x14ac:dyDescent="0.25">
      <c r="C664" s="335">
        <v>45865.666666666672</v>
      </c>
      <c r="D664" s="333">
        <v>989</v>
      </c>
      <c r="E664" s="333">
        <v>0</v>
      </c>
      <c r="F664" s="333">
        <v>16.399999999999999</v>
      </c>
      <c r="G664" s="333">
        <v>81.2</v>
      </c>
      <c r="H664" s="336">
        <v>5.6</v>
      </c>
      <c r="I664" s="336">
        <v>171.2</v>
      </c>
      <c r="J664" s="336">
        <v>156.30000000000001</v>
      </c>
    </row>
    <row r="665" spans="3:10" x14ac:dyDescent="0.25">
      <c r="C665" s="335">
        <v>45865.708333333328</v>
      </c>
      <c r="D665" s="333">
        <v>989.8</v>
      </c>
      <c r="E665" s="333">
        <v>0</v>
      </c>
      <c r="F665" s="333">
        <v>15.8</v>
      </c>
      <c r="G665" s="333">
        <v>83.4</v>
      </c>
      <c r="H665" s="336">
        <v>5</v>
      </c>
      <c r="I665" s="336">
        <v>163.19999999999999</v>
      </c>
      <c r="J665" s="336">
        <v>12.3</v>
      </c>
    </row>
    <row r="666" spans="3:10" x14ac:dyDescent="0.25">
      <c r="C666" s="335">
        <v>45865.75</v>
      </c>
      <c r="D666" s="333">
        <v>990.3</v>
      </c>
      <c r="E666" s="333">
        <v>0</v>
      </c>
      <c r="F666" s="333">
        <v>15.5</v>
      </c>
      <c r="G666" s="333">
        <v>85.3</v>
      </c>
      <c r="H666" s="336">
        <v>4.8</v>
      </c>
      <c r="I666" s="336">
        <v>158.80000000000001</v>
      </c>
      <c r="J666" s="336">
        <v>0</v>
      </c>
    </row>
    <row r="667" spans="3:10" x14ac:dyDescent="0.25">
      <c r="C667" s="335">
        <v>45865.791666666672</v>
      </c>
      <c r="D667" s="333">
        <v>991</v>
      </c>
      <c r="E667" s="333">
        <v>0</v>
      </c>
      <c r="F667" s="333">
        <v>15.5</v>
      </c>
      <c r="G667" s="333">
        <v>85.9</v>
      </c>
      <c r="H667" s="336">
        <v>4.2</v>
      </c>
      <c r="I667" s="336">
        <v>167.7</v>
      </c>
      <c r="J667" s="336">
        <v>0</v>
      </c>
    </row>
    <row r="668" spans="3:10" x14ac:dyDescent="0.25">
      <c r="C668" s="335">
        <v>45865.833333333328</v>
      </c>
      <c r="D668" s="333">
        <v>991.3</v>
      </c>
      <c r="E668" s="333">
        <v>0</v>
      </c>
      <c r="F668" s="333">
        <v>15.5</v>
      </c>
      <c r="G668" s="333">
        <v>85.5</v>
      </c>
      <c r="H668" s="336">
        <v>3.6</v>
      </c>
      <c r="I668" s="336">
        <v>163.80000000000001</v>
      </c>
      <c r="J668" s="336">
        <v>0</v>
      </c>
    </row>
    <row r="669" spans="3:10" x14ac:dyDescent="0.2">
      <c r="C669" s="335">
        <v>45865.875</v>
      </c>
      <c r="D669" s="333">
        <v>991.7</v>
      </c>
      <c r="E669" s="333">
        <v>0</v>
      </c>
      <c r="F669" s="333">
        <v>15.5</v>
      </c>
      <c r="G669" s="360">
        <v>85.1</v>
      </c>
      <c r="H669" s="346">
        <v>3.1</v>
      </c>
      <c r="I669" s="346">
        <v>161.9</v>
      </c>
      <c r="J669" s="339">
        <v>0</v>
      </c>
    </row>
    <row r="670" spans="3:10" x14ac:dyDescent="0.2">
      <c r="C670" s="335">
        <v>45865.916666666672</v>
      </c>
      <c r="D670" s="333">
        <v>991.5</v>
      </c>
      <c r="E670" s="333">
        <v>0</v>
      </c>
      <c r="F670" s="333">
        <v>15.4</v>
      </c>
      <c r="G670" s="360">
        <v>85.9</v>
      </c>
      <c r="H670" s="340">
        <v>3</v>
      </c>
      <c r="I670" s="340">
        <v>173.8</v>
      </c>
      <c r="J670" s="339">
        <v>0</v>
      </c>
    </row>
    <row r="671" spans="3:10" x14ac:dyDescent="0.2">
      <c r="C671" s="335">
        <v>45865.958333333328</v>
      </c>
      <c r="D671" s="333">
        <v>990.9</v>
      </c>
      <c r="E671" s="333">
        <v>0</v>
      </c>
      <c r="F671" s="333">
        <v>15.4</v>
      </c>
      <c r="G671" s="360">
        <v>86.2</v>
      </c>
      <c r="H671" s="350">
        <v>3</v>
      </c>
      <c r="I671" s="340">
        <v>172.8</v>
      </c>
      <c r="J671" s="339">
        <v>0</v>
      </c>
    </row>
    <row r="672" spans="3:10" x14ac:dyDescent="0.25">
      <c r="C672" s="335">
        <v>45866</v>
      </c>
      <c r="D672" s="333">
        <v>990.7</v>
      </c>
      <c r="E672" s="333">
        <v>0</v>
      </c>
      <c r="F672" s="333">
        <v>15.3</v>
      </c>
      <c r="G672" s="360">
        <v>86.4</v>
      </c>
      <c r="H672" s="341">
        <v>3.6</v>
      </c>
      <c r="I672" s="340">
        <v>169.8</v>
      </c>
      <c r="J672" s="339">
        <v>0</v>
      </c>
    </row>
    <row r="673" spans="3:10" x14ac:dyDescent="0.25">
      <c r="C673" s="335">
        <v>45866.041666666672</v>
      </c>
      <c r="D673" s="333">
        <v>990.1</v>
      </c>
      <c r="E673" s="333">
        <v>0</v>
      </c>
      <c r="F673" s="333">
        <v>15.3</v>
      </c>
      <c r="G673" s="360">
        <v>87</v>
      </c>
      <c r="H673" s="341">
        <v>3.2</v>
      </c>
      <c r="I673" s="340">
        <v>155.9</v>
      </c>
      <c r="J673" s="339">
        <v>0</v>
      </c>
    </row>
    <row r="674" spans="3:10" x14ac:dyDescent="0.25">
      <c r="C674" s="335">
        <v>45866.083333333328</v>
      </c>
      <c r="D674" s="333">
        <v>990.2</v>
      </c>
      <c r="E674" s="333">
        <v>0</v>
      </c>
      <c r="F674" s="333">
        <v>15.4</v>
      </c>
      <c r="G674" s="360">
        <v>86.8</v>
      </c>
      <c r="H674" s="341">
        <v>2.8</v>
      </c>
      <c r="I674" s="340">
        <v>161.5</v>
      </c>
      <c r="J674" s="339">
        <v>0</v>
      </c>
    </row>
    <row r="675" spans="3:10" x14ac:dyDescent="0.25">
      <c r="C675" s="335">
        <v>45866.125</v>
      </c>
      <c r="D675" s="333">
        <v>990.3</v>
      </c>
      <c r="E675" s="333">
        <v>0</v>
      </c>
      <c r="F675" s="333">
        <v>15.3</v>
      </c>
      <c r="G675" s="360">
        <v>87.3</v>
      </c>
      <c r="H675" s="341">
        <v>2.6</v>
      </c>
      <c r="I675" s="340">
        <v>154.19999999999999</v>
      </c>
      <c r="J675" s="339">
        <v>0</v>
      </c>
    </row>
    <row r="676" spans="3:10" x14ac:dyDescent="0.25">
      <c r="C676" s="335">
        <v>45866.166666666672</v>
      </c>
      <c r="D676" s="333">
        <v>990.5</v>
      </c>
      <c r="E676" s="333">
        <v>0</v>
      </c>
      <c r="F676" s="333">
        <v>15.3</v>
      </c>
      <c r="G676" s="360">
        <v>87.6</v>
      </c>
      <c r="H676" s="341">
        <v>3</v>
      </c>
      <c r="I676" s="340">
        <v>153.1</v>
      </c>
      <c r="J676" s="339">
        <v>0</v>
      </c>
    </row>
    <row r="677" spans="3:10" x14ac:dyDescent="0.25">
      <c r="C677" s="335">
        <v>45866.208333333328</v>
      </c>
      <c r="D677" s="333">
        <v>990.8</v>
      </c>
      <c r="E677" s="333">
        <v>0</v>
      </c>
      <c r="F677" s="333">
        <v>15.3</v>
      </c>
      <c r="G677" s="360">
        <v>87.7</v>
      </c>
      <c r="H677" s="342">
        <v>2.6</v>
      </c>
      <c r="I677" s="340">
        <v>151.9</v>
      </c>
      <c r="J677" s="339">
        <v>0</v>
      </c>
    </row>
    <row r="678" spans="3:10" x14ac:dyDescent="0.2">
      <c r="C678" s="335">
        <v>45866.25</v>
      </c>
      <c r="D678" s="333">
        <v>991.2</v>
      </c>
      <c r="E678" s="333">
        <v>0</v>
      </c>
      <c r="F678" s="333">
        <v>15.3</v>
      </c>
      <c r="G678" s="360">
        <v>87.2</v>
      </c>
      <c r="H678" s="340">
        <v>2</v>
      </c>
      <c r="I678" s="340">
        <v>141.1</v>
      </c>
      <c r="J678" s="339">
        <v>8.8000000000000007</v>
      </c>
    </row>
    <row r="679" spans="3:10" x14ac:dyDescent="0.25">
      <c r="C679" s="335">
        <v>45866.291666666672</v>
      </c>
      <c r="D679" s="333">
        <v>991.4</v>
      </c>
      <c r="E679" s="333">
        <v>0</v>
      </c>
      <c r="F679" s="333">
        <v>15.6</v>
      </c>
      <c r="G679" s="360">
        <v>82.1</v>
      </c>
      <c r="H679" s="353">
        <v>1.5</v>
      </c>
      <c r="I679" s="340">
        <v>77.599999999999994</v>
      </c>
      <c r="J679" s="339">
        <v>149.80000000000001</v>
      </c>
    </row>
    <row r="680" spans="3:10" x14ac:dyDescent="0.2">
      <c r="C680" s="335">
        <v>45866.333333333328</v>
      </c>
      <c r="D680" s="333">
        <v>991.2</v>
      </c>
      <c r="E680" s="333">
        <v>0</v>
      </c>
      <c r="F680" s="333">
        <v>16.7</v>
      </c>
      <c r="G680" s="360">
        <v>77.599999999999994</v>
      </c>
      <c r="H680" s="340">
        <v>1.2</v>
      </c>
      <c r="I680" s="340">
        <v>125.4</v>
      </c>
      <c r="J680" s="339">
        <v>407.4</v>
      </c>
    </row>
    <row r="681" spans="3:10" x14ac:dyDescent="0.25">
      <c r="C681" s="335">
        <v>45866.375</v>
      </c>
      <c r="D681" s="333">
        <v>990.4</v>
      </c>
      <c r="E681" s="333">
        <v>0</v>
      </c>
      <c r="F681" s="333">
        <v>17.2</v>
      </c>
      <c r="G681" s="333">
        <v>76.5</v>
      </c>
      <c r="H681" s="344">
        <v>2.6</v>
      </c>
      <c r="I681" s="344">
        <v>175.8</v>
      </c>
      <c r="J681" s="336">
        <v>663.9</v>
      </c>
    </row>
    <row r="682" spans="3:10" x14ac:dyDescent="0.25">
      <c r="C682" s="335">
        <v>45866.416666666672</v>
      </c>
      <c r="D682" s="333">
        <v>989.7</v>
      </c>
      <c r="E682" s="333">
        <v>0</v>
      </c>
      <c r="F682" s="333">
        <v>17.2</v>
      </c>
      <c r="G682" s="333">
        <v>77.599999999999994</v>
      </c>
      <c r="H682" s="336">
        <v>3.8</v>
      </c>
      <c r="I682" s="336">
        <v>180.6</v>
      </c>
      <c r="J682" s="336">
        <v>721.7</v>
      </c>
    </row>
    <row r="683" spans="3:10" x14ac:dyDescent="0.25">
      <c r="C683" s="335">
        <v>45866.458333333328</v>
      </c>
      <c r="D683" s="333">
        <v>989.4</v>
      </c>
      <c r="E683" s="333">
        <v>0</v>
      </c>
      <c r="F683" s="333">
        <v>17.2</v>
      </c>
      <c r="G683" s="333">
        <v>78.900000000000006</v>
      </c>
      <c r="H683" s="336">
        <v>5.8</v>
      </c>
      <c r="I683" s="336">
        <v>186.2</v>
      </c>
      <c r="J683" s="336">
        <v>732</v>
      </c>
    </row>
    <row r="684" spans="3:10" x14ac:dyDescent="0.25">
      <c r="C684" s="335">
        <v>45866.5</v>
      </c>
      <c r="D684" s="333">
        <v>989.3</v>
      </c>
      <c r="E684" s="333">
        <v>0</v>
      </c>
      <c r="F684" s="333">
        <v>17.100000000000001</v>
      </c>
      <c r="G684" s="333">
        <v>80.2</v>
      </c>
      <c r="H684" s="336">
        <v>5.4</v>
      </c>
      <c r="I684" s="336">
        <v>180.4</v>
      </c>
      <c r="J684" s="336">
        <v>739.9</v>
      </c>
    </row>
    <row r="685" spans="3:10" x14ac:dyDescent="0.25">
      <c r="C685" s="335">
        <v>45866.541666666672</v>
      </c>
      <c r="D685" s="333">
        <v>989.2</v>
      </c>
      <c r="E685" s="333">
        <v>0</v>
      </c>
      <c r="F685" s="333">
        <v>17.2</v>
      </c>
      <c r="G685" s="333">
        <v>80.099999999999994</v>
      </c>
      <c r="H685" s="336">
        <v>5</v>
      </c>
      <c r="I685" s="336">
        <v>186</v>
      </c>
      <c r="J685" s="336">
        <v>680.6</v>
      </c>
    </row>
    <row r="686" spans="3:10" x14ac:dyDescent="0.25">
      <c r="C686" s="335">
        <v>45866.583333333328</v>
      </c>
      <c r="D686" s="333">
        <v>988.4</v>
      </c>
      <c r="E686" s="333">
        <v>0</v>
      </c>
      <c r="F686" s="333">
        <v>16.899999999999999</v>
      </c>
      <c r="G686" s="333">
        <v>80.7</v>
      </c>
      <c r="H686" s="336">
        <v>4.8</v>
      </c>
      <c r="I686" s="336">
        <v>181.7</v>
      </c>
      <c r="J686" s="336">
        <v>537.1</v>
      </c>
    </row>
    <row r="687" spans="3:10" x14ac:dyDescent="0.25">
      <c r="C687" s="335">
        <v>45866.625</v>
      </c>
      <c r="D687" s="333">
        <v>988.4</v>
      </c>
      <c r="E687" s="333">
        <v>0</v>
      </c>
      <c r="F687" s="333">
        <v>16.7</v>
      </c>
      <c r="G687" s="333">
        <v>82.1</v>
      </c>
      <c r="H687" s="336">
        <v>5.0999999999999996</v>
      </c>
      <c r="I687" s="336">
        <v>191.2</v>
      </c>
      <c r="J687" s="336">
        <v>361.2</v>
      </c>
    </row>
    <row r="688" spans="3:10" x14ac:dyDescent="0.25">
      <c r="C688" s="335">
        <v>45866.666666666672</v>
      </c>
      <c r="D688" s="333">
        <v>988.7</v>
      </c>
      <c r="E688" s="333">
        <v>0</v>
      </c>
      <c r="F688" s="333">
        <v>16.100000000000001</v>
      </c>
      <c r="G688" s="333">
        <v>84.1</v>
      </c>
      <c r="H688" s="336">
        <v>4.5999999999999996</v>
      </c>
      <c r="I688" s="336">
        <v>192.3</v>
      </c>
      <c r="J688" s="336">
        <v>156.69999999999999</v>
      </c>
    </row>
    <row r="689" spans="3:10" x14ac:dyDescent="0.25">
      <c r="C689" s="335">
        <v>45866.708333333328</v>
      </c>
      <c r="D689" s="333">
        <v>989.1</v>
      </c>
      <c r="E689" s="333">
        <v>0</v>
      </c>
      <c r="F689" s="333">
        <v>15.7</v>
      </c>
      <c r="G689" s="333">
        <v>86.2</v>
      </c>
      <c r="H689" s="336">
        <v>3.6</v>
      </c>
      <c r="I689" s="336">
        <v>200.1</v>
      </c>
      <c r="J689" s="336">
        <v>11.4</v>
      </c>
    </row>
    <row r="690" spans="3:10" x14ac:dyDescent="0.25">
      <c r="C690" s="335">
        <v>45866.75</v>
      </c>
      <c r="D690" s="333">
        <v>989.4</v>
      </c>
      <c r="E690" s="333">
        <v>0</v>
      </c>
      <c r="F690" s="333">
        <v>15.4</v>
      </c>
      <c r="G690" s="333">
        <v>88.6</v>
      </c>
      <c r="H690" s="336">
        <v>3.9</v>
      </c>
      <c r="I690" s="336">
        <v>180.7</v>
      </c>
      <c r="J690" s="336">
        <v>0</v>
      </c>
    </row>
    <row r="691" spans="3:10" x14ac:dyDescent="0.25">
      <c r="C691" s="335">
        <v>45866.791666666672</v>
      </c>
      <c r="D691" s="333">
        <v>989.6</v>
      </c>
      <c r="E691" s="333">
        <v>0</v>
      </c>
      <c r="F691" s="333">
        <v>15.2</v>
      </c>
      <c r="G691" s="333">
        <v>89.2</v>
      </c>
      <c r="H691" s="336">
        <v>3.8</v>
      </c>
      <c r="I691" s="336">
        <v>170.2</v>
      </c>
      <c r="J691" s="336">
        <v>0</v>
      </c>
    </row>
    <row r="692" spans="3:10" x14ac:dyDescent="0.25">
      <c r="C692" s="335">
        <v>45866.833333333328</v>
      </c>
      <c r="D692" s="333">
        <v>989.9</v>
      </c>
      <c r="E692" s="333">
        <v>0</v>
      </c>
      <c r="F692" s="333">
        <v>15.1</v>
      </c>
      <c r="G692" s="360">
        <v>89.8</v>
      </c>
      <c r="H692" s="351">
        <v>3.9</v>
      </c>
      <c r="I692" s="351">
        <v>172.9</v>
      </c>
      <c r="J692" s="339">
        <v>0</v>
      </c>
    </row>
    <row r="693" spans="3:10" x14ac:dyDescent="0.2">
      <c r="C693" s="335">
        <v>45866.875</v>
      </c>
      <c r="D693" s="333">
        <v>990.3</v>
      </c>
      <c r="E693" s="333">
        <v>0</v>
      </c>
      <c r="F693" s="333">
        <v>15.1</v>
      </c>
      <c r="G693" s="360">
        <v>89.9</v>
      </c>
      <c r="H693" s="356">
        <v>3.6</v>
      </c>
      <c r="I693" s="356">
        <v>166.3</v>
      </c>
      <c r="J693" s="339">
        <v>0</v>
      </c>
    </row>
    <row r="694" spans="3:10" x14ac:dyDescent="0.2">
      <c r="C694" s="335">
        <v>45866.916666666672</v>
      </c>
      <c r="D694" s="333">
        <v>990.1</v>
      </c>
      <c r="E694" s="333">
        <v>0</v>
      </c>
      <c r="F694" s="333">
        <v>15.1</v>
      </c>
      <c r="G694" s="333">
        <v>89.5</v>
      </c>
      <c r="H694" s="336">
        <v>3.2</v>
      </c>
      <c r="I694" s="356">
        <v>159.4</v>
      </c>
      <c r="J694" s="339">
        <v>0</v>
      </c>
    </row>
    <row r="695" spans="3:10" x14ac:dyDescent="0.2">
      <c r="C695" s="335">
        <v>45866.958333333328</v>
      </c>
      <c r="D695" s="333">
        <v>990.2</v>
      </c>
      <c r="E695" s="333">
        <v>0</v>
      </c>
      <c r="F695" s="333">
        <v>15.3</v>
      </c>
      <c r="G695" s="360">
        <v>88.6</v>
      </c>
      <c r="H695" s="356">
        <v>0.9</v>
      </c>
      <c r="I695" s="356">
        <v>49</v>
      </c>
      <c r="J695" s="339">
        <v>0</v>
      </c>
    </row>
    <row r="696" spans="3:10" x14ac:dyDescent="0.2">
      <c r="C696" s="335">
        <v>45867</v>
      </c>
      <c r="D696" s="333">
        <v>990.1</v>
      </c>
      <c r="E696" s="333">
        <v>0</v>
      </c>
      <c r="F696" s="333">
        <v>15.2</v>
      </c>
      <c r="G696" s="360">
        <v>88.1</v>
      </c>
      <c r="H696" s="355">
        <v>1.5</v>
      </c>
      <c r="I696" s="340">
        <v>139.6</v>
      </c>
      <c r="J696" s="339">
        <v>0</v>
      </c>
    </row>
    <row r="697" spans="3:10" x14ac:dyDescent="0.2">
      <c r="C697" s="335">
        <v>45867.041666666672</v>
      </c>
      <c r="D697" s="333">
        <v>989.5</v>
      </c>
      <c r="E697" s="333">
        <v>0</v>
      </c>
      <c r="F697" s="333">
        <v>15.1</v>
      </c>
      <c r="G697" s="333">
        <v>88</v>
      </c>
      <c r="H697" s="337">
        <v>1.3</v>
      </c>
      <c r="I697" s="340">
        <v>71.400000000000006</v>
      </c>
      <c r="J697" s="339">
        <v>0</v>
      </c>
    </row>
    <row r="698" spans="3:10" x14ac:dyDescent="0.25">
      <c r="C698" s="335">
        <v>45867.083333333328</v>
      </c>
      <c r="D698" s="333">
        <v>989.5</v>
      </c>
      <c r="E698" s="333">
        <v>0</v>
      </c>
      <c r="F698" s="333">
        <v>14.8</v>
      </c>
      <c r="G698" s="360">
        <v>88.7</v>
      </c>
      <c r="H698" s="341">
        <v>2.5</v>
      </c>
      <c r="I698" s="340">
        <v>174.8</v>
      </c>
      <c r="J698" s="339">
        <v>0</v>
      </c>
    </row>
    <row r="699" spans="3:10" x14ac:dyDescent="0.25">
      <c r="C699" s="335">
        <v>45867.125</v>
      </c>
      <c r="D699" s="333">
        <v>989.3</v>
      </c>
      <c r="E699" s="333">
        <v>0</v>
      </c>
      <c r="F699" s="333">
        <v>14.7</v>
      </c>
      <c r="G699" s="360">
        <v>89.2</v>
      </c>
      <c r="H699" s="342">
        <v>0.7</v>
      </c>
      <c r="I699" s="340">
        <v>189.5</v>
      </c>
      <c r="J699" s="339">
        <v>0</v>
      </c>
    </row>
    <row r="700" spans="3:10" x14ac:dyDescent="0.2">
      <c r="C700" s="335">
        <v>45867.166666666672</v>
      </c>
      <c r="D700" s="333">
        <v>989</v>
      </c>
      <c r="E700" s="333">
        <v>0</v>
      </c>
      <c r="F700" s="333">
        <v>14.7</v>
      </c>
      <c r="G700" s="360">
        <v>89.2</v>
      </c>
      <c r="H700" s="340">
        <v>0.4</v>
      </c>
      <c r="I700" s="340">
        <v>59.6</v>
      </c>
      <c r="J700" s="339">
        <v>0</v>
      </c>
    </row>
    <row r="701" spans="3:10" x14ac:dyDescent="0.25">
      <c r="C701" s="335">
        <v>45867.208333333328</v>
      </c>
      <c r="D701" s="333">
        <v>988.9</v>
      </c>
      <c r="E701" s="333">
        <v>0</v>
      </c>
      <c r="F701" s="333">
        <v>14.7</v>
      </c>
      <c r="G701" s="360">
        <v>89.1</v>
      </c>
      <c r="H701" s="357">
        <v>1.1000000000000001</v>
      </c>
      <c r="I701" s="340">
        <v>47.3</v>
      </c>
      <c r="J701" s="339">
        <v>0</v>
      </c>
    </row>
    <row r="702" spans="3:10" x14ac:dyDescent="0.25">
      <c r="C702" s="335">
        <v>45867.25</v>
      </c>
      <c r="D702" s="333">
        <v>989.1</v>
      </c>
      <c r="E702" s="333">
        <v>0</v>
      </c>
      <c r="F702" s="333">
        <v>14.6</v>
      </c>
      <c r="G702" s="360">
        <v>89.3</v>
      </c>
      <c r="H702" s="342">
        <v>1</v>
      </c>
      <c r="I702" s="340">
        <v>340.3</v>
      </c>
      <c r="J702" s="339">
        <v>14.1</v>
      </c>
    </row>
    <row r="703" spans="3:10" x14ac:dyDescent="0.2">
      <c r="C703" s="335">
        <v>45867.291666666672</v>
      </c>
      <c r="D703" s="333">
        <v>989.4</v>
      </c>
      <c r="E703" s="333">
        <v>0</v>
      </c>
      <c r="F703" s="333">
        <v>14.7</v>
      </c>
      <c r="G703" s="360">
        <v>89.4</v>
      </c>
      <c r="H703" s="340">
        <v>0.9</v>
      </c>
      <c r="I703" s="340">
        <v>337.7</v>
      </c>
      <c r="J703" s="339">
        <v>87.7</v>
      </c>
    </row>
    <row r="704" spans="3:10" x14ac:dyDescent="0.2">
      <c r="C704" s="335">
        <v>45867.333333333328</v>
      </c>
      <c r="D704" s="333">
        <v>989.8</v>
      </c>
      <c r="E704" s="333">
        <v>0</v>
      </c>
      <c r="F704" s="333">
        <v>15.3</v>
      </c>
      <c r="G704" s="360">
        <v>88.8</v>
      </c>
      <c r="H704" s="340">
        <v>0.9</v>
      </c>
      <c r="I704" s="340">
        <v>301.3</v>
      </c>
      <c r="J704" s="339">
        <v>287.8</v>
      </c>
    </row>
    <row r="705" spans="3:10" x14ac:dyDescent="0.25">
      <c r="C705" s="335">
        <v>45867.375</v>
      </c>
      <c r="D705" s="333">
        <v>989.8</v>
      </c>
      <c r="E705" s="333">
        <v>0</v>
      </c>
      <c r="F705" s="333">
        <v>15.4</v>
      </c>
      <c r="G705" s="333">
        <v>87.1</v>
      </c>
      <c r="H705" s="344">
        <v>2</v>
      </c>
      <c r="I705" s="344">
        <v>231.5</v>
      </c>
      <c r="J705" s="336">
        <v>298</v>
      </c>
    </row>
    <row r="706" spans="3:10" x14ac:dyDescent="0.25">
      <c r="C706" s="335">
        <v>45867.416666666672</v>
      </c>
      <c r="D706" s="333">
        <v>989.7</v>
      </c>
      <c r="E706" s="333">
        <v>0</v>
      </c>
      <c r="F706" s="333">
        <v>15.7</v>
      </c>
      <c r="G706" s="333">
        <v>85.5</v>
      </c>
      <c r="H706" s="336">
        <v>2.6</v>
      </c>
      <c r="I706" s="336">
        <v>205.5</v>
      </c>
      <c r="J706" s="336">
        <v>401.2</v>
      </c>
    </row>
    <row r="707" spans="3:10" x14ac:dyDescent="0.25">
      <c r="C707" s="335">
        <v>45867.458333333328</v>
      </c>
      <c r="D707" s="333">
        <v>989.2</v>
      </c>
      <c r="E707" s="333">
        <v>0</v>
      </c>
      <c r="F707" s="333">
        <v>16.3</v>
      </c>
      <c r="G707" s="333">
        <v>83.2</v>
      </c>
      <c r="H707" s="336">
        <v>3</v>
      </c>
      <c r="I707" s="336">
        <v>193.5</v>
      </c>
      <c r="J707" s="336">
        <v>489.1</v>
      </c>
    </row>
    <row r="708" spans="3:10" x14ac:dyDescent="0.25">
      <c r="C708" s="335">
        <v>45867.5</v>
      </c>
      <c r="D708" s="333">
        <v>989</v>
      </c>
      <c r="E708" s="333">
        <v>0</v>
      </c>
      <c r="F708" s="333">
        <v>16.399999999999999</v>
      </c>
      <c r="G708" s="333">
        <v>83</v>
      </c>
      <c r="H708" s="336">
        <v>2.8</v>
      </c>
      <c r="I708" s="336">
        <v>205.9</v>
      </c>
      <c r="J708" s="336">
        <v>340.6</v>
      </c>
    </row>
    <row r="709" spans="3:10" x14ac:dyDescent="0.25">
      <c r="C709" s="335">
        <v>45867.541666666672</v>
      </c>
      <c r="D709" s="333">
        <v>988.6</v>
      </c>
      <c r="E709" s="333">
        <v>0</v>
      </c>
      <c r="F709" s="333">
        <v>15.9</v>
      </c>
      <c r="G709" s="333">
        <v>85.8</v>
      </c>
      <c r="H709" s="336">
        <v>2.6</v>
      </c>
      <c r="I709" s="336">
        <v>213.2</v>
      </c>
      <c r="J709" s="336">
        <v>186.3</v>
      </c>
    </row>
    <row r="710" spans="3:10" x14ac:dyDescent="0.25">
      <c r="C710" s="335">
        <v>45867.583333333328</v>
      </c>
      <c r="D710" s="333">
        <v>988.6</v>
      </c>
      <c r="E710" s="333">
        <v>0</v>
      </c>
      <c r="F710" s="333">
        <v>15.5</v>
      </c>
      <c r="G710" s="333">
        <v>87.8</v>
      </c>
      <c r="H710" s="336">
        <v>2.1</v>
      </c>
      <c r="I710" s="336">
        <v>202.3</v>
      </c>
      <c r="J710" s="336">
        <v>151</v>
      </c>
    </row>
    <row r="711" spans="3:10" x14ac:dyDescent="0.25">
      <c r="C711" s="335">
        <v>45867.625</v>
      </c>
      <c r="D711" s="333">
        <v>988.8</v>
      </c>
      <c r="E711" s="333">
        <v>0</v>
      </c>
      <c r="F711" s="333">
        <v>15.8</v>
      </c>
      <c r="G711" s="333">
        <v>86.7</v>
      </c>
      <c r="H711" s="336">
        <v>1.8</v>
      </c>
      <c r="I711" s="336">
        <v>279.3</v>
      </c>
      <c r="J711" s="336">
        <v>109.9</v>
      </c>
    </row>
    <row r="712" spans="3:10" x14ac:dyDescent="0.25">
      <c r="C712" s="335">
        <v>45867.666666666672</v>
      </c>
      <c r="D712" s="333">
        <v>989.3</v>
      </c>
      <c r="E712" s="333">
        <v>0</v>
      </c>
      <c r="F712" s="333">
        <v>15.2</v>
      </c>
      <c r="G712" s="333">
        <v>89.6</v>
      </c>
      <c r="H712" s="336">
        <v>2</v>
      </c>
      <c r="I712" s="336">
        <v>307.3</v>
      </c>
      <c r="J712" s="336">
        <v>37</v>
      </c>
    </row>
    <row r="713" spans="3:10" x14ac:dyDescent="0.25">
      <c r="C713" s="335">
        <v>45867.708333333328</v>
      </c>
      <c r="D713" s="333">
        <v>989.7</v>
      </c>
      <c r="E713" s="333">
        <v>0</v>
      </c>
      <c r="F713" s="333">
        <v>15.1</v>
      </c>
      <c r="G713" s="333">
        <v>91.3</v>
      </c>
      <c r="H713" s="336">
        <v>2.1</v>
      </c>
      <c r="I713" s="336">
        <v>319.5</v>
      </c>
      <c r="J713" s="336">
        <v>2.7</v>
      </c>
    </row>
    <row r="714" spans="3:10" x14ac:dyDescent="0.25">
      <c r="C714" s="335">
        <v>45867.75</v>
      </c>
      <c r="D714" s="333">
        <v>990.5</v>
      </c>
      <c r="E714" s="333">
        <v>0</v>
      </c>
      <c r="F714" s="333">
        <v>15.1</v>
      </c>
      <c r="G714" s="333">
        <v>92.9</v>
      </c>
      <c r="H714" s="336">
        <v>2.4</v>
      </c>
      <c r="I714" s="336">
        <v>330.9</v>
      </c>
      <c r="J714" s="336">
        <v>0</v>
      </c>
    </row>
    <row r="715" spans="3:10" x14ac:dyDescent="0.25">
      <c r="C715" s="335">
        <v>45867.791666666672</v>
      </c>
      <c r="D715" s="333">
        <v>991.5</v>
      </c>
      <c r="E715" s="333">
        <v>0</v>
      </c>
      <c r="F715" s="333">
        <v>15.3</v>
      </c>
      <c r="G715" s="333">
        <v>91.8</v>
      </c>
      <c r="H715" s="336">
        <v>2.4</v>
      </c>
      <c r="I715" s="336">
        <v>335.4</v>
      </c>
      <c r="J715" s="336">
        <v>0</v>
      </c>
    </row>
    <row r="716" spans="3:10" x14ac:dyDescent="0.25">
      <c r="C716" s="335">
        <v>45867.833333333328</v>
      </c>
      <c r="D716" s="333">
        <v>992.1</v>
      </c>
      <c r="E716" s="333">
        <v>0</v>
      </c>
      <c r="F716" s="333">
        <v>15.3</v>
      </c>
      <c r="G716" s="333">
        <v>88.8</v>
      </c>
      <c r="H716" s="336">
        <v>2.4</v>
      </c>
      <c r="I716" s="336">
        <v>341.5</v>
      </c>
      <c r="J716" s="336">
        <v>0</v>
      </c>
    </row>
    <row r="717" spans="3:10" x14ac:dyDescent="0.25">
      <c r="C717" s="335">
        <v>45867.875</v>
      </c>
      <c r="D717" s="333">
        <v>991.8</v>
      </c>
      <c r="E717" s="333">
        <v>0</v>
      </c>
      <c r="F717" s="333">
        <v>15.2</v>
      </c>
      <c r="G717" s="333">
        <v>88</v>
      </c>
      <c r="H717" s="336">
        <v>1.6</v>
      </c>
      <c r="I717" s="336">
        <v>337.5</v>
      </c>
      <c r="J717" s="336">
        <v>0</v>
      </c>
    </row>
    <row r="718" spans="3:10" x14ac:dyDescent="0.25">
      <c r="C718" s="335">
        <v>45867.916666666672</v>
      </c>
      <c r="D718" s="333">
        <v>991.7</v>
      </c>
      <c r="E718" s="333">
        <v>0</v>
      </c>
      <c r="F718" s="333">
        <v>15.2</v>
      </c>
      <c r="G718" s="333">
        <v>88.1</v>
      </c>
      <c r="H718" s="336">
        <v>1</v>
      </c>
      <c r="I718" s="336">
        <v>286.8</v>
      </c>
      <c r="J718" s="336">
        <v>0</v>
      </c>
    </row>
    <row r="719" spans="3:10" x14ac:dyDescent="0.25">
      <c r="C719" s="335">
        <v>45867.958333333328</v>
      </c>
      <c r="D719" s="333">
        <v>991.1</v>
      </c>
      <c r="E719" s="333">
        <v>0</v>
      </c>
      <c r="F719" s="333">
        <v>15.1</v>
      </c>
      <c r="G719" s="333">
        <v>88.1</v>
      </c>
      <c r="H719" s="336">
        <v>0.6</v>
      </c>
      <c r="I719" s="336">
        <v>270.2</v>
      </c>
      <c r="J719" s="336">
        <v>0</v>
      </c>
    </row>
    <row r="720" spans="3:10" x14ac:dyDescent="0.2">
      <c r="C720" s="335">
        <v>45868</v>
      </c>
      <c r="D720" s="333">
        <v>990.7</v>
      </c>
      <c r="E720" s="333">
        <v>0</v>
      </c>
      <c r="F720" s="333">
        <v>15.1</v>
      </c>
      <c r="G720" s="360">
        <v>88.4</v>
      </c>
      <c r="H720" s="356">
        <v>1.9</v>
      </c>
      <c r="I720" s="346">
        <v>219.9</v>
      </c>
      <c r="J720" s="339">
        <v>0</v>
      </c>
    </row>
    <row r="721" spans="3:10" x14ac:dyDescent="0.2">
      <c r="C721" s="335">
        <v>45868.041666666672</v>
      </c>
      <c r="D721" s="333">
        <v>990.4</v>
      </c>
      <c r="E721" s="333">
        <v>0</v>
      </c>
      <c r="F721" s="333">
        <v>15</v>
      </c>
      <c r="G721" s="360">
        <v>88.6</v>
      </c>
      <c r="H721" s="349">
        <v>1</v>
      </c>
      <c r="I721" s="346">
        <v>248.4</v>
      </c>
      <c r="J721" s="339">
        <v>0</v>
      </c>
    </row>
    <row r="722" spans="3:10" x14ac:dyDescent="0.2">
      <c r="C722" s="335">
        <v>45868.083333333328</v>
      </c>
      <c r="D722" s="333">
        <v>990.4</v>
      </c>
      <c r="E722" s="333">
        <v>0</v>
      </c>
      <c r="F722" s="333">
        <v>15</v>
      </c>
      <c r="G722" s="360">
        <v>88.7</v>
      </c>
      <c r="H722" s="349">
        <v>1</v>
      </c>
      <c r="I722" s="346">
        <v>309.8</v>
      </c>
      <c r="J722" s="339">
        <v>0</v>
      </c>
    </row>
    <row r="723" spans="3:10" x14ac:dyDescent="0.2">
      <c r="C723" s="335">
        <v>45868.125</v>
      </c>
      <c r="D723" s="333">
        <v>990.5</v>
      </c>
      <c r="E723" s="333">
        <v>0</v>
      </c>
      <c r="F723" s="333">
        <v>15</v>
      </c>
      <c r="G723" s="360">
        <v>88.9</v>
      </c>
      <c r="H723" s="349">
        <v>1.6</v>
      </c>
      <c r="I723" s="346">
        <v>340</v>
      </c>
      <c r="J723" s="339">
        <v>0</v>
      </c>
    </row>
    <row r="724" spans="3:10" x14ac:dyDescent="0.2">
      <c r="C724" s="335">
        <v>45868.166666666672</v>
      </c>
      <c r="D724" s="333">
        <v>990.8</v>
      </c>
      <c r="E724" s="333">
        <v>0</v>
      </c>
      <c r="F724" s="333">
        <v>14.9</v>
      </c>
      <c r="G724" s="360">
        <v>88.9</v>
      </c>
      <c r="H724" s="349">
        <v>1.2</v>
      </c>
      <c r="I724" s="346">
        <v>345.3</v>
      </c>
      <c r="J724" s="339">
        <v>0</v>
      </c>
    </row>
    <row r="725" spans="3:10" x14ac:dyDescent="0.2">
      <c r="C725" s="335">
        <v>45868.208333333328</v>
      </c>
      <c r="D725" s="333">
        <v>991.1</v>
      </c>
      <c r="E725" s="333">
        <v>0</v>
      </c>
      <c r="F725" s="333">
        <v>14.7</v>
      </c>
      <c r="G725" s="360">
        <v>88.9</v>
      </c>
      <c r="H725" s="349">
        <v>1</v>
      </c>
      <c r="I725" s="346">
        <v>335.9</v>
      </c>
      <c r="J725" s="339">
        <v>0</v>
      </c>
    </row>
    <row r="726" spans="3:10" x14ac:dyDescent="0.2">
      <c r="C726" s="335">
        <v>45868.25</v>
      </c>
      <c r="D726" s="333">
        <v>991.5</v>
      </c>
      <c r="E726" s="333">
        <v>0</v>
      </c>
      <c r="F726" s="333">
        <v>14.8</v>
      </c>
      <c r="G726" s="360">
        <v>87.9</v>
      </c>
      <c r="H726" s="349">
        <v>0.8</v>
      </c>
      <c r="I726" s="346">
        <v>358.6</v>
      </c>
      <c r="J726" s="339">
        <v>6.8</v>
      </c>
    </row>
    <row r="727" spans="3:10" x14ac:dyDescent="0.2">
      <c r="C727" s="335">
        <v>45868.291666666672</v>
      </c>
      <c r="D727" s="333">
        <v>992</v>
      </c>
      <c r="E727" s="333">
        <v>0</v>
      </c>
      <c r="F727" s="333">
        <v>15</v>
      </c>
      <c r="G727" s="360">
        <v>87</v>
      </c>
      <c r="H727" s="349">
        <v>0.5</v>
      </c>
      <c r="I727" s="346">
        <v>285.10000000000002</v>
      </c>
      <c r="J727" s="339">
        <v>32</v>
      </c>
    </row>
    <row r="728" spans="3:10" x14ac:dyDescent="0.2">
      <c r="C728" s="335">
        <v>45868.333333333328</v>
      </c>
      <c r="D728" s="333">
        <v>992.2</v>
      </c>
      <c r="E728" s="333">
        <v>0</v>
      </c>
      <c r="F728" s="333">
        <v>15.3</v>
      </c>
      <c r="G728" s="360">
        <v>85.4</v>
      </c>
      <c r="H728" s="349">
        <v>0.5</v>
      </c>
      <c r="I728" s="346">
        <v>20.5</v>
      </c>
      <c r="J728" s="339">
        <v>85.9</v>
      </c>
    </row>
    <row r="729" spans="3:10" x14ac:dyDescent="0.2">
      <c r="C729" s="335">
        <v>45868.375</v>
      </c>
      <c r="D729" s="333">
        <v>991.5</v>
      </c>
      <c r="E729" s="333">
        <v>0</v>
      </c>
      <c r="F729" s="333">
        <v>15.9</v>
      </c>
      <c r="G729" s="360">
        <v>83.2</v>
      </c>
      <c r="H729" s="349">
        <v>0.7</v>
      </c>
      <c r="I729" s="346">
        <v>50</v>
      </c>
      <c r="J729" s="339">
        <v>201.9</v>
      </c>
    </row>
    <row r="730" spans="3:10" x14ac:dyDescent="0.2">
      <c r="C730" s="335">
        <v>45868.416666666672</v>
      </c>
      <c r="D730" s="333">
        <v>991.3</v>
      </c>
      <c r="E730" s="333">
        <v>0</v>
      </c>
      <c r="F730" s="333">
        <v>15.6</v>
      </c>
      <c r="G730" s="360">
        <v>84.7</v>
      </c>
      <c r="H730" s="349">
        <v>2.2000000000000002</v>
      </c>
      <c r="I730" s="346">
        <v>242.6</v>
      </c>
      <c r="J730" s="339">
        <v>164.7</v>
      </c>
    </row>
    <row r="731" spans="3:10" x14ac:dyDescent="0.2">
      <c r="C731" s="335">
        <v>45868.458333333328</v>
      </c>
      <c r="D731" s="333">
        <v>990.5</v>
      </c>
      <c r="E731" s="333">
        <v>0</v>
      </c>
      <c r="F731" s="333">
        <v>15.6</v>
      </c>
      <c r="G731" s="360">
        <v>87.3</v>
      </c>
      <c r="H731" s="349">
        <v>1.9</v>
      </c>
      <c r="I731" s="346">
        <v>226.2</v>
      </c>
      <c r="J731" s="339">
        <v>235.9</v>
      </c>
    </row>
    <row r="732" spans="3:10" x14ac:dyDescent="0.2">
      <c r="C732" s="335">
        <v>45868.5</v>
      </c>
      <c r="D732" s="333">
        <v>989.1</v>
      </c>
      <c r="E732" s="333">
        <v>0</v>
      </c>
      <c r="F732" s="333">
        <v>16.100000000000001</v>
      </c>
      <c r="G732" s="360">
        <v>84.5</v>
      </c>
      <c r="H732" s="349">
        <v>2.2999999999999998</v>
      </c>
      <c r="I732" s="346">
        <v>219.9</v>
      </c>
      <c r="J732" s="339">
        <v>317.8</v>
      </c>
    </row>
    <row r="733" spans="3:10" x14ac:dyDescent="0.2">
      <c r="C733" s="335">
        <v>45868.541666666672</v>
      </c>
      <c r="D733" s="333">
        <v>988.5</v>
      </c>
      <c r="E733" s="333">
        <v>0</v>
      </c>
      <c r="F733" s="333">
        <v>16.100000000000001</v>
      </c>
      <c r="G733" s="360">
        <v>84.7</v>
      </c>
      <c r="H733" s="349">
        <v>2.8</v>
      </c>
      <c r="I733" s="346">
        <v>197</v>
      </c>
      <c r="J733" s="339">
        <v>324.7</v>
      </c>
    </row>
    <row r="734" spans="3:10" x14ac:dyDescent="0.2">
      <c r="C734" s="335">
        <v>45868.583333333328</v>
      </c>
      <c r="D734" s="333">
        <v>988.1</v>
      </c>
      <c r="E734" s="333">
        <v>0</v>
      </c>
      <c r="F734" s="333">
        <v>16</v>
      </c>
      <c r="G734" s="360">
        <v>85.4</v>
      </c>
      <c r="H734" s="349">
        <v>3.1</v>
      </c>
      <c r="I734" s="346">
        <v>192.3</v>
      </c>
      <c r="J734" s="339">
        <v>259.10000000000002</v>
      </c>
    </row>
    <row r="735" spans="3:10" x14ac:dyDescent="0.2">
      <c r="C735" s="335">
        <v>45868.625</v>
      </c>
      <c r="D735" s="333">
        <v>988</v>
      </c>
      <c r="E735" s="333">
        <v>0</v>
      </c>
      <c r="F735" s="333">
        <v>16</v>
      </c>
      <c r="G735" s="360">
        <v>86.7</v>
      </c>
      <c r="H735" s="349">
        <v>2.2999999999999998</v>
      </c>
      <c r="I735" s="346">
        <v>194.9</v>
      </c>
      <c r="J735" s="339">
        <v>171.2</v>
      </c>
    </row>
    <row r="736" spans="3:10" x14ac:dyDescent="0.2">
      <c r="C736" s="335">
        <v>45868.666666666672</v>
      </c>
      <c r="D736" s="333">
        <v>988.6</v>
      </c>
      <c r="E736" s="333">
        <v>0</v>
      </c>
      <c r="F736" s="333">
        <v>15.9</v>
      </c>
      <c r="G736" s="360">
        <v>87.9</v>
      </c>
      <c r="H736" s="349">
        <v>2.6</v>
      </c>
      <c r="I736" s="346">
        <v>195.8</v>
      </c>
      <c r="J736" s="339">
        <v>129.9</v>
      </c>
    </row>
    <row r="737" spans="3:10" x14ac:dyDescent="0.2">
      <c r="C737" s="335">
        <v>45868.708333333328</v>
      </c>
      <c r="D737" s="333">
        <v>988.9</v>
      </c>
      <c r="E737" s="333">
        <v>0</v>
      </c>
      <c r="F737" s="333">
        <v>15.6</v>
      </c>
      <c r="G737" s="360">
        <v>89.8</v>
      </c>
      <c r="H737" s="349">
        <v>1.2</v>
      </c>
      <c r="I737" s="346">
        <v>199.3</v>
      </c>
      <c r="J737" s="339">
        <v>8.6999999999999993</v>
      </c>
    </row>
    <row r="738" spans="3:10" x14ac:dyDescent="0.2">
      <c r="C738" s="335">
        <v>45868.75</v>
      </c>
      <c r="D738" s="333">
        <v>989.8</v>
      </c>
      <c r="E738" s="333">
        <v>0</v>
      </c>
      <c r="F738" s="333">
        <v>15.4</v>
      </c>
      <c r="G738" s="360">
        <v>90.7</v>
      </c>
      <c r="H738" s="349">
        <v>1.8</v>
      </c>
      <c r="I738" s="346">
        <v>296.2</v>
      </c>
      <c r="J738" s="339">
        <v>0</v>
      </c>
    </row>
    <row r="739" spans="3:10" x14ac:dyDescent="0.2">
      <c r="C739" s="335">
        <v>45868.791666666672</v>
      </c>
      <c r="D739" s="333">
        <v>990.4</v>
      </c>
      <c r="E739" s="333">
        <v>0</v>
      </c>
      <c r="F739" s="333">
        <v>15.2</v>
      </c>
      <c r="G739" s="360">
        <v>91.3</v>
      </c>
      <c r="H739" s="349">
        <v>1.3</v>
      </c>
      <c r="I739" s="346">
        <v>333.9</v>
      </c>
      <c r="J739" s="339">
        <v>0</v>
      </c>
    </row>
    <row r="740" spans="3:10" x14ac:dyDescent="0.2">
      <c r="C740" s="335">
        <v>45868.833333333328</v>
      </c>
      <c r="D740" s="333">
        <v>991.4</v>
      </c>
      <c r="E740" s="333">
        <v>0</v>
      </c>
      <c r="F740" s="333">
        <v>15.2</v>
      </c>
      <c r="G740" s="360">
        <v>91</v>
      </c>
      <c r="H740" s="349">
        <v>1.3</v>
      </c>
      <c r="I740" s="346">
        <v>278.3</v>
      </c>
      <c r="J740" s="339">
        <v>0</v>
      </c>
    </row>
    <row r="741" spans="3:10" x14ac:dyDescent="0.2">
      <c r="C741" s="335">
        <v>45868.875</v>
      </c>
      <c r="D741" s="333">
        <v>992.3</v>
      </c>
      <c r="E741" s="333">
        <v>0</v>
      </c>
      <c r="F741" s="333">
        <v>15</v>
      </c>
      <c r="G741" s="360">
        <v>90.8</v>
      </c>
      <c r="H741" s="349">
        <v>1.7</v>
      </c>
      <c r="I741" s="346">
        <v>232.4</v>
      </c>
      <c r="J741" s="339">
        <v>0</v>
      </c>
    </row>
    <row r="742" spans="3:10" x14ac:dyDescent="0.2">
      <c r="C742" s="335">
        <v>45868.916666666672</v>
      </c>
      <c r="D742" s="333">
        <v>992.5</v>
      </c>
      <c r="E742" s="333">
        <v>0</v>
      </c>
      <c r="F742" s="333">
        <v>14.8</v>
      </c>
      <c r="G742" s="360">
        <v>90.6</v>
      </c>
      <c r="H742" s="349">
        <v>1.7</v>
      </c>
      <c r="I742" s="346">
        <v>186.6</v>
      </c>
      <c r="J742" s="339">
        <v>0</v>
      </c>
    </row>
    <row r="743" spans="3:10" x14ac:dyDescent="0.2">
      <c r="C743" s="335">
        <v>45868.958333333328</v>
      </c>
      <c r="D743" s="333">
        <v>992.2</v>
      </c>
      <c r="E743" s="333">
        <v>0</v>
      </c>
      <c r="F743" s="333">
        <v>14.8</v>
      </c>
      <c r="G743" s="333">
        <v>91.7</v>
      </c>
      <c r="H743" s="356">
        <v>1.6</v>
      </c>
      <c r="I743" s="356">
        <v>201</v>
      </c>
      <c r="J743" s="336">
        <v>0</v>
      </c>
    </row>
    <row r="744" spans="3:10" x14ac:dyDescent="0.2">
      <c r="C744" s="305">
        <v>45869</v>
      </c>
      <c r="D744" s="292">
        <v>991.3</v>
      </c>
      <c r="E744" s="292">
        <v>0</v>
      </c>
      <c r="F744" s="292">
        <v>14.8</v>
      </c>
      <c r="G744" s="314">
        <v>91.5</v>
      </c>
      <c r="H744" s="309">
        <v>0.9</v>
      </c>
      <c r="I744" s="308">
        <v>288.2</v>
      </c>
      <c r="J744" s="307">
        <v>0</v>
      </c>
    </row>
    <row r="745" spans="3:10" x14ac:dyDescent="0.2">
      <c r="C745" s="305">
        <v>45869.041666666672</v>
      </c>
      <c r="D745" s="292">
        <v>990.6</v>
      </c>
      <c r="E745" s="292">
        <v>0</v>
      </c>
      <c r="F745" s="292">
        <v>14.7</v>
      </c>
      <c r="G745" s="314">
        <v>91.9</v>
      </c>
      <c r="H745" s="308">
        <v>1.3</v>
      </c>
      <c r="I745" s="308">
        <v>318.2</v>
      </c>
      <c r="J745" s="307">
        <v>0</v>
      </c>
    </row>
    <row r="746" spans="3:10" x14ac:dyDescent="0.2">
      <c r="C746" s="305">
        <v>45869.083333333328</v>
      </c>
      <c r="D746" s="292">
        <v>989.9</v>
      </c>
      <c r="E746" s="292">
        <v>0</v>
      </c>
      <c r="F746" s="292">
        <v>14.5</v>
      </c>
      <c r="G746" s="314">
        <v>91.8</v>
      </c>
      <c r="H746" s="312">
        <v>0.6</v>
      </c>
      <c r="I746" s="313">
        <v>273.7</v>
      </c>
      <c r="J746" s="307">
        <v>0</v>
      </c>
    </row>
    <row r="747" spans="3:10" x14ac:dyDescent="0.2">
      <c r="C747" s="305">
        <v>45869.125</v>
      </c>
      <c r="D747" s="292">
        <v>989.7</v>
      </c>
      <c r="E747" s="292">
        <v>0</v>
      </c>
      <c r="F747" s="292">
        <v>14.6</v>
      </c>
      <c r="G747" s="314">
        <v>91.4</v>
      </c>
      <c r="H747" s="310">
        <v>0.2</v>
      </c>
      <c r="I747" s="308">
        <v>344.8</v>
      </c>
      <c r="J747" s="307">
        <v>0</v>
      </c>
    </row>
    <row r="748" spans="3:10" x14ac:dyDescent="0.25">
      <c r="C748" s="305">
        <v>45869.166666666672</v>
      </c>
      <c r="D748" s="292">
        <v>990.3</v>
      </c>
      <c r="E748" s="292">
        <v>0</v>
      </c>
      <c r="F748" s="292">
        <v>14.7</v>
      </c>
      <c r="G748" s="292">
        <v>90.2</v>
      </c>
      <c r="H748" s="292">
        <v>0.8</v>
      </c>
      <c r="I748" s="292">
        <v>262.89999999999998</v>
      </c>
      <c r="J748" s="292">
        <v>0</v>
      </c>
    </row>
    <row r="749" spans="3:10" x14ac:dyDescent="0.25">
      <c r="C749" s="305">
        <v>45869.208333333328</v>
      </c>
      <c r="D749" s="292">
        <v>991</v>
      </c>
      <c r="E749" s="292">
        <v>0</v>
      </c>
      <c r="F749" s="292">
        <v>14.6</v>
      </c>
      <c r="G749" s="292">
        <v>89.4</v>
      </c>
      <c r="H749" s="292">
        <v>0.8</v>
      </c>
      <c r="I749" s="292">
        <v>173</v>
      </c>
      <c r="J749" s="292">
        <v>0</v>
      </c>
    </row>
    <row r="750" spans="3:10" x14ac:dyDescent="0.25">
      <c r="C750" s="305">
        <v>45869.25</v>
      </c>
      <c r="D750" s="292">
        <v>991.8</v>
      </c>
      <c r="E750" s="292">
        <v>0</v>
      </c>
      <c r="F750" s="292">
        <v>14.7</v>
      </c>
      <c r="G750" s="292">
        <v>88.3</v>
      </c>
      <c r="H750" s="292">
        <v>0.9</v>
      </c>
      <c r="I750" s="292">
        <v>169.2</v>
      </c>
      <c r="J750" s="292">
        <v>18.100000000000001</v>
      </c>
    </row>
    <row r="751" spans="3:10" x14ac:dyDescent="0.25">
      <c r="C751" s="305">
        <v>45869.291666666672</v>
      </c>
      <c r="D751" s="292">
        <v>992.8</v>
      </c>
      <c r="E751" s="292">
        <v>0</v>
      </c>
      <c r="F751" s="292">
        <v>15.1</v>
      </c>
      <c r="G751" s="292">
        <v>87.1</v>
      </c>
      <c r="H751" s="292">
        <v>0.6</v>
      </c>
      <c r="I751" s="292">
        <v>177.6</v>
      </c>
      <c r="J751" s="292">
        <v>79.5</v>
      </c>
    </row>
    <row r="752" spans="3:10" x14ac:dyDescent="0.2">
      <c r="C752" s="305">
        <v>45869.333333333328</v>
      </c>
      <c r="D752" s="292">
        <v>993.1</v>
      </c>
      <c r="E752" s="292">
        <v>0</v>
      </c>
      <c r="F752" s="292">
        <v>15.7</v>
      </c>
      <c r="G752" s="314">
        <v>85.1</v>
      </c>
      <c r="H752" s="308">
        <v>0.6</v>
      </c>
      <c r="I752" s="308">
        <v>170.1</v>
      </c>
      <c r="J752" s="307">
        <v>258.60000000000002</v>
      </c>
    </row>
    <row r="753" spans="3:10" x14ac:dyDescent="0.25">
      <c r="C753" s="305">
        <v>45869.375</v>
      </c>
      <c r="D753" s="292">
        <v>992.4</v>
      </c>
      <c r="E753" s="292">
        <v>0</v>
      </c>
      <c r="F753" s="292">
        <v>16.3</v>
      </c>
      <c r="G753" s="292">
        <v>82.7</v>
      </c>
      <c r="H753" s="292">
        <v>1.9</v>
      </c>
      <c r="I753" s="292">
        <v>283.10000000000002</v>
      </c>
      <c r="J753" s="292">
        <v>467</v>
      </c>
    </row>
    <row r="754" spans="3:10" x14ac:dyDescent="0.25">
      <c r="C754" s="305">
        <v>45869.416666666672</v>
      </c>
      <c r="D754" s="292">
        <v>991.3</v>
      </c>
      <c r="E754" s="292">
        <v>0</v>
      </c>
      <c r="F754" s="292">
        <v>16.899999999999999</v>
      </c>
      <c r="G754" s="292">
        <v>82.3</v>
      </c>
      <c r="H754" s="292">
        <v>1.6</v>
      </c>
      <c r="I754" s="292">
        <v>287.39999999999998</v>
      </c>
      <c r="J754" s="292">
        <v>707</v>
      </c>
    </row>
    <row r="755" spans="3:10" x14ac:dyDescent="0.25">
      <c r="C755" s="305">
        <v>45869.458333333328</v>
      </c>
      <c r="D755" s="292">
        <v>989.4</v>
      </c>
      <c r="E755" s="292">
        <v>0</v>
      </c>
      <c r="F755" s="292">
        <v>17.5</v>
      </c>
      <c r="G755" s="292">
        <v>79.099999999999994</v>
      </c>
      <c r="H755" s="306">
        <v>2.4</v>
      </c>
      <c r="I755" s="306">
        <v>222.7</v>
      </c>
      <c r="J755" s="292">
        <v>791.4</v>
      </c>
    </row>
    <row r="756" spans="3:10" x14ac:dyDescent="0.25">
      <c r="C756" s="305">
        <v>45869.5</v>
      </c>
      <c r="D756" s="292">
        <v>987.3</v>
      </c>
      <c r="E756" s="292">
        <v>0</v>
      </c>
      <c r="F756" s="292">
        <v>18</v>
      </c>
      <c r="G756" s="292">
        <v>78</v>
      </c>
      <c r="H756" s="306">
        <v>2.7</v>
      </c>
      <c r="I756" s="306">
        <v>183.5</v>
      </c>
      <c r="J756" s="306">
        <v>785.9</v>
      </c>
    </row>
    <row r="757" spans="3:10" x14ac:dyDescent="0.25">
      <c r="C757" s="305">
        <v>45869.541666666672</v>
      </c>
      <c r="D757" s="292">
        <v>986.6</v>
      </c>
      <c r="E757" s="292">
        <v>0</v>
      </c>
      <c r="F757" s="292">
        <v>17.600000000000001</v>
      </c>
      <c r="G757" s="292">
        <v>81.5</v>
      </c>
      <c r="H757" s="306">
        <v>4.4000000000000004</v>
      </c>
      <c r="I757" s="306">
        <v>189.6</v>
      </c>
      <c r="J757" s="306">
        <v>708.7</v>
      </c>
    </row>
    <row r="758" spans="3:10" x14ac:dyDescent="0.25">
      <c r="C758" s="305">
        <v>45869.583333333328</v>
      </c>
      <c r="D758" s="292">
        <v>988.9</v>
      </c>
      <c r="E758" s="292">
        <v>0</v>
      </c>
      <c r="F758" s="292">
        <v>16.899999999999999</v>
      </c>
      <c r="G758" s="292">
        <v>85.3</v>
      </c>
      <c r="H758" s="306">
        <v>4.0999999999999996</v>
      </c>
      <c r="I758" s="306">
        <v>227.9</v>
      </c>
      <c r="J758" s="306">
        <v>285.60000000000002</v>
      </c>
    </row>
    <row r="759" spans="3:10" x14ac:dyDescent="0.25">
      <c r="C759" s="305">
        <v>45869.625</v>
      </c>
      <c r="D759" s="292">
        <v>991.1</v>
      </c>
      <c r="E759" s="292">
        <v>0</v>
      </c>
      <c r="F759" s="292">
        <v>16.399999999999999</v>
      </c>
      <c r="G759" s="292">
        <v>87.4</v>
      </c>
      <c r="H759" s="306">
        <v>2.9</v>
      </c>
      <c r="I759" s="306">
        <v>251.4</v>
      </c>
      <c r="J759" s="306">
        <v>37.299999999999997</v>
      </c>
    </row>
    <row r="760" spans="3:10" x14ac:dyDescent="0.25">
      <c r="C760" s="305">
        <v>45869.666666666672</v>
      </c>
      <c r="D760" s="292">
        <v>992.1</v>
      </c>
      <c r="E760" s="292">
        <v>0</v>
      </c>
      <c r="F760" s="292">
        <v>15.7</v>
      </c>
      <c r="G760" s="292">
        <v>89.7</v>
      </c>
      <c r="H760" s="306">
        <v>1.9</v>
      </c>
      <c r="I760" s="306">
        <v>284.2</v>
      </c>
      <c r="J760" s="306">
        <v>20.3</v>
      </c>
    </row>
    <row r="761" spans="3:10" x14ac:dyDescent="0.25">
      <c r="C761" s="305">
        <v>45869.708333333328</v>
      </c>
      <c r="D761" s="292">
        <v>992.7</v>
      </c>
      <c r="E761" s="292">
        <v>0</v>
      </c>
      <c r="F761" s="292">
        <v>15.7</v>
      </c>
      <c r="G761" s="292">
        <v>89.7</v>
      </c>
      <c r="H761" s="306">
        <v>1.4</v>
      </c>
      <c r="I761" s="306">
        <v>262.10000000000002</v>
      </c>
      <c r="J761" s="306">
        <v>3.4</v>
      </c>
    </row>
    <row r="762" spans="3:10" x14ac:dyDescent="0.25">
      <c r="C762" s="305">
        <v>45869.75</v>
      </c>
      <c r="D762" s="292">
        <v>991.9</v>
      </c>
      <c r="E762" s="292">
        <v>0</v>
      </c>
      <c r="F762" s="292">
        <v>15.6</v>
      </c>
      <c r="G762" s="292">
        <v>89.8</v>
      </c>
      <c r="H762" s="306">
        <v>2</v>
      </c>
      <c r="I762" s="306">
        <v>182.2</v>
      </c>
      <c r="J762" s="306">
        <v>0</v>
      </c>
    </row>
    <row r="763" spans="3:10" x14ac:dyDescent="0.2">
      <c r="C763" s="305">
        <v>45869.791666666672</v>
      </c>
      <c r="D763" s="292">
        <v>991.6</v>
      </c>
      <c r="E763" s="292">
        <v>0</v>
      </c>
      <c r="F763" s="292">
        <v>15.4</v>
      </c>
      <c r="G763" s="314">
        <v>90.8</v>
      </c>
      <c r="H763" s="311">
        <v>2.7</v>
      </c>
      <c r="I763" s="311">
        <v>215.6</v>
      </c>
      <c r="J763" s="307">
        <v>0</v>
      </c>
    </row>
    <row r="764" spans="3:10" x14ac:dyDescent="0.2">
      <c r="C764" s="305">
        <v>45869.833333333328</v>
      </c>
      <c r="D764" s="292">
        <v>992.2</v>
      </c>
      <c r="E764" s="292">
        <v>0</v>
      </c>
      <c r="F764" s="292">
        <v>15.2</v>
      </c>
      <c r="G764" s="314">
        <v>93.4</v>
      </c>
      <c r="H764" s="311">
        <v>2.1</v>
      </c>
      <c r="I764" s="311">
        <v>188.2</v>
      </c>
      <c r="J764" s="307">
        <v>0</v>
      </c>
    </row>
    <row r="765" spans="3:10" x14ac:dyDescent="0.2">
      <c r="C765" s="305">
        <v>45869.875</v>
      </c>
      <c r="D765" s="292">
        <v>992.7</v>
      </c>
      <c r="E765" s="292">
        <v>0</v>
      </c>
      <c r="F765" s="292">
        <v>15.3</v>
      </c>
      <c r="G765" s="314">
        <v>92.1</v>
      </c>
      <c r="H765" s="311">
        <v>1.9</v>
      </c>
      <c r="I765" s="311">
        <v>193.9</v>
      </c>
      <c r="J765" s="307">
        <v>0</v>
      </c>
    </row>
    <row r="766" spans="3:10" x14ac:dyDescent="0.2">
      <c r="C766" s="305">
        <v>45869.916666666672</v>
      </c>
      <c r="D766" s="292">
        <v>993</v>
      </c>
      <c r="E766" s="292">
        <v>0</v>
      </c>
      <c r="F766" s="292">
        <v>15.4</v>
      </c>
      <c r="G766" s="314">
        <v>91.5</v>
      </c>
      <c r="H766" s="311">
        <v>1.4</v>
      </c>
      <c r="I766" s="311">
        <v>197.5</v>
      </c>
      <c r="J766" s="307">
        <v>0</v>
      </c>
    </row>
    <row r="767" spans="3:10" x14ac:dyDescent="0.2">
      <c r="C767" s="305">
        <v>45869.958333333328</v>
      </c>
      <c r="D767" s="292">
        <v>993.8</v>
      </c>
      <c r="E767" s="292">
        <v>0</v>
      </c>
      <c r="F767" s="292">
        <v>15.4</v>
      </c>
      <c r="G767" s="314">
        <v>92.3</v>
      </c>
      <c r="H767" s="311">
        <v>3</v>
      </c>
      <c r="I767" s="311">
        <v>179.9</v>
      </c>
      <c r="J767" s="307">
        <v>0</v>
      </c>
    </row>
    <row r="768" spans="3:10" x14ac:dyDescent="0.25">
      <c r="C768" s="318" t="s">
        <v>414</v>
      </c>
      <c r="D768" s="317">
        <f>IFERROR(AVERAGE(D24:D743),"")</f>
        <v>990.55861111111085</v>
      </c>
      <c r="E768" s="317">
        <f>IFERROR(SUM(E24:E743),"")</f>
        <v>0</v>
      </c>
      <c r="F768" s="317">
        <f t="shared" ref="F768:J768" si="0">IFERROR(AVERAGE(F24:F743),"")</f>
        <v>15.640972222222222</v>
      </c>
      <c r="G768" s="317">
        <f t="shared" si="0"/>
        <v>82.869027777777816</v>
      </c>
      <c r="H768" s="317">
        <f t="shared" si="0"/>
        <v>2.4031944444444449</v>
      </c>
      <c r="I768" s="317" t="s">
        <v>407</v>
      </c>
      <c r="J768" s="317">
        <f t="shared" si="0"/>
        <v>150.08527777777769</v>
      </c>
    </row>
    <row r="769" spans="2:15" x14ac:dyDescent="0.25">
      <c r="C769" s="318" t="s">
        <v>348</v>
      </c>
      <c r="D769" s="317">
        <f>IF(D768="","",MAX(D24:D743))</f>
        <v>994.2</v>
      </c>
      <c r="E769" s="317">
        <f t="shared" ref="E769:J769" si="1">IF(E768="","",MAX(E24:E743))</f>
        <v>0</v>
      </c>
      <c r="F769" s="317">
        <f t="shared" si="1"/>
        <v>18.5</v>
      </c>
      <c r="G769" s="317">
        <f t="shared" si="1"/>
        <v>92.9</v>
      </c>
      <c r="H769" s="317">
        <f t="shared" si="1"/>
        <v>5.8</v>
      </c>
      <c r="I769" s="317" t="s">
        <v>407</v>
      </c>
      <c r="J769" s="317">
        <f t="shared" si="1"/>
        <v>806.1</v>
      </c>
    </row>
    <row r="770" spans="2:15" x14ac:dyDescent="0.25">
      <c r="C770" s="318" t="s">
        <v>349</v>
      </c>
      <c r="D770" s="317">
        <f>IF(D768="","",MIN(D24:D743))</f>
        <v>986</v>
      </c>
      <c r="E770" s="317">
        <f t="shared" ref="E770:J770" si="2">IF(E768="","",MIN(E24:E743))</f>
        <v>0</v>
      </c>
      <c r="F770" s="317">
        <f t="shared" si="2"/>
        <v>12.1</v>
      </c>
      <c r="G770" s="317">
        <f t="shared" si="2"/>
        <v>71.8</v>
      </c>
      <c r="H770" s="317">
        <f t="shared" si="2"/>
        <v>0</v>
      </c>
      <c r="I770" s="317" t="s">
        <v>407</v>
      </c>
      <c r="J770" s="317">
        <f t="shared" si="2"/>
        <v>0</v>
      </c>
    </row>
    <row r="771" spans="2:15" s="289" customFormat="1" ht="13.8" x14ac:dyDescent="0.3">
      <c r="B771" s="288"/>
      <c r="C771" s="288" t="s">
        <v>413</v>
      </c>
    </row>
    <row r="772" spans="2:15" s="281" customFormat="1" ht="13.8" x14ac:dyDescent="0.3">
      <c r="C772" s="288" t="s">
        <v>415</v>
      </c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2:15" s="281" customFormat="1" ht="13.8" x14ac:dyDescent="0.3">
      <c r="C773" s="288"/>
      <c r="D773" s="289"/>
      <c r="E773" s="289"/>
      <c r="F773" s="289"/>
      <c r="G773" s="289"/>
      <c r="H773" s="289"/>
      <c r="I773" s="289"/>
      <c r="J773" s="289"/>
      <c r="K773" s="289"/>
      <c r="L773" s="289"/>
      <c r="M773" s="289"/>
      <c r="N773" s="289"/>
      <c r="O773" s="289"/>
    </row>
    <row r="774" spans="2:15" s="281" customFormat="1" ht="13.8" x14ac:dyDescent="0.3">
      <c r="C774" s="288"/>
      <c r="D774" s="289"/>
      <c r="E774" s="289"/>
      <c r="F774" s="289"/>
      <c r="G774" s="289"/>
      <c r="H774" s="289"/>
      <c r="I774" s="289"/>
      <c r="J774" s="289"/>
      <c r="K774" s="289"/>
      <c r="L774" s="289"/>
      <c r="M774" s="289"/>
      <c r="N774" s="289"/>
      <c r="O774" s="289"/>
    </row>
    <row r="775" spans="2:15" s="281" customFormat="1" ht="13.8" x14ac:dyDescent="0.3">
      <c r="C775" s="288"/>
      <c r="D775" s="289"/>
      <c r="E775" s="289"/>
      <c r="F775" s="289"/>
      <c r="G775" s="289"/>
      <c r="H775" s="289"/>
      <c r="I775" s="289"/>
      <c r="J775" s="289"/>
      <c r="K775" s="289"/>
      <c r="L775" s="289"/>
      <c r="M775" s="289"/>
      <c r="N775" s="289"/>
      <c r="O775" s="289"/>
    </row>
    <row r="776" spans="2:15" s="281" customFormat="1" ht="13.8" x14ac:dyDescent="0.3">
      <c r="C776" s="288"/>
      <c r="D776" s="289"/>
      <c r="E776" s="289"/>
      <c r="F776" s="289"/>
      <c r="G776" s="289"/>
      <c r="H776" s="289"/>
      <c r="I776" s="289"/>
      <c r="J776" s="289"/>
      <c r="K776" s="289"/>
      <c r="L776" s="289"/>
      <c r="M776" s="289"/>
      <c r="N776" s="289"/>
      <c r="O776" s="289"/>
    </row>
    <row r="777" spans="2:15" x14ac:dyDescent="0.25">
      <c r="H777" s="296"/>
      <c r="I777" s="296"/>
    </row>
    <row r="778" spans="2:15" x14ac:dyDescent="0.25">
      <c r="C778" s="288"/>
      <c r="H778" s="296"/>
      <c r="I778" s="296"/>
    </row>
    <row r="779" spans="2:15" x14ac:dyDescent="0.25">
      <c r="C779" s="363"/>
      <c r="D779" s="364"/>
      <c r="E779" s="423"/>
      <c r="F779" s="423"/>
      <c r="G779" s="423"/>
      <c r="H779" s="364"/>
      <c r="I779" s="423"/>
      <c r="J779" s="423"/>
      <c r="K779" s="423"/>
    </row>
    <row r="780" spans="2:15" x14ac:dyDescent="0.25">
      <c r="C780" s="365" t="s">
        <v>362</v>
      </c>
      <c r="D780" s="364"/>
      <c r="E780" s="424" t="s">
        <v>366</v>
      </c>
      <c r="F780" s="424"/>
      <c r="G780" s="424"/>
      <c r="H780" s="364"/>
      <c r="I780" s="424" t="s">
        <v>367</v>
      </c>
      <c r="J780" s="424"/>
      <c r="K780" s="424"/>
    </row>
    <row r="781" spans="2:15" x14ac:dyDescent="0.25">
      <c r="C781" s="366" t="s">
        <v>363</v>
      </c>
      <c r="D781" s="364"/>
      <c r="E781" s="425" t="s">
        <v>364</v>
      </c>
      <c r="F781" s="425"/>
      <c r="G781" s="425"/>
      <c r="H781" s="367"/>
      <c r="I781" s="425" t="s">
        <v>365</v>
      </c>
      <c r="J781" s="425"/>
      <c r="K781" s="425"/>
    </row>
  </sheetData>
  <sheetProtection formatColumns="0"/>
  <mergeCells count="40">
    <mergeCell ref="E780:G780"/>
    <mergeCell ref="E781:G781"/>
    <mergeCell ref="I779:K779"/>
    <mergeCell ref="I780:K780"/>
    <mergeCell ref="I781:K781"/>
    <mergeCell ref="A288:A311"/>
    <mergeCell ref="A312:A335"/>
    <mergeCell ref="H21:J21"/>
    <mergeCell ref="A336:A359"/>
    <mergeCell ref="E779:G779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r:id="rId1"/>
  <headerFooter>
    <oddFooter>&amp;LFormato PM0313-F38 
Versión: &amp;"Arial,Negrita Cursiva"03&amp;"Arial,Normal"
Fecha de aprobación: &amp;"Arial,Negrita Cursiva"11/06/2025</oddFooter>
  </headerFooter>
  <rowBreaks count="11" manualBreakCount="11">
    <brk id="87" min="1" max="11" man="1"/>
    <brk id="151" min="1" max="11" man="1"/>
    <brk id="215" min="1" max="11" man="1"/>
    <brk id="279" min="1" max="11" man="1"/>
    <brk id="343" min="1" max="11" man="1"/>
    <brk id="407" min="1" max="11" man="1"/>
    <brk id="471" min="1" max="11" man="1"/>
    <brk id="535" min="1" max="11" man="1"/>
    <brk id="599" min="1" max="11" man="1"/>
    <brk id="663" min="1" max="11" man="1"/>
    <brk id="727" min="1" max="11" man="1"/>
  </rowBreaks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546875" defaultRowHeight="14.4" x14ac:dyDescent="0.3"/>
  <cols>
    <col min="1" max="1" width="11.5546875" style="266"/>
    <col min="2" max="2" width="11.5546875" style="268"/>
    <col min="3" max="3" width="10.109375" style="269" customWidth="1"/>
    <col min="4" max="4" width="11.5546875" style="268"/>
    <col min="5" max="5" width="11.5546875" style="266"/>
    <col min="6" max="6" width="11.5546875" style="267"/>
    <col min="7" max="7" width="11.5546875" style="266"/>
    <col min="8" max="9" width="11.5546875" style="267"/>
    <col min="10" max="14" width="11.5546875" style="266"/>
    <col min="15" max="16" width="11.5546875" style="267"/>
    <col min="17" max="16384" width="11.5546875" style="266"/>
  </cols>
  <sheetData>
    <row r="1" spans="1:16" x14ac:dyDescent="0.3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3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3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3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3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3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3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3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3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3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3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3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3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3.2" x14ac:dyDescent="0.25"/>
  <cols>
    <col min="2" max="2" width="14.5546875" bestFit="1" customWidth="1"/>
  </cols>
  <sheetData>
    <row r="1" spans="1:3" x14ac:dyDescent="0.25">
      <c r="A1" s="151" t="s">
        <v>101</v>
      </c>
      <c r="B1" s="274" t="s">
        <v>272</v>
      </c>
      <c r="C1" s="275">
        <v>64.599999999999994</v>
      </c>
    </row>
    <row r="2" spans="1:3" x14ac:dyDescent="0.25">
      <c r="A2" s="151" t="s">
        <v>79</v>
      </c>
      <c r="B2" s="274" t="s">
        <v>294</v>
      </c>
      <c r="C2" s="275">
        <v>0.81299999999999994</v>
      </c>
    </row>
    <row r="3" spans="1:3" x14ac:dyDescent="0.25">
      <c r="A3" s="151" t="s">
        <v>147</v>
      </c>
      <c r="B3" s="274" t="s">
        <v>273</v>
      </c>
      <c r="C3" s="275">
        <v>2.5529999999999999</v>
      </c>
    </row>
    <row r="4" spans="1:3" x14ac:dyDescent="0.25">
      <c r="A4" s="151" t="s">
        <v>98</v>
      </c>
      <c r="B4" s="274" t="s">
        <v>275</v>
      </c>
      <c r="C4" s="275">
        <v>5.1349999999999998</v>
      </c>
    </row>
    <row r="5" spans="1:3" x14ac:dyDescent="0.25">
      <c r="A5" s="151" t="s">
        <v>96</v>
      </c>
      <c r="B5" s="274" t="s">
        <v>276</v>
      </c>
      <c r="C5" s="275" t="s">
        <v>213</v>
      </c>
    </row>
    <row r="6" spans="1:3" x14ac:dyDescent="0.25">
      <c r="A6" s="151" t="s">
        <v>106</v>
      </c>
      <c r="B6" s="274" t="s">
        <v>277</v>
      </c>
      <c r="C6" s="275">
        <v>0.58140000000000003</v>
      </c>
    </row>
    <row r="7" spans="1:3" x14ac:dyDescent="0.25">
      <c r="A7" s="151" t="s">
        <v>107</v>
      </c>
      <c r="B7" s="274" t="s">
        <v>274</v>
      </c>
      <c r="C7" s="275">
        <v>1.96</v>
      </c>
    </row>
    <row r="8" spans="1:3" x14ac:dyDescent="0.25">
      <c r="A8" s="151" t="s">
        <v>94</v>
      </c>
      <c r="B8" s="274" t="s">
        <v>279</v>
      </c>
      <c r="C8" s="275">
        <v>0.38200000000000001</v>
      </c>
    </row>
    <row r="9" spans="1:3" x14ac:dyDescent="0.25">
      <c r="A9" s="151" t="s">
        <v>108</v>
      </c>
      <c r="B9" s="274" t="s">
        <v>278</v>
      </c>
      <c r="C9" s="275">
        <v>1150</v>
      </c>
    </row>
    <row r="10" spans="1:3" x14ac:dyDescent="0.25">
      <c r="A10" s="151" t="s">
        <v>92</v>
      </c>
      <c r="B10" s="274" t="s">
        <v>280</v>
      </c>
      <c r="C10" s="275">
        <v>1.4450000000000001</v>
      </c>
    </row>
    <row r="11" spans="1:3" x14ac:dyDescent="0.25">
      <c r="A11" s="151" t="s">
        <v>88</v>
      </c>
      <c r="B11" s="274" t="s">
        <v>282</v>
      </c>
      <c r="C11" s="275">
        <v>32.340000000000003</v>
      </c>
    </row>
    <row r="12" spans="1:3" x14ac:dyDescent="0.25">
      <c r="A12" s="151" t="s">
        <v>90</v>
      </c>
      <c r="B12" s="274" t="s">
        <v>281</v>
      </c>
      <c r="C12" s="275" t="s">
        <v>214</v>
      </c>
    </row>
    <row r="13" spans="1:3" x14ac:dyDescent="0.25">
      <c r="A13" s="151" t="s">
        <v>109</v>
      </c>
      <c r="B13" s="274" t="s">
        <v>297</v>
      </c>
      <c r="C13" s="275" t="s">
        <v>268</v>
      </c>
    </row>
    <row r="14" spans="1:3" x14ac:dyDescent="0.25">
      <c r="A14" s="151" t="s">
        <v>110</v>
      </c>
      <c r="B14" s="274" t="s">
        <v>298</v>
      </c>
      <c r="C14" s="275">
        <v>2.633</v>
      </c>
    </row>
    <row r="15" spans="1:3" x14ac:dyDescent="0.25">
      <c r="A15" s="151" t="s">
        <v>148</v>
      </c>
      <c r="B15" s="274" t="s">
        <v>292</v>
      </c>
      <c r="C15" s="275">
        <v>215.6</v>
      </c>
    </row>
    <row r="16" spans="1:3" x14ac:dyDescent="0.25">
      <c r="A16" s="151" t="s">
        <v>111</v>
      </c>
      <c r="B16" s="274" t="s">
        <v>283</v>
      </c>
      <c r="C16" s="275">
        <v>666.9</v>
      </c>
    </row>
    <row r="17" spans="1:3" x14ac:dyDescent="0.25">
      <c r="A17" s="151" t="s">
        <v>112</v>
      </c>
      <c r="B17" s="274" t="s">
        <v>286</v>
      </c>
      <c r="C17" s="275" t="s">
        <v>269</v>
      </c>
    </row>
    <row r="18" spans="1:3" x14ac:dyDescent="0.25">
      <c r="A18" s="151" t="s">
        <v>113</v>
      </c>
      <c r="B18" s="274" t="s">
        <v>287</v>
      </c>
      <c r="C18" s="275">
        <v>150.6</v>
      </c>
    </row>
    <row r="19" spans="1:3" x14ac:dyDescent="0.25">
      <c r="A19" s="151" t="s">
        <v>86</v>
      </c>
      <c r="B19" s="274" t="s">
        <v>288</v>
      </c>
      <c r="C19" s="275">
        <v>123.5</v>
      </c>
    </row>
    <row r="20" spans="1:3" x14ac:dyDescent="0.25">
      <c r="A20" s="151" t="s">
        <v>69</v>
      </c>
      <c r="B20" s="274" t="s">
        <v>284</v>
      </c>
      <c r="C20" s="275" t="s">
        <v>252</v>
      </c>
    </row>
    <row r="21" spans="1:3" x14ac:dyDescent="0.25">
      <c r="A21" s="151" t="s">
        <v>84</v>
      </c>
      <c r="B21" s="274" t="s">
        <v>289</v>
      </c>
      <c r="C21" s="275">
        <v>1.3520000000000001</v>
      </c>
    </row>
    <row r="22" spans="1:3" x14ac:dyDescent="0.25">
      <c r="A22" s="151" t="s">
        <v>150</v>
      </c>
      <c r="B22" s="274" t="s">
        <v>291</v>
      </c>
      <c r="C22" s="275">
        <v>2.621</v>
      </c>
    </row>
    <row r="23" spans="1:3" x14ac:dyDescent="0.25">
      <c r="A23" s="151" t="s">
        <v>103</v>
      </c>
      <c r="B23" s="274" t="s">
        <v>271</v>
      </c>
      <c r="C23" s="275">
        <v>0.28689999999999999</v>
      </c>
    </row>
    <row r="24" spans="1:3" x14ac:dyDescent="0.25">
      <c r="A24" s="151" t="s">
        <v>81</v>
      </c>
      <c r="B24" s="274" t="s">
        <v>293</v>
      </c>
      <c r="C24" s="275">
        <v>42.71</v>
      </c>
    </row>
    <row r="25" spans="1:3" x14ac:dyDescent="0.25">
      <c r="A25" s="151" t="s">
        <v>114</v>
      </c>
      <c r="B25" s="274" t="s">
        <v>285</v>
      </c>
      <c r="C25" s="275">
        <v>50.6</v>
      </c>
    </row>
    <row r="26" spans="1:3" x14ac:dyDescent="0.25">
      <c r="A26" s="151" t="s">
        <v>77</v>
      </c>
      <c r="B26" s="274" t="s">
        <v>295</v>
      </c>
      <c r="C26" s="275" t="s">
        <v>267</v>
      </c>
    </row>
    <row r="27" spans="1:3" x14ac:dyDescent="0.25">
      <c r="A27" s="151" t="s">
        <v>115</v>
      </c>
      <c r="B27" s="274" t="s">
        <v>296</v>
      </c>
      <c r="C27" s="275">
        <v>71.7</v>
      </c>
    </row>
    <row r="28" spans="1:3" x14ac:dyDescent="0.25">
      <c r="A28" s="151" t="s">
        <v>116</v>
      </c>
      <c r="B28" s="274" t="s">
        <v>290</v>
      </c>
      <c r="C28" s="275" t="s">
        <v>266</v>
      </c>
    </row>
    <row r="29" spans="1:3" x14ac:dyDescent="0.25">
      <c r="A29" s="151" t="s">
        <v>75</v>
      </c>
      <c r="B29" s="274" t="s">
        <v>300</v>
      </c>
      <c r="C29" s="275" t="s">
        <v>253</v>
      </c>
    </row>
    <row r="30" spans="1:3" x14ac:dyDescent="0.25">
      <c r="A30" s="151" t="s">
        <v>117</v>
      </c>
      <c r="B30" s="274" t="s">
        <v>299</v>
      </c>
      <c r="C30" s="275">
        <v>0.77</v>
      </c>
    </row>
    <row r="31" spans="1:3" x14ac:dyDescent="0.25">
      <c r="A31" s="151" t="s">
        <v>194</v>
      </c>
      <c r="B31" s="274" t="s">
        <v>301</v>
      </c>
      <c r="C31" s="275" t="s">
        <v>254</v>
      </c>
    </row>
    <row r="32" spans="1:3" x14ac:dyDescent="0.25">
      <c r="A32" s="151" t="s">
        <v>73</v>
      </c>
      <c r="B32" s="274" t="s">
        <v>302</v>
      </c>
      <c r="C32" s="275" t="s">
        <v>270</v>
      </c>
    </row>
    <row r="33" spans="1:3" ht="13.8" thickBot="1" x14ac:dyDescent="0.3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zoomScale="50" zoomScaleNormal="50" workbookViewId="0">
      <selection activeCell="O17" sqref="O17"/>
    </sheetView>
  </sheetViews>
  <sheetFormatPr baseColWidth="10" defaultColWidth="11.5546875" defaultRowHeight="13.2" x14ac:dyDescent="0.25"/>
  <cols>
    <col min="3" max="3" width="2.44140625" customWidth="1"/>
    <col min="4" max="4" width="23.5546875" customWidth="1"/>
    <col min="5" max="5" width="21.88671875" customWidth="1"/>
    <col min="6" max="6" width="19.44140625" customWidth="1"/>
    <col min="7" max="7" width="14.88671875" customWidth="1"/>
    <col min="8" max="8" width="17.109375" customWidth="1"/>
    <col min="9" max="9" width="2.44140625" style="122" customWidth="1"/>
    <col min="10" max="10" width="5.109375" customWidth="1"/>
    <col min="11" max="15" width="9.5546875" customWidth="1"/>
  </cols>
  <sheetData>
    <row r="1" spans="4:9" ht="13.35" customHeight="1" x14ac:dyDescent="0.25">
      <c r="D1" s="119"/>
      <c r="E1" s="427" t="s">
        <v>216</v>
      </c>
      <c r="F1" s="427"/>
      <c r="G1" s="427"/>
      <c r="H1" s="428"/>
    </row>
    <row r="2" spans="4:9" ht="13.35" customHeight="1" x14ac:dyDescent="0.25">
      <c r="D2" s="120"/>
      <c r="E2" s="429"/>
      <c r="F2" s="429"/>
      <c r="G2" s="429"/>
      <c r="H2" s="430"/>
    </row>
    <row r="3" spans="4:9" ht="13.35" customHeight="1" x14ac:dyDescent="0.25">
      <c r="D3" s="120"/>
      <c r="E3" s="429"/>
      <c r="F3" s="429"/>
      <c r="G3" s="429"/>
      <c r="H3" s="430"/>
    </row>
    <row r="4" spans="4:9" ht="14.1" customHeight="1" thickBot="1" x14ac:dyDescent="0.3">
      <c r="D4" s="121"/>
      <c r="E4" s="431"/>
      <c r="F4" s="431"/>
      <c r="G4" s="431"/>
      <c r="H4" s="432"/>
    </row>
    <row r="5" spans="4:9" ht="14.1" customHeight="1" x14ac:dyDescent="0.25">
      <c r="D5" s="122"/>
      <c r="E5" s="122"/>
      <c r="F5" s="122"/>
      <c r="G5" s="122"/>
      <c r="H5" s="122"/>
    </row>
    <row r="6" spans="4:9" ht="36" customHeight="1" x14ac:dyDescent="0.25">
      <c r="D6" s="123" t="s">
        <v>188</v>
      </c>
      <c r="E6" s="434" t="s">
        <v>250</v>
      </c>
      <c r="F6" s="434"/>
      <c r="G6" s="434"/>
      <c r="H6" s="434"/>
    </row>
    <row r="7" spans="4:9" ht="9" customHeight="1" x14ac:dyDescent="0.25">
      <c r="D7" s="122"/>
      <c r="E7" s="122"/>
      <c r="F7" s="122"/>
      <c r="G7" s="122"/>
      <c r="H7" s="122"/>
    </row>
    <row r="8" spans="4:9" ht="15.6" customHeight="1" x14ac:dyDescent="0.25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5">
      <c r="D9" s="122"/>
      <c r="E9" s="122"/>
      <c r="F9" s="122"/>
      <c r="G9" s="122"/>
      <c r="H9" s="122"/>
      <c r="I9" s="141"/>
    </row>
    <row r="10" spans="4:9" ht="15.6" customHeight="1" x14ac:dyDescent="0.25">
      <c r="D10" s="435" t="s">
        <v>217</v>
      </c>
      <c r="E10" s="435"/>
      <c r="F10" s="435"/>
      <c r="G10" s="435"/>
      <c r="H10" s="435"/>
      <c r="I10" s="141"/>
    </row>
    <row r="11" spans="4:9" ht="9" customHeight="1" x14ac:dyDescent="0.25">
      <c r="D11" s="122"/>
      <c r="E11" s="122"/>
      <c r="F11" s="122"/>
      <c r="G11" s="122"/>
      <c r="H11" s="122"/>
    </row>
    <row r="12" spans="4:9" ht="15.6" customHeight="1" x14ac:dyDescent="0.25">
      <c r="D12" s="123" t="s">
        <v>33</v>
      </c>
      <c r="E12" s="94" t="s">
        <v>191</v>
      </c>
      <c r="F12" s="95" t="s">
        <v>8</v>
      </c>
      <c r="G12" s="433" t="s">
        <v>192</v>
      </c>
      <c r="H12" s="433"/>
    </row>
    <row r="13" spans="4:9" ht="9" customHeight="1" x14ac:dyDescent="0.25">
      <c r="D13" s="122"/>
      <c r="E13" s="122"/>
      <c r="F13" s="124"/>
      <c r="G13" s="122"/>
      <c r="H13" s="122"/>
    </row>
    <row r="14" spans="4:9" ht="15.6" customHeight="1" x14ac:dyDescent="0.25">
      <c r="D14" s="95" t="s">
        <v>9</v>
      </c>
      <c r="E14" s="168" t="s">
        <v>193</v>
      </c>
      <c r="F14" s="95" t="s">
        <v>10</v>
      </c>
      <c r="G14" s="433" t="s">
        <v>204</v>
      </c>
      <c r="H14" s="433"/>
    </row>
    <row r="15" spans="4:9" ht="13.35" customHeight="1" x14ac:dyDescent="0.25">
      <c r="D15" s="122"/>
      <c r="E15" s="122"/>
      <c r="F15" s="122"/>
      <c r="G15" s="122"/>
      <c r="H15" s="122"/>
    </row>
    <row r="16" spans="4:9" ht="13.35" customHeight="1" x14ac:dyDescent="0.25">
      <c r="D16" s="426" t="s">
        <v>163</v>
      </c>
      <c r="E16" s="426"/>
      <c r="F16" s="426"/>
      <c r="G16" s="426"/>
      <c r="H16" s="426"/>
    </row>
    <row r="17" spans="1:15" ht="20.399999999999999" x14ac:dyDescent="0.25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5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5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5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5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5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5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5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5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5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5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5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5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5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5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5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5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5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5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5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5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5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5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5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5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5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5">
      <c r="D43" s="122"/>
      <c r="E43" s="122"/>
      <c r="F43" s="122"/>
      <c r="G43" s="122"/>
      <c r="H43" s="122"/>
    </row>
    <row r="44" spans="1:8" ht="13.35" customHeight="1" x14ac:dyDescent="0.25">
      <c r="D44" s="426" t="s">
        <v>164</v>
      </c>
      <c r="E44" s="426"/>
      <c r="F44" s="426"/>
      <c r="G44" s="426"/>
      <c r="H44" s="426"/>
    </row>
    <row r="45" spans="1:8" ht="20.399999999999999" x14ac:dyDescent="0.25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5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5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5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5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5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5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5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5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5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5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5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5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5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5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5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5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5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5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5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5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5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5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5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5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5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5">
      <c r="D71" s="122"/>
      <c r="E71" s="122"/>
      <c r="F71" s="122"/>
      <c r="G71" s="122"/>
      <c r="H71" s="122"/>
    </row>
    <row r="72" spans="1:8" ht="13.35" customHeight="1" x14ac:dyDescent="0.25">
      <c r="D72" s="426" t="s">
        <v>167</v>
      </c>
      <c r="E72" s="426"/>
      <c r="F72" s="426"/>
      <c r="G72" s="426"/>
      <c r="H72" s="426"/>
    </row>
    <row r="73" spans="1:8" ht="20.399999999999999" x14ac:dyDescent="0.25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5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5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5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5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5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5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5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5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5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5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5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5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5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5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5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5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5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5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5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5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5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5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5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5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5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5">
      <c r="D99" s="122"/>
      <c r="E99" s="122"/>
      <c r="F99" s="122"/>
      <c r="G99" s="122"/>
      <c r="H99" s="122"/>
    </row>
    <row r="100" spans="1:8" ht="13.35" customHeight="1" x14ac:dyDescent="0.25">
      <c r="D100" s="426" t="s">
        <v>168</v>
      </c>
      <c r="E100" s="426"/>
      <c r="F100" s="426"/>
      <c r="G100" s="426"/>
      <c r="H100" s="426"/>
    </row>
    <row r="101" spans="1:8" ht="20.399999999999999" x14ac:dyDescent="0.25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5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5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5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5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5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5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5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5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5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5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5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5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5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5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5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5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5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5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5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5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5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5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5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5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5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5">
      <c r="D127" s="122"/>
      <c r="E127" s="122"/>
      <c r="F127" s="122"/>
      <c r="G127" s="122"/>
      <c r="H127" s="122"/>
    </row>
    <row r="128" spans="1:8" ht="13.35" customHeight="1" x14ac:dyDescent="0.25">
      <c r="D128" s="426" t="s">
        <v>170</v>
      </c>
      <c r="E128" s="426"/>
      <c r="F128" s="426"/>
      <c r="G128" s="426"/>
      <c r="H128" s="426"/>
    </row>
    <row r="129" spans="1:8" ht="20.399999999999999" x14ac:dyDescent="0.25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5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5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5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5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5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5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5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5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5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5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5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5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5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5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5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5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5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5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5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5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5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5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5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5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5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5">
      <c r="D155" s="122"/>
      <c r="E155" s="122"/>
      <c r="F155" s="122"/>
      <c r="G155" s="122"/>
      <c r="H155" s="122"/>
    </row>
    <row r="156" spans="1:8" x14ac:dyDescent="0.25">
      <c r="D156" s="15"/>
      <c r="E156" s="15"/>
      <c r="F156" s="15"/>
      <c r="G156" s="15"/>
      <c r="H156" s="15"/>
    </row>
    <row r="157" spans="1:8" x14ac:dyDescent="0.25">
      <c r="D157" s="15"/>
      <c r="E157" s="15"/>
      <c r="F157" s="15"/>
      <c r="G157" s="15"/>
      <c r="H157" s="15"/>
    </row>
    <row r="158" spans="1:8" x14ac:dyDescent="0.25">
      <c r="D158" s="15"/>
      <c r="E158" s="15"/>
      <c r="F158" s="15"/>
      <c r="G158" s="15"/>
      <c r="H158" s="15"/>
    </row>
    <row r="159" spans="1:8" x14ac:dyDescent="0.25">
      <c r="D159" s="15"/>
      <c r="E159" s="15"/>
      <c r="F159" s="15"/>
      <c r="G159" s="15"/>
      <c r="H159" s="15"/>
    </row>
    <row r="160" spans="1:8" x14ac:dyDescent="0.25">
      <c r="D160" s="15"/>
      <c r="E160" s="15"/>
      <c r="F160" s="15"/>
      <c r="G160" s="15"/>
      <c r="H160" s="15"/>
    </row>
    <row r="161" spans="4:8" x14ac:dyDescent="0.25">
      <c r="D161" s="15"/>
      <c r="E161" s="15"/>
      <c r="F161" s="15"/>
      <c r="G161" s="15"/>
      <c r="H161" s="15"/>
    </row>
    <row r="162" spans="4:8" x14ac:dyDescent="0.25">
      <c r="D162" s="15"/>
      <c r="E162" s="15"/>
      <c r="F162" s="15"/>
      <c r="G162" s="15"/>
      <c r="H162" s="15"/>
    </row>
    <row r="163" spans="4:8" x14ac:dyDescent="0.25">
      <c r="D163" s="15"/>
      <c r="E163" s="15"/>
      <c r="F163" s="15"/>
      <c r="G163" s="15"/>
      <c r="H163" s="15"/>
    </row>
    <row r="164" spans="4:8" x14ac:dyDescent="0.25">
      <c r="D164" s="15"/>
      <c r="E164" s="15"/>
      <c r="F164" s="15"/>
      <c r="G164" s="15"/>
      <c r="H164" s="15"/>
    </row>
    <row r="165" spans="4:8" x14ac:dyDescent="0.25">
      <c r="D165" s="15"/>
      <c r="E165" s="15"/>
      <c r="F165" s="15"/>
      <c r="G165" s="15"/>
      <c r="H165" s="15"/>
    </row>
    <row r="166" spans="4:8" x14ac:dyDescent="0.25">
      <c r="D166" s="15"/>
      <c r="E166" s="15"/>
      <c r="F166" s="15"/>
      <c r="G166" s="15"/>
      <c r="H166" s="15"/>
    </row>
    <row r="167" spans="4:8" x14ac:dyDescent="0.25">
      <c r="D167" s="15"/>
      <c r="E167" s="15"/>
      <c r="F167" s="15"/>
      <c r="G167" s="15"/>
      <c r="H167" s="15"/>
    </row>
    <row r="168" spans="4:8" x14ac:dyDescent="0.25">
      <c r="D168" s="15"/>
      <c r="E168" s="15"/>
      <c r="F168" s="15"/>
      <c r="G168" s="15"/>
      <c r="H168" s="15"/>
    </row>
    <row r="169" spans="4:8" x14ac:dyDescent="0.25">
      <c r="D169" s="15"/>
      <c r="E169" s="15"/>
      <c r="F169" s="15"/>
      <c r="G169" s="15"/>
      <c r="H169" s="15"/>
    </row>
    <row r="170" spans="4:8" x14ac:dyDescent="0.25">
      <c r="D170" s="15"/>
      <c r="E170" s="15"/>
      <c r="F170" s="15"/>
      <c r="G170" s="15"/>
      <c r="H170" s="15"/>
    </row>
    <row r="171" spans="4:8" x14ac:dyDescent="0.25">
      <c r="D171" s="15"/>
      <c r="E171" s="15"/>
      <c r="F171" s="15"/>
      <c r="G171" s="15"/>
      <c r="H171" s="15"/>
    </row>
    <row r="172" spans="4:8" x14ac:dyDescent="0.25">
      <c r="D172" s="15"/>
      <c r="E172" s="15"/>
      <c r="F172" s="15"/>
      <c r="G172" s="15"/>
      <c r="H172" s="15"/>
    </row>
    <row r="173" spans="4:8" x14ac:dyDescent="0.25">
      <c r="D173" s="15"/>
      <c r="E173" s="15"/>
      <c r="F173" s="15"/>
      <c r="G173" s="15"/>
      <c r="H173" s="15"/>
    </row>
    <row r="174" spans="4:8" x14ac:dyDescent="0.25">
      <c r="D174" s="15"/>
      <c r="E174" s="15"/>
      <c r="F174" s="15"/>
      <c r="G174" s="15"/>
      <c r="H174" s="15"/>
    </row>
    <row r="175" spans="4:8" x14ac:dyDescent="0.25">
      <c r="D175" s="15"/>
      <c r="E175" s="15"/>
      <c r="F175" s="15"/>
      <c r="G175" s="15"/>
      <c r="H175" s="15"/>
    </row>
    <row r="176" spans="4:8" x14ac:dyDescent="0.25">
      <c r="D176" s="15"/>
      <c r="E176" s="15"/>
      <c r="F176" s="15"/>
      <c r="G176" s="15"/>
      <c r="H176" s="15"/>
    </row>
    <row r="177" spans="4:8" x14ac:dyDescent="0.25">
      <c r="D177" s="15"/>
      <c r="E177" s="15"/>
      <c r="F177" s="15"/>
      <c r="G177" s="15"/>
      <c r="H177" s="15"/>
    </row>
    <row r="178" spans="4:8" x14ac:dyDescent="0.25">
      <c r="D178" s="15"/>
      <c r="E178" s="15"/>
      <c r="F178" s="15"/>
      <c r="G178" s="15"/>
      <c r="H178" s="15"/>
    </row>
    <row r="179" spans="4:8" x14ac:dyDescent="0.25">
      <c r="D179" s="15"/>
      <c r="E179" s="15"/>
      <c r="F179" s="15"/>
      <c r="G179" s="15"/>
      <c r="H179" s="15"/>
    </row>
    <row r="180" spans="4:8" x14ac:dyDescent="0.25">
      <c r="D180" s="15"/>
      <c r="E180" s="15"/>
      <c r="F180" s="15"/>
      <c r="G180" s="15"/>
      <c r="H180" s="15"/>
    </row>
    <row r="181" spans="4:8" x14ac:dyDescent="0.25">
      <c r="D181" s="15"/>
      <c r="E181" s="15"/>
      <c r="F181" s="15"/>
      <c r="G181" s="15"/>
      <c r="H181" s="15"/>
    </row>
    <row r="182" spans="4:8" x14ac:dyDescent="0.25">
      <c r="D182" s="15"/>
      <c r="E182" s="15"/>
      <c r="F182" s="15"/>
      <c r="G182" s="15"/>
      <c r="H182" s="15"/>
    </row>
    <row r="183" spans="4:8" x14ac:dyDescent="0.25">
      <c r="D183" s="15"/>
      <c r="E183" s="15"/>
      <c r="F183" s="15"/>
      <c r="G183" s="15"/>
      <c r="H183" s="15"/>
    </row>
    <row r="184" spans="4:8" x14ac:dyDescent="0.25">
      <c r="D184" s="15"/>
      <c r="E184" s="15"/>
      <c r="F184" s="15"/>
      <c r="G184" s="15"/>
      <c r="H184" s="15"/>
    </row>
    <row r="185" spans="4:8" x14ac:dyDescent="0.25">
      <c r="D185" s="15"/>
      <c r="E185" s="15"/>
      <c r="F185" s="15"/>
      <c r="G185" s="15"/>
      <c r="H185" s="15"/>
    </row>
    <row r="186" spans="4:8" x14ac:dyDescent="0.25">
      <c r="D186" s="15"/>
      <c r="E186" s="15"/>
      <c r="F186" s="15"/>
      <c r="G186" s="15"/>
      <c r="H186" s="15"/>
    </row>
    <row r="187" spans="4:8" x14ac:dyDescent="0.25">
      <c r="D187" s="15"/>
      <c r="E187" s="15"/>
      <c r="F187" s="15"/>
      <c r="G187" s="15"/>
      <c r="H187" s="15"/>
    </row>
    <row r="188" spans="4:8" x14ac:dyDescent="0.25">
      <c r="D188" s="15"/>
      <c r="E188" s="15"/>
      <c r="F188" s="15"/>
      <c r="G188" s="15"/>
      <c r="H188" s="15"/>
    </row>
    <row r="189" spans="4:8" x14ac:dyDescent="0.25">
      <c r="D189" s="15"/>
      <c r="E189" s="15"/>
      <c r="F189" s="15"/>
      <c r="G189" s="15"/>
      <c r="H189" s="15"/>
    </row>
    <row r="190" spans="4:8" x14ac:dyDescent="0.25">
      <c r="D190" s="15"/>
      <c r="E190" s="15"/>
      <c r="F190" s="15"/>
      <c r="G190" s="15"/>
      <c r="H190" s="15"/>
    </row>
    <row r="191" spans="4:8" x14ac:dyDescent="0.25">
      <c r="D191" s="15"/>
      <c r="E191" s="15"/>
      <c r="F191" s="15"/>
      <c r="G191" s="15"/>
      <c r="H191" s="15"/>
    </row>
    <row r="192" spans="4:8" x14ac:dyDescent="0.25">
      <c r="D192" s="15"/>
      <c r="E192" s="15"/>
      <c r="F192" s="15"/>
      <c r="G192" s="15"/>
      <c r="H192" s="15"/>
    </row>
    <row r="193" spans="4:8" x14ac:dyDescent="0.25">
      <c r="D193" s="15"/>
      <c r="E193" s="15"/>
      <c r="F193" s="15"/>
      <c r="G193" s="15"/>
      <c r="H193" s="15"/>
    </row>
    <row r="194" spans="4:8" x14ac:dyDescent="0.25">
      <c r="D194" s="15"/>
      <c r="E194" s="15"/>
      <c r="F194" s="15"/>
      <c r="G194" s="15"/>
      <c r="H194" s="15"/>
    </row>
    <row r="195" spans="4:8" x14ac:dyDescent="0.25">
      <c r="D195" s="15"/>
      <c r="E195" s="15"/>
      <c r="F195" s="15"/>
      <c r="G195" s="15"/>
      <c r="H195" s="15"/>
    </row>
    <row r="196" spans="4:8" x14ac:dyDescent="0.25">
      <c r="D196" s="15"/>
      <c r="E196" s="15"/>
      <c r="F196" s="15"/>
      <c r="G196" s="15"/>
      <c r="H196" s="15"/>
    </row>
    <row r="197" spans="4:8" x14ac:dyDescent="0.25">
      <c r="D197" s="15"/>
      <c r="E197" s="15"/>
      <c r="F197" s="15"/>
      <c r="G197" s="15"/>
      <c r="H197" s="15"/>
    </row>
    <row r="198" spans="4:8" x14ac:dyDescent="0.25">
      <c r="D198" s="15"/>
      <c r="E198" s="15"/>
      <c r="F198" s="15"/>
      <c r="G198" s="15"/>
      <c r="H198" s="15"/>
    </row>
    <row r="199" spans="4:8" x14ac:dyDescent="0.25">
      <c r="D199" s="15"/>
      <c r="E199" s="15"/>
      <c r="F199" s="15"/>
      <c r="G199" s="15"/>
      <c r="H199" s="15"/>
    </row>
    <row r="200" spans="4:8" x14ac:dyDescent="0.25">
      <c r="D200" s="15"/>
      <c r="E200" s="15"/>
      <c r="F200" s="15"/>
      <c r="G200" s="15"/>
      <c r="H200" s="15"/>
    </row>
    <row r="201" spans="4:8" x14ac:dyDescent="0.25">
      <c r="D201" s="15"/>
      <c r="E201" s="15"/>
      <c r="F201" s="15"/>
      <c r="G201" s="15"/>
      <c r="H201" s="15"/>
    </row>
    <row r="202" spans="4:8" x14ac:dyDescent="0.25">
      <c r="D202" s="15"/>
      <c r="E202" s="15"/>
      <c r="F202" s="15"/>
      <c r="G202" s="15"/>
      <c r="H202" s="15"/>
    </row>
    <row r="203" spans="4:8" x14ac:dyDescent="0.25">
      <c r="D203" s="15"/>
      <c r="E203" s="15"/>
      <c r="F203" s="15"/>
      <c r="G203" s="15"/>
      <c r="H203" s="15"/>
    </row>
    <row r="204" spans="4:8" x14ac:dyDescent="0.25">
      <c r="D204" s="15"/>
      <c r="E204" s="15"/>
      <c r="F204" s="15"/>
      <c r="G204" s="15"/>
      <c r="H204" s="15"/>
    </row>
    <row r="205" spans="4:8" x14ac:dyDescent="0.25">
      <c r="D205" s="15"/>
      <c r="E205" s="15"/>
      <c r="F205" s="15"/>
      <c r="G205" s="15"/>
      <c r="H205" s="15"/>
    </row>
    <row r="206" spans="4:8" x14ac:dyDescent="0.25">
      <c r="D206" s="15"/>
      <c r="E206" s="15"/>
      <c r="F206" s="15"/>
      <c r="G206" s="15"/>
      <c r="H206" s="15"/>
    </row>
    <row r="207" spans="4:8" x14ac:dyDescent="0.25">
      <c r="D207" s="15"/>
      <c r="E207" s="15"/>
      <c r="F207" s="15"/>
      <c r="G207" s="15"/>
      <c r="H207" s="15"/>
    </row>
    <row r="208" spans="4:8" x14ac:dyDescent="0.25">
      <c r="D208" s="15"/>
      <c r="E208" s="15"/>
      <c r="F208" s="15"/>
      <c r="G208" s="15"/>
      <c r="H208" s="15"/>
    </row>
    <row r="209" spans="4:8" x14ac:dyDescent="0.25">
      <c r="D209" s="15"/>
      <c r="E209" s="15"/>
      <c r="F209" s="15"/>
      <c r="G209" s="15"/>
      <c r="H209" s="15"/>
    </row>
    <row r="210" spans="4:8" x14ac:dyDescent="0.25">
      <c r="D210" s="15"/>
      <c r="E210" s="15"/>
      <c r="F210" s="15"/>
      <c r="G210" s="15"/>
      <c r="H210" s="15"/>
    </row>
    <row r="211" spans="4:8" x14ac:dyDescent="0.25">
      <c r="D211" s="15"/>
      <c r="E211" s="15"/>
      <c r="F211" s="15"/>
      <c r="G211" s="15"/>
      <c r="H211" s="15"/>
    </row>
    <row r="212" spans="4:8" x14ac:dyDescent="0.25">
      <c r="D212" s="15"/>
      <c r="E212" s="15"/>
      <c r="F212" s="15"/>
      <c r="G212" s="15"/>
      <c r="H212" s="15"/>
    </row>
    <row r="213" spans="4:8" x14ac:dyDescent="0.25">
      <c r="D213" s="15"/>
      <c r="E213" s="15"/>
      <c r="F213" s="15"/>
      <c r="G213" s="15"/>
      <c r="H213" s="15"/>
    </row>
    <row r="214" spans="4:8" x14ac:dyDescent="0.25">
      <c r="D214" s="15"/>
      <c r="E214" s="15"/>
      <c r="F214" s="15"/>
      <c r="G214" s="15"/>
      <c r="H214" s="15"/>
    </row>
    <row r="215" spans="4:8" x14ac:dyDescent="0.25">
      <c r="D215" s="15"/>
      <c r="E215" s="15"/>
      <c r="F215" s="15"/>
      <c r="G215" s="15"/>
      <c r="H215" s="15"/>
    </row>
    <row r="216" spans="4:8" x14ac:dyDescent="0.25">
      <c r="D216" s="15"/>
      <c r="E216" s="15"/>
      <c r="F216" s="15"/>
      <c r="G216" s="15"/>
      <c r="H216" s="15"/>
    </row>
    <row r="217" spans="4:8" x14ac:dyDescent="0.25">
      <c r="D217" s="15"/>
      <c r="E217" s="15"/>
      <c r="F217" s="15"/>
      <c r="G217" s="15"/>
      <c r="H217" s="15"/>
    </row>
    <row r="218" spans="4:8" x14ac:dyDescent="0.25">
      <c r="D218" s="15"/>
      <c r="E218" s="15"/>
      <c r="F218" s="15"/>
      <c r="G218" s="15"/>
      <c r="H218" s="15"/>
    </row>
    <row r="219" spans="4:8" x14ac:dyDescent="0.25">
      <c r="D219" s="15"/>
      <c r="E219" s="15"/>
      <c r="F219" s="15"/>
      <c r="G219" s="15"/>
      <c r="H219" s="15"/>
    </row>
    <row r="220" spans="4:8" x14ac:dyDescent="0.25">
      <c r="D220" s="15"/>
      <c r="E220" s="15"/>
      <c r="F220" s="15"/>
      <c r="G220" s="15"/>
      <c r="H220" s="15"/>
    </row>
    <row r="221" spans="4:8" x14ac:dyDescent="0.25">
      <c r="D221" s="15"/>
      <c r="E221" s="15"/>
      <c r="F221" s="15"/>
      <c r="G221" s="15"/>
      <c r="H221" s="15"/>
    </row>
    <row r="222" spans="4:8" x14ac:dyDescent="0.25">
      <c r="D222" s="15"/>
      <c r="E222" s="15"/>
      <c r="F222" s="15"/>
      <c r="G222" s="15"/>
      <c r="H222" s="15"/>
    </row>
    <row r="223" spans="4:8" x14ac:dyDescent="0.25">
      <c r="D223" s="15"/>
      <c r="E223" s="15"/>
      <c r="F223" s="15"/>
      <c r="G223" s="15"/>
      <c r="H223" s="15"/>
    </row>
    <row r="224" spans="4:8" x14ac:dyDescent="0.25">
      <c r="D224" s="15"/>
      <c r="E224" s="15"/>
      <c r="F224" s="15"/>
      <c r="G224" s="15"/>
      <c r="H224" s="15"/>
    </row>
    <row r="225" spans="4:8" x14ac:dyDescent="0.25">
      <c r="D225" s="15"/>
      <c r="E225" s="15"/>
      <c r="F225" s="15"/>
      <c r="G225" s="15"/>
      <c r="H225" s="15"/>
    </row>
    <row r="226" spans="4:8" x14ac:dyDescent="0.25">
      <c r="D226" s="15"/>
      <c r="E226" s="15"/>
      <c r="F226" s="15"/>
      <c r="G226" s="15"/>
      <c r="H226" s="15"/>
    </row>
    <row r="227" spans="4:8" x14ac:dyDescent="0.25">
      <c r="D227" s="15"/>
      <c r="E227" s="15"/>
      <c r="F227" s="15"/>
      <c r="G227" s="15"/>
      <c r="H227" s="15"/>
    </row>
    <row r="228" spans="4:8" x14ac:dyDescent="0.25">
      <c r="D228" s="15"/>
      <c r="E228" s="15"/>
      <c r="F228" s="15"/>
      <c r="G228" s="15"/>
      <c r="H228" s="15"/>
    </row>
    <row r="229" spans="4:8" x14ac:dyDescent="0.25">
      <c r="D229" s="15"/>
      <c r="E229" s="15"/>
      <c r="F229" s="15"/>
      <c r="G229" s="15"/>
      <c r="H229" s="15"/>
    </row>
    <row r="230" spans="4:8" x14ac:dyDescent="0.25">
      <c r="D230" s="15"/>
      <c r="E230" s="15"/>
      <c r="F230" s="15"/>
      <c r="G230" s="15"/>
      <c r="H230" s="15"/>
    </row>
    <row r="231" spans="4:8" x14ac:dyDescent="0.25">
      <c r="D231" s="15"/>
      <c r="E231" s="15"/>
      <c r="F231" s="15"/>
      <c r="G231" s="15"/>
      <c r="H231" s="15"/>
    </row>
    <row r="232" spans="4:8" x14ac:dyDescent="0.25">
      <c r="D232" s="15"/>
      <c r="E232" s="15"/>
      <c r="F232" s="15"/>
      <c r="G232" s="15"/>
      <c r="H232" s="15"/>
    </row>
    <row r="233" spans="4:8" x14ac:dyDescent="0.25">
      <c r="D233" s="15"/>
      <c r="E233" s="15"/>
      <c r="F233" s="15"/>
      <c r="G233" s="15"/>
      <c r="H233" s="15"/>
    </row>
    <row r="234" spans="4:8" x14ac:dyDescent="0.25">
      <c r="D234" s="15"/>
      <c r="E234" s="15"/>
      <c r="F234" s="15"/>
      <c r="G234" s="15"/>
      <c r="H234" s="15"/>
    </row>
    <row r="235" spans="4:8" x14ac:dyDescent="0.25">
      <c r="D235" s="15"/>
      <c r="E235" s="15"/>
      <c r="F235" s="15"/>
      <c r="G235" s="15"/>
      <c r="H235" s="15"/>
    </row>
    <row r="236" spans="4:8" x14ac:dyDescent="0.25">
      <c r="D236" s="15"/>
      <c r="E236" s="15"/>
      <c r="F236" s="15"/>
      <c r="G236" s="15"/>
      <c r="H236" s="15"/>
    </row>
    <row r="237" spans="4:8" x14ac:dyDescent="0.25">
      <c r="D237" s="15"/>
      <c r="E237" s="15"/>
      <c r="F237" s="15"/>
      <c r="G237" s="15"/>
      <c r="H237" s="15"/>
    </row>
    <row r="238" spans="4:8" x14ac:dyDescent="0.25">
      <c r="D238" s="15"/>
      <c r="E238" s="15"/>
      <c r="F238" s="15"/>
      <c r="G238" s="15"/>
      <c r="H238" s="15"/>
    </row>
    <row r="239" spans="4:8" x14ac:dyDescent="0.25">
      <c r="D239" s="15"/>
      <c r="E239" s="15"/>
      <c r="F239" s="15"/>
      <c r="G239" s="15"/>
      <c r="H239" s="15"/>
    </row>
    <row r="240" spans="4:8" x14ac:dyDescent="0.25">
      <c r="D240" s="15"/>
      <c r="E240" s="15"/>
      <c r="F240" s="15"/>
      <c r="G240" s="15"/>
      <c r="H240" s="15"/>
    </row>
    <row r="241" spans="4:8" x14ac:dyDescent="0.25">
      <c r="D241" s="15"/>
      <c r="E241" s="15"/>
      <c r="F241" s="15"/>
      <c r="G241" s="15"/>
      <c r="H241" s="15"/>
    </row>
    <row r="242" spans="4:8" x14ac:dyDescent="0.25">
      <c r="D242" s="15"/>
      <c r="E242" s="15"/>
      <c r="F242" s="15"/>
      <c r="G242" s="15"/>
      <c r="H242" s="15"/>
    </row>
    <row r="243" spans="4:8" x14ac:dyDescent="0.25">
      <c r="D243" s="15"/>
      <c r="E243" s="15"/>
      <c r="F243" s="15"/>
      <c r="G243" s="15"/>
      <c r="H243" s="15"/>
    </row>
    <row r="244" spans="4:8" x14ac:dyDescent="0.25">
      <c r="D244" s="15"/>
      <c r="E244" s="15"/>
      <c r="F244" s="15"/>
      <c r="G244" s="15"/>
      <c r="H244" s="15"/>
    </row>
    <row r="245" spans="4:8" x14ac:dyDescent="0.25">
      <c r="D245" s="15"/>
      <c r="E245" s="15"/>
      <c r="F245" s="15"/>
      <c r="G245" s="15"/>
      <c r="H245" s="15"/>
    </row>
    <row r="246" spans="4:8" x14ac:dyDescent="0.25">
      <c r="D246" s="15"/>
      <c r="E246" s="15"/>
      <c r="F246" s="15"/>
      <c r="G246" s="15"/>
      <c r="H246" s="15"/>
    </row>
    <row r="247" spans="4:8" x14ac:dyDescent="0.25">
      <c r="D247" s="15"/>
      <c r="E247" s="15"/>
      <c r="F247" s="15"/>
      <c r="G247" s="15"/>
      <c r="H247" s="15"/>
    </row>
    <row r="248" spans="4:8" x14ac:dyDescent="0.25">
      <c r="D248" s="15"/>
      <c r="E248" s="15"/>
      <c r="F248" s="15"/>
      <c r="G248" s="15"/>
      <c r="H248" s="15"/>
    </row>
    <row r="249" spans="4:8" x14ac:dyDescent="0.25">
      <c r="D249" s="15"/>
      <c r="E249" s="15"/>
      <c r="F249" s="15"/>
      <c r="G249" s="15"/>
      <c r="H249" s="15"/>
    </row>
    <row r="250" spans="4:8" x14ac:dyDescent="0.25">
      <c r="D250" s="15"/>
      <c r="E250" s="15"/>
      <c r="F250" s="15"/>
      <c r="G250" s="15"/>
      <c r="H250" s="15"/>
    </row>
    <row r="251" spans="4:8" x14ac:dyDescent="0.25">
      <c r="D251" s="15"/>
      <c r="E251" s="15"/>
      <c r="F251" s="15"/>
      <c r="G251" s="15"/>
      <c r="H251" s="15"/>
    </row>
    <row r="252" spans="4:8" x14ac:dyDescent="0.25">
      <c r="D252" s="15"/>
      <c r="E252" s="15"/>
      <c r="F252" s="15"/>
      <c r="G252" s="15"/>
      <c r="H252" s="15"/>
    </row>
    <row r="253" spans="4:8" x14ac:dyDescent="0.25">
      <c r="D253" s="15"/>
      <c r="E253" s="15"/>
      <c r="F253" s="15"/>
      <c r="G253" s="15"/>
      <c r="H253" s="15"/>
    </row>
    <row r="254" spans="4:8" x14ac:dyDescent="0.25">
      <c r="D254" s="15"/>
      <c r="E254" s="15"/>
      <c r="F254" s="15"/>
      <c r="G254" s="15"/>
      <c r="H254" s="15"/>
    </row>
    <row r="255" spans="4:8" x14ac:dyDescent="0.25">
      <c r="D255" s="15"/>
      <c r="E255" s="15"/>
      <c r="F255" s="15"/>
      <c r="G255" s="15"/>
      <c r="H255" s="15"/>
    </row>
    <row r="256" spans="4:8" x14ac:dyDescent="0.25">
      <c r="D256" s="15"/>
      <c r="E256" s="15"/>
      <c r="F256" s="15"/>
      <c r="G256" s="15"/>
      <c r="H256" s="15"/>
    </row>
    <row r="257" spans="4:8" x14ac:dyDescent="0.25">
      <c r="D257" s="15"/>
      <c r="E257" s="15"/>
      <c r="F257" s="15"/>
      <c r="G257" s="15"/>
      <c r="H257" s="15"/>
    </row>
    <row r="258" spans="4:8" x14ac:dyDescent="0.25">
      <c r="D258" s="15"/>
      <c r="E258" s="15"/>
      <c r="F258" s="15"/>
      <c r="G258" s="15"/>
      <c r="H258" s="15"/>
    </row>
    <row r="259" spans="4:8" x14ac:dyDescent="0.25">
      <c r="D259" s="15"/>
      <c r="E259" s="15"/>
      <c r="F259" s="15"/>
      <c r="G259" s="15"/>
      <c r="H259" s="15"/>
    </row>
    <row r="260" spans="4:8" x14ac:dyDescent="0.25">
      <c r="D260" s="15"/>
      <c r="E260" s="15"/>
      <c r="F260" s="15"/>
      <c r="G260" s="15"/>
      <c r="H260" s="15"/>
    </row>
    <row r="261" spans="4:8" x14ac:dyDescent="0.25">
      <c r="D261" s="15"/>
      <c r="E261" s="15"/>
      <c r="F261" s="15"/>
      <c r="G261" s="15"/>
      <c r="H261" s="15"/>
    </row>
    <row r="262" spans="4:8" x14ac:dyDescent="0.25">
      <c r="D262" s="15"/>
      <c r="E262" s="15"/>
      <c r="F262" s="15"/>
      <c r="G262" s="15"/>
      <c r="H262" s="15"/>
    </row>
    <row r="263" spans="4:8" x14ac:dyDescent="0.25">
      <c r="D263" s="15"/>
      <c r="E263" s="15"/>
      <c r="F263" s="15"/>
      <c r="G263" s="15"/>
      <c r="H263" s="15"/>
    </row>
    <row r="264" spans="4:8" x14ac:dyDescent="0.25">
      <c r="D264" s="15"/>
      <c r="E264" s="15"/>
      <c r="F264" s="15"/>
      <c r="G264" s="15"/>
      <c r="H264" s="15"/>
    </row>
    <row r="265" spans="4:8" x14ac:dyDescent="0.25">
      <c r="D265" s="15"/>
      <c r="E265" s="15"/>
      <c r="F265" s="15"/>
      <c r="G265" s="15"/>
      <c r="H265" s="15"/>
    </row>
    <row r="266" spans="4:8" x14ac:dyDescent="0.25">
      <c r="D266" s="15"/>
      <c r="E266" s="15"/>
      <c r="F266" s="15"/>
      <c r="G266" s="15"/>
      <c r="H266" s="15"/>
    </row>
    <row r="267" spans="4:8" x14ac:dyDescent="0.25">
      <c r="D267" s="15"/>
      <c r="E267" s="15"/>
      <c r="F267" s="15"/>
      <c r="G267" s="15"/>
      <c r="H267" s="15"/>
    </row>
    <row r="268" spans="4:8" x14ac:dyDescent="0.25">
      <c r="D268" s="15"/>
      <c r="E268" s="15"/>
      <c r="F268" s="15"/>
      <c r="G268" s="15"/>
      <c r="H268" s="15"/>
    </row>
    <row r="269" spans="4:8" x14ac:dyDescent="0.25">
      <c r="D269" s="15"/>
      <c r="E269" s="15"/>
      <c r="F269" s="15"/>
      <c r="G269" s="15"/>
      <c r="H269" s="15"/>
    </row>
    <row r="270" spans="4:8" x14ac:dyDescent="0.25">
      <c r="D270" s="15"/>
      <c r="E270" s="15"/>
      <c r="F270" s="15"/>
      <c r="G270" s="15"/>
      <c r="H270" s="15"/>
    </row>
    <row r="271" spans="4:8" x14ac:dyDescent="0.25">
      <c r="D271" s="15"/>
      <c r="E271" s="15"/>
      <c r="F271" s="15"/>
      <c r="G271" s="15"/>
      <c r="H271" s="15"/>
    </row>
    <row r="272" spans="4:8" x14ac:dyDescent="0.25">
      <c r="D272" s="15"/>
      <c r="E272" s="15"/>
      <c r="F272" s="15"/>
      <c r="G272" s="15"/>
      <c r="H272" s="15"/>
    </row>
    <row r="273" spans="4:8" x14ac:dyDescent="0.25">
      <c r="D273" s="15"/>
      <c r="E273" s="15"/>
      <c r="F273" s="15"/>
      <c r="G273" s="15"/>
      <c r="H273" s="15"/>
    </row>
    <row r="274" spans="4:8" x14ac:dyDescent="0.25">
      <c r="D274" s="15"/>
      <c r="E274" s="15"/>
      <c r="F274" s="15"/>
      <c r="G274" s="15"/>
      <c r="H274" s="15"/>
    </row>
    <row r="275" spans="4:8" x14ac:dyDescent="0.25">
      <c r="D275" s="15"/>
      <c r="E275" s="15"/>
      <c r="F275" s="15"/>
      <c r="G275" s="15"/>
      <c r="H275" s="15"/>
    </row>
    <row r="276" spans="4:8" x14ac:dyDescent="0.25">
      <c r="D276" s="15"/>
      <c r="E276" s="15"/>
      <c r="F276" s="15"/>
      <c r="G276" s="15"/>
      <c r="H276" s="15"/>
    </row>
    <row r="277" spans="4:8" x14ac:dyDescent="0.25">
      <c r="D277" s="15"/>
      <c r="E277" s="15"/>
      <c r="F277" s="15"/>
      <c r="G277" s="15"/>
      <c r="H277" s="15"/>
    </row>
    <row r="278" spans="4:8" x14ac:dyDescent="0.25">
      <c r="D278" s="15"/>
      <c r="E278" s="15"/>
      <c r="F278" s="15"/>
      <c r="G278" s="15"/>
      <c r="H278" s="15"/>
    </row>
    <row r="279" spans="4:8" x14ac:dyDescent="0.25">
      <c r="D279" s="15"/>
      <c r="E279" s="15"/>
      <c r="F279" s="15"/>
      <c r="G279" s="15"/>
      <c r="H279" s="15"/>
    </row>
    <row r="280" spans="4:8" x14ac:dyDescent="0.25">
      <c r="D280" s="15"/>
      <c r="E280" s="15"/>
      <c r="F280" s="15"/>
      <c r="G280" s="15"/>
      <c r="H280" s="15"/>
    </row>
    <row r="281" spans="4:8" x14ac:dyDescent="0.25">
      <c r="D281" s="15"/>
      <c r="E281" s="15"/>
      <c r="F281" s="15"/>
      <c r="G281" s="15"/>
      <c r="H281" s="15"/>
    </row>
    <row r="282" spans="4:8" x14ac:dyDescent="0.25">
      <c r="D282" s="15"/>
      <c r="E282" s="15"/>
      <c r="F282" s="15"/>
      <c r="G282" s="15"/>
      <c r="H282" s="15"/>
    </row>
    <row r="283" spans="4:8" x14ac:dyDescent="0.25">
      <c r="D283" s="15"/>
      <c r="E283" s="15"/>
      <c r="F283" s="15"/>
      <c r="G283" s="15"/>
      <c r="H283" s="15"/>
    </row>
    <row r="284" spans="4:8" x14ac:dyDescent="0.25">
      <c r="D284" s="15"/>
      <c r="E284" s="15"/>
      <c r="F284" s="15"/>
      <c r="G284" s="15"/>
      <c r="H284" s="15"/>
    </row>
    <row r="285" spans="4:8" x14ac:dyDescent="0.25">
      <c r="D285" s="15"/>
      <c r="E285" s="15"/>
      <c r="F285" s="15"/>
      <c r="G285" s="15"/>
      <c r="H285" s="15"/>
    </row>
    <row r="286" spans="4:8" x14ac:dyDescent="0.25">
      <c r="D286" s="15"/>
      <c r="E286" s="15"/>
      <c r="F286" s="15"/>
      <c r="G286" s="15"/>
      <c r="H286" s="15"/>
    </row>
    <row r="287" spans="4:8" x14ac:dyDescent="0.25">
      <c r="D287" s="15"/>
      <c r="E287" s="15"/>
      <c r="F287" s="15"/>
      <c r="G287" s="15"/>
      <c r="H287" s="15"/>
    </row>
    <row r="288" spans="4:8" x14ac:dyDescent="0.25">
      <c r="D288" s="15"/>
      <c r="E288" s="15"/>
      <c r="F288" s="15"/>
      <c r="G288" s="15"/>
      <c r="H288" s="15"/>
    </row>
    <row r="289" spans="4:8" x14ac:dyDescent="0.25">
      <c r="D289" s="15"/>
      <c r="E289" s="15"/>
      <c r="F289" s="15"/>
      <c r="G289" s="15"/>
      <c r="H289" s="15"/>
    </row>
    <row r="290" spans="4:8" x14ac:dyDescent="0.25">
      <c r="D290" s="15"/>
      <c r="E290" s="15"/>
      <c r="F290" s="15"/>
      <c r="G290" s="15"/>
      <c r="H290" s="15"/>
    </row>
    <row r="291" spans="4:8" x14ac:dyDescent="0.25">
      <c r="D291" s="15"/>
      <c r="E291" s="15"/>
      <c r="F291" s="15"/>
      <c r="G291" s="15"/>
      <c r="H291" s="15"/>
    </row>
    <row r="292" spans="4:8" x14ac:dyDescent="0.25">
      <c r="D292" s="15"/>
      <c r="E292" s="15"/>
      <c r="F292" s="15"/>
      <c r="G292" s="15"/>
      <c r="H292" s="15"/>
    </row>
    <row r="293" spans="4:8" x14ac:dyDescent="0.25">
      <c r="D293" s="15"/>
      <c r="E293" s="15"/>
      <c r="F293" s="15"/>
      <c r="G293" s="15"/>
      <c r="H293" s="15"/>
    </row>
    <row r="294" spans="4:8" x14ac:dyDescent="0.25">
      <c r="D294" s="15"/>
      <c r="E294" s="15"/>
      <c r="F294" s="15"/>
      <c r="G294" s="15"/>
      <c r="H294" s="15"/>
    </row>
    <row r="295" spans="4:8" x14ac:dyDescent="0.25">
      <c r="D295" s="15"/>
      <c r="E295" s="15"/>
      <c r="F295" s="15"/>
      <c r="G295" s="15"/>
      <c r="H295" s="15"/>
    </row>
    <row r="296" spans="4:8" x14ac:dyDescent="0.25">
      <c r="D296" s="15"/>
      <c r="E296" s="15"/>
      <c r="F296" s="15"/>
      <c r="G296" s="15"/>
      <c r="H296" s="15"/>
    </row>
    <row r="297" spans="4:8" x14ac:dyDescent="0.25">
      <c r="D297" s="15"/>
      <c r="E297" s="15"/>
      <c r="F297" s="15"/>
      <c r="G297" s="15"/>
      <c r="H297" s="15"/>
    </row>
    <row r="298" spans="4:8" x14ac:dyDescent="0.25">
      <c r="D298" s="15"/>
      <c r="E298" s="15"/>
      <c r="F298" s="15"/>
      <c r="G298" s="15"/>
      <c r="H298" s="15"/>
    </row>
    <row r="299" spans="4:8" x14ac:dyDescent="0.25">
      <c r="D299" s="15"/>
      <c r="E299" s="15"/>
      <c r="F299" s="15"/>
      <c r="G299" s="15"/>
      <c r="H299" s="15"/>
    </row>
    <row r="300" spans="4:8" x14ac:dyDescent="0.25">
      <c r="D300" s="15"/>
      <c r="E300" s="15"/>
      <c r="F300" s="15"/>
      <c r="G300" s="15"/>
      <c r="H300" s="15"/>
    </row>
    <row r="301" spans="4:8" x14ac:dyDescent="0.25">
      <c r="D301" s="15"/>
      <c r="E301" s="15"/>
      <c r="F301" s="15"/>
      <c r="G301" s="15"/>
      <c r="H301" s="15"/>
    </row>
    <row r="302" spans="4:8" x14ac:dyDescent="0.25">
      <c r="D302" s="15"/>
      <c r="E302" s="15"/>
      <c r="F302" s="15"/>
      <c r="G302" s="15"/>
      <c r="H302" s="15"/>
    </row>
    <row r="303" spans="4:8" x14ac:dyDescent="0.25">
      <c r="D303" s="15"/>
      <c r="E303" s="15"/>
      <c r="F303" s="15"/>
      <c r="G303" s="15"/>
      <c r="H303" s="15"/>
    </row>
    <row r="304" spans="4:8" x14ac:dyDescent="0.25">
      <c r="D304" s="15"/>
      <c r="E304" s="15"/>
      <c r="F304" s="15"/>
      <c r="G304" s="15"/>
      <c r="H304" s="15"/>
    </row>
    <row r="305" spans="4:8" x14ac:dyDescent="0.25">
      <c r="D305" s="15"/>
      <c r="E305" s="15"/>
      <c r="F305" s="15"/>
      <c r="G305" s="15"/>
      <c r="H305" s="15"/>
    </row>
    <row r="306" spans="4:8" x14ac:dyDescent="0.25">
      <c r="D306" s="15"/>
      <c r="E306" s="15"/>
      <c r="F306" s="15"/>
      <c r="G306" s="15"/>
      <c r="H306" s="15"/>
    </row>
    <row r="307" spans="4:8" x14ac:dyDescent="0.25">
      <c r="D307" s="15"/>
      <c r="E307" s="15"/>
      <c r="F307" s="15"/>
      <c r="G307" s="15"/>
      <c r="H307" s="15"/>
    </row>
    <row r="308" spans="4:8" x14ac:dyDescent="0.25">
      <c r="D308" s="15"/>
      <c r="E308" s="15"/>
      <c r="F308" s="15"/>
      <c r="G308" s="15"/>
      <c r="H308" s="15"/>
    </row>
    <row r="309" spans="4:8" x14ac:dyDescent="0.25">
      <c r="D309" s="15"/>
      <c r="E309" s="15"/>
      <c r="F309" s="15"/>
      <c r="G309" s="15"/>
      <c r="H309" s="15"/>
    </row>
    <row r="310" spans="4:8" x14ac:dyDescent="0.25">
      <c r="D310" s="15"/>
      <c r="E310" s="15"/>
      <c r="F310" s="15"/>
      <c r="G310" s="15"/>
      <c r="H310" s="15"/>
    </row>
    <row r="311" spans="4:8" x14ac:dyDescent="0.25">
      <c r="D311" s="15"/>
      <c r="E311" s="15"/>
      <c r="F311" s="15"/>
      <c r="G311" s="15"/>
      <c r="H311" s="15"/>
    </row>
    <row r="312" spans="4:8" x14ac:dyDescent="0.25">
      <c r="D312" s="15"/>
      <c r="E312" s="15"/>
      <c r="F312" s="15"/>
      <c r="G312" s="15"/>
      <c r="H312" s="15"/>
    </row>
    <row r="313" spans="4:8" x14ac:dyDescent="0.25">
      <c r="D313" s="15"/>
      <c r="E313" s="15"/>
      <c r="F313" s="15"/>
      <c r="G313" s="15"/>
      <c r="H313" s="15"/>
    </row>
    <row r="314" spans="4:8" x14ac:dyDescent="0.25">
      <c r="D314" s="15"/>
      <c r="E314" s="15"/>
      <c r="F314" s="15"/>
      <c r="G314" s="15"/>
      <c r="H314" s="15"/>
    </row>
    <row r="315" spans="4:8" x14ac:dyDescent="0.25">
      <c r="D315" s="15"/>
      <c r="E315" s="15"/>
      <c r="F315" s="15"/>
      <c r="G315" s="15"/>
      <c r="H315" s="15"/>
    </row>
    <row r="316" spans="4:8" x14ac:dyDescent="0.25">
      <c r="D316" s="15"/>
      <c r="E316" s="15"/>
      <c r="F316" s="15"/>
      <c r="G316" s="15"/>
      <c r="H316" s="15"/>
    </row>
    <row r="317" spans="4:8" x14ac:dyDescent="0.25">
      <c r="D317" s="15"/>
      <c r="E317" s="15"/>
      <c r="F317" s="15"/>
      <c r="G317" s="15"/>
      <c r="H317" s="15"/>
    </row>
    <row r="318" spans="4:8" x14ac:dyDescent="0.25">
      <c r="D318" s="15"/>
      <c r="E318" s="15"/>
      <c r="F318" s="15"/>
      <c r="G318" s="15"/>
      <c r="H318" s="15"/>
    </row>
    <row r="319" spans="4:8" x14ac:dyDescent="0.25">
      <c r="D319" s="15"/>
      <c r="E319" s="15"/>
      <c r="F319" s="15"/>
      <c r="G319" s="15"/>
      <c r="H319" s="15"/>
    </row>
    <row r="320" spans="4:8" x14ac:dyDescent="0.25">
      <c r="D320" s="15"/>
      <c r="E320" s="15"/>
      <c r="F320" s="15"/>
      <c r="G320" s="15"/>
      <c r="H320" s="15"/>
    </row>
    <row r="321" spans="4:8" x14ac:dyDescent="0.25">
      <c r="D321" s="15"/>
      <c r="E321" s="15"/>
      <c r="F321" s="15"/>
      <c r="G321" s="15"/>
      <c r="H321" s="15"/>
    </row>
    <row r="322" spans="4:8" x14ac:dyDescent="0.25">
      <c r="D322" s="15"/>
      <c r="E322" s="15"/>
      <c r="F322" s="15"/>
      <c r="G322" s="15"/>
      <c r="H322" s="15"/>
    </row>
    <row r="323" spans="4:8" x14ac:dyDescent="0.25">
      <c r="D323" s="15"/>
      <c r="E323" s="15"/>
      <c r="F323" s="15"/>
      <c r="G323" s="15"/>
      <c r="H323" s="15"/>
    </row>
    <row r="324" spans="4:8" x14ac:dyDescent="0.25">
      <c r="D324" s="15"/>
      <c r="E324" s="15"/>
      <c r="F324" s="15"/>
      <c r="G324" s="15"/>
      <c r="H324" s="15"/>
    </row>
    <row r="325" spans="4:8" x14ac:dyDescent="0.25">
      <c r="D325" s="15"/>
      <c r="E325" s="15"/>
      <c r="F325" s="15"/>
      <c r="G325" s="15"/>
      <c r="H325" s="15"/>
    </row>
    <row r="326" spans="4:8" x14ac:dyDescent="0.25">
      <c r="D326" s="15"/>
      <c r="E326" s="15"/>
      <c r="F326" s="15"/>
      <c r="G326" s="15"/>
      <c r="H326" s="15"/>
    </row>
    <row r="327" spans="4:8" x14ac:dyDescent="0.25">
      <c r="D327" s="15"/>
      <c r="E327" s="15"/>
      <c r="F327" s="15"/>
      <c r="G327" s="15"/>
      <c r="H327" s="15"/>
    </row>
    <row r="328" spans="4:8" x14ac:dyDescent="0.25">
      <c r="D328" s="15"/>
      <c r="E328" s="15"/>
      <c r="F328" s="15"/>
      <c r="G328" s="15"/>
      <c r="H328" s="15"/>
    </row>
    <row r="329" spans="4:8" x14ac:dyDescent="0.25">
      <c r="D329" s="15"/>
      <c r="E329" s="15"/>
      <c r="F329" s="15"/>
      <c r="G329" s="15"/>
      <c r="H329" s="15"/>
    </row>
    <row r="330" spans="4:8" x14ac:dyDescent="0.25">
      <c r="D330" s="15"/>
      <c r="E330" s="15"/>
      <c r="F330" s="15"/>
      <c r="G330" s="15"/>
      <c r="H330" s="15"/>
    </row>
    <row r="331" spans="4:8" x14ac:dyDescent="0.25">
      <c r="D331" s="15"/>
      <c r="E331" s="15"/>
      <c r="F331" s="15"/>
      <c r="G331" s="15"/>
      <c r="H331" s="15"/>
    </row>
    <row r="332" spans="4:8" x14ac:dyDescent="0.25">
      <c r="D332" s="15"/>
      <c r="E332" s="15"/>
      <c r="F332" s="15"/>
      <c r="G332" s="15"/>
      <c r="H332" s="15"/>
    </row>
    <row r="333" spans="4:8" x14ac:dyDescent="0.25">
      <c r="D333" s="15"/>
      <c r="E333" s="15"/>
      <c r="F333" s="15"/>
      <c r="G333" s="15"/>
      <c r="H333" s="15"/>
    </row>
    <row r="334" spans="4:8" x14ac:dyDescent="0.25">
      <c r="D334" s="15"/>
      <c r="E334" s="15"/>
      <c r="F334" s="15"/>
      <c r="G334" s="15"/>
      <c r="H334" s="15"/>
    </row>
    <row r="335" spans="4:8" x14ac:dyDescent="0.25">
      <c r="D335" s="15"/>
      <c r="E335" s="15"/>
      <c r="F335" s="15"/>
      <c r="G335" s="15"/>
      <c r="H335" s="15"/>
    </row>
    <row r="336" spans="4:8" x14ac:dyDescent="0.25">
      <c r="D336" s="15"/>
      <c r="E336" s="15"/>
      <c r="F336" s="15"/>
      <c r="G336" s="15"/>
      <c r="H336" s="15"/>
    </row>
    <row r="337" spans="4:8" x14ac:dyDescent="0.25">
      <c r="D337" s="15"/>
      <c r="E337" s="15"/>
      <c r="F337" s="15"/>
      <c r="G337" s="15"/>
      <c r="H337" s="15"/>
    </row>
    <row r="338" spans="4:8" x14ac:dyDescent="0.25">
      <c r="D338" s="15"/>
      <c r="E338" s="15"/>
      <c r="F338" s="15"/>
      <c r="G338" s="15"/>
      <c r="H338" s="15"/>
    </row>
    <row r="339" spans="4:8" x14ac:dyDescent="0.25">
      <c r="D339" s="15"/>
      <c r="E339" s="15"/>
      <c r="F339" s="15"/>
      <c r="G339" s="15"/>
      <c r="H339" s="15"/>
    </row>
    <row r="340" spans="4:8" x14ac:dyDescent="0.25">
      <c r="D340" s="15"/>
      <c r="E340" s="15"/>
      <c r="F340" s="15"/>
      <c r="G340" s="15"/>
      <c r="H340" s="15"/>
    </row>
    <row r="341" spans="4:8" x14ac:dyDescent="0.25">
      <c r="D341" s="15"/>
      <c r="E341" s="15"/>
      <c r="F341" s="15"/>
      <c r="G341" s="15"/>
      <c r="H341" s="15"/>
    </row>
    <row r="342" spans="4:8" x14ac:dyDescent="0.25">
      <c r="D342" s="15"/>
      <c r="E342" s="15"/>
      <c r="F342" s="15"/>
      <c r="G342" s="15"/>
      <c r="H342" s="15"/>
    </row>
    <row r="343" spans="4:8" x14ac:dyDescent="0.25">
      <c r="D343" s="15"/>
      <c r="E343" s="15"/>
      <c r="F343" s="15"/>
      <c r="G343" s="15"/>
      <c r="H343" s="15"/>
    </row>
    <row r="344" spans="4:8" x14ac:dyDescent="0.25">
      <c r="D344" s="15"/>
      <c r="E344" s="15"/>
      <c r="F344" s="15"/>
      <c r="G344" s="15"/>
      <c r="H344" s="15"/>
    </row>
    <row r="345" spans="4:8" x14ac:dyDescent="0.25">
      <c r="D345" s="15"/>
      <c r="E345" s="15"/>
      <c r="F345" s="15"/>
      <c r="G345" s="15"/>
      <c r="H345" s="15"/>
    </row>
    <row r="346" spans="4:8" x14ac:dyDescent="0.25">
      <c r="D346" s="15"/>
      <c r="E346" s="15"/>
      <c r="F346" s="15"/>
      <c r="G346" s="15"/>
      <c r="H346" s="15"/>
    </row>
    <row r="347" spans="4:8" x14ac:dyDescent="0.25">
      <c r="D347" s="15"/>
      <c r="E347" s="15"/>
      <c r="F347" s="15"/>
      <c r="G347" s="15"/>
      <c r="H347" s="15"/>
    </row>
    <row r="348" spans="4:8" x14ac:dyDescent="0.25">
      <c r="D348" s="15"/>
      <c r="E348" s="15"/>
      <c r="F348" s="15"/>
      <c r="G348" s="15"/>
      <c r="H348" s="15"/>
    </row>
    <row r="349" spans="4:8" x14ac:dyDescent="0.25">
      <c r="D349" s="15"/>
      <c r="E349" s="15"/>
      <c r="F349" s="15"/>
      <c r="G349" s="15"/>
      <c r="H349" s="15"/>
    </row>
    <row r="350" spans="4:8" x14ac:dyDescent="0.25">
      <c r="D350" s="15"/>
      <c r="E350" s="15"/>
      <c r="F350" s="15"/>
      <c r="G350" s="15"/>
      <c r="H350" s="15"/>
    </row>
    <row r="351" spans="4:8" x14ac:dyDescent="0.25">
      <c r="D351" s="15"/>
      <c r="E351" s="15"/>
      <c r="F351" s="15"/>
      <c r="G351" s="15"/>
      <c r="H351" s="15"/>
    </row>
    <row r="352" spans="4:8" x14ac:dyDescent="0.25">
      <c r="D352" s="15"/>
      <c r="E352" s="15"/>
      <c r="F352" s="15"/>
      <c r="G352" s="15"/>
      <c r="H352" s="15"/>
    </row>
    <row r="353" spans="4:8" x14ac:dyDescent="0.25">
      <c r="D353" s="15"/>
      <c r="E353" s="15"/>
      <c r="F353" s="15"/>
      <c r="G353" s="15"/>
      <c r="H353" s="15"/>
    </row>
    <row r="354" spans="4:8" x14ac:dyDescent="0.25">
      <c r="D354" s="15"/>
      <c r="E354" s="15"/>
      <c r="F354" s="15"/>
      <c r="G354" s="15"/>
      <c r="H354" s="15"/>
    </row>
    <row r="355" spans="4:8" x14ac:dyDescent="0.25">
      <c r="D355" s="15"/>
      <c r="E355" s="15"/>
      <c r="F355" s="15"/>
      <c r="G355" s="15"/>
      <c r="H355" s="15"/>
    </row>
    <row r="356" spans="4:8" x14ac:dyDescent="0.25">
      <c r="D356" s="15"/>
      <c r="E356" s="15"/>
      <c r="F356" s="15"/>
      <c r="G356" s="15"/>
      <c r="H356" s="15"/>
    </row>
    <row r="357" spans="4:8" x14ac:dyDescent="0.25">
      <c r="D357" s="15"/>
      <c r="E357" s="15"/>
      <c r="F357" s="15"/>
      <c r="G357" s="15"/>
      <c r="H357" s="15"/>
    </row>
    <row r="358" spans="4:8" x14ac:dyDescent="0.25">
      <c r="D358" s="15"/>
      <c r="E358" s="15"/>
      <c r="F358" s="15"/>
      <c r="G358" s="15"/>
      <c r="H358" s="15"/>
    </row>
    <row r="359" spans="4:8" x14ac:dyDescent="0.25">
      <c r="D359" s="15"/>
      <c r="E359" s="15"/>
      <c r="F359" s="15"/>
      <c r="G359" s="15"/>
      <c r="H359" s="15"/>
    </row>
    <row r="360" spans="4:8" x14ac:dyDescent="0.25">
      <c r="D360" s="15"/>
      <c r="E360" s="15"/>
      <c r="F360" s="15"/>
      <c r="G360" s="15"/>
      <c r="H360" s="15"/>
    </row>
    <row r="361" spans="4:8" x14ac:dyDescent="0.25">
      <c r="D361" s="15"/>
      <c r="E361" s="15"/>
      <c r="F361" s="15"/>
      <c r="G361" s="15"/>
      <c r="H361" s="15"/>
    </row>
    <row r="362" spans="4:8" x14ac:dyDescent="0.25">
      <c r="D362" s="15"/>
      <c r="E362" s="15"/>
      <c r="F362" s="15"/>
      <c r="G362" s="15"/>
      <c r="H362" s="15"/>
    </row>
    <row r="363" spans="4:8" x14ac:dyDescent="0.25">
      <c r="D363" s="15"/>
      <c r="E363" s="15"/>
      <c r="F363" s="15"/>
      <c r="G363" s="15"/>
      <c r="H363" s="15"/>
    </row>
    <row r="364" spans="4:8" x14ac:dyDescent="0.25">
      <c r="D364" s="15"/>
      <c r="E364" s="15"/>
      <c r="F364" s="15"/>
      <c r="G364" s="15"/>
      <c r="H364" s="15"/>
    </row>
    <row r="365" spans="4:8" x14ac:dyDescent="0.25">
      <c r="D365" s="15"/>
      <c r="E365" s="15"/>
      <c r="F365" s="15"/>
      <c r="G365" s="15"/>
      <c r="H365" s="15"/>
    </row>
    <row r="366" spans="4:8" x14ac:dyDescent="0.25">
      <c r="D366" s="15"/>
      <c r="E366" s="15"/>
      <c r="F366" s="15"/>
      <c r="G366" s="15"/>
      <c r="H366" s="15"/>
    </row>
    <row r="367" spans="4:8" x14ac:dyDescent="0.25">
      <c r="D367" s="15"/>
      <c r="E367" s="15"/>
      <c r="F367" s="15"/>
      <c r="G367" s="15"/>
      <c r="H367" s="15"/>
    </row>
    <row r="368" spans="4:8" x14ac:dyDescent="0.25">
      <c r="D368" s="15"/>
      <c r="E368" s="15"/>
      <c r="F368" s="15"/>
      <c r="G368" s="15"/>
      <c r="H368" s="15"/>
    </row>
    <row r="369" spans="4:8" x14ac:dyDescent="0.25">
      <c r="D369" s="15"/>
      <c r="E369" s="15"/>
      <c r="F369" s="15"/>
      <c r="G369" s="15"/>
      <c r="H369" s="15"/>
    </row>
    <row r="370" spans="4:8" x14ac:dyDescent="0.25">
      <c r="D370" s="15"/>
      <c r="E370" s="15"/>
      <c r="F370" s="15"/>
      <c r="G370" s="15"/>
      <c r="H370" s="15"/>
    </row>
    <row r="371" spans="4:8" x14ac:dyDescent="0.25">
      <c r="D371" s="15"/>
      <c r="E371" s="15"/>
      <c r="F371" s="15"/>
      <c r="G371" s="15"/>
      <c r="H371" s="15"/>
    </row>
    <row r="372" spans="4:8" x14ac:dyDescent="0.25">
      <c r="D372" s="15"/>
      <c r="E372" s="15"/>
      <c r="F372" s="15"/>
      <c r="G372" s="15"/>
      <c r="H372" s="15"/>
    </row>
    <row r="373" spans="4:8" x14ac:dyDescent="0.25">
      <c r="D373" s="15"/>
      <c r="E373" s="15"/>
      <c r="F373" s="15"/>
      <c r="G373" s="15"/>
      <c r="H373" s="15"/>
    </row>
    <row r="374" spans="4:8" x14ac:dyDescent="0.25">
      <c r="D374" s="15"/>
      <c r="E374" s="15"/>
      <c r="F374" s="15"/>
      <c r="G374" s="15"/>
      <c r="H374" s="15"/>
    </row>
    <row r="375" spans="4:8" x14ac:dyDescent="0.25">
      <c r="D375" s="15"/>
      <c r="E375" s="15"/>
      <c r="F375" s="15"/>
      <c r="G375" s="15"/>
      <c r="H375" s="15"/>
    </row>
    <row r="376" spans="4:8" x14ac:dyDescent="0.25">
      <c r="D376" s="15"/>
      <c r="E376" s="15"/>
      <c r="F376" s="15"/>
      <c r="G376" s="15"/>
      <c r="H376" s="15"/>
    </row>
    <row r="377" spans="4:8" x14ac:dyDescent="0.25">
      <c r="D377" s="15"/>
      <c r="E377" s="15"/>
      <c r="F377" s="15"/>
      <c r="G377" s="15"/>
      <c r="H377" s="15"/>
    </row>
    <row r="378" spans="4:8" x14ac:dyDescent="0.25">
      <c r="D378" s="15"/>
      <c r="E378" s="15"/>
      <c r="F378" s="15"/>
      <c r="G378" s="15"/>
      <c r="H378" s="15"/>
    </row>
    <row r="379" spans="4:8" x14ac:dyDescent="0.25">
      <c r="D379" s="15"/>
      <c r="E379" s="15"/>
      <c r="F379" s="15"/>
      <c r="G379" s="15"/>
      <c r="H379" s="15"/>
    </row>
    <row r="380" spans="4:8" x14ac:dyDescent="0.25">
      <c r="D380" s="15"/>
      <c r="E380" s="15"/>
      <c r="F380" s="15"/>
      <c r="G380" s="15"/>
      <c r="H380" s="15"/>
    </row>
    <row r="381" spans="4:8" x14ac:dyDescent="0.25">
      <c r="D381" s="15"/>
      <c r="E381" s="15"/>
      <c r="F381" s="15"/>
      <c r="G381" s="15"/>
      <c r="H381" s="15"/>
    </row>
    <row r="382" spans="4:8" x14ac:dyDescent="0.25">
      <c r="D382" s="15"/>
      <c r="E382" s="15"/>
      <c r="F382" s="15"/>
      <c r="G382" s="15"/>
      <c r="H382" s="15"/>
    </row>
    <row r="383" spans="4:8" x14ac:dyDescent="0.25">
      <c r="D383" s="15"/>
      <c r="E383" s="15"/>
      <c r="F383" s="15"/>
      <c r="G383" s="15"/>
      <c r="H383" s="15"/>
    </row>
    <row r="384" spans="4:8" x14ac:dyDescent="0.25">
      <c r="D384" s="15"/>
      <c r="E384" s="15"/>
      <c r="F384" s="15"/>
      <c r="G384" s="15"/>
      <c r="H384" s="15"/>
    </row>
    <row r="385" spans="4:8" x14ac:dyDescent="0.25">
      <c r="D385" s="15"/>
      <c r="E385" s="15"/>
      <c r="F385" s="15"/>
      <c r="G385" s="15"/>
      <c r="H385" s="15"/>
    </row>
    <row r="386" spans="4:8" x14ac:dyDescent="0.25">
      <c r="D386" s="15"/>
      <c r="E386" s="15"/>
      <c r="F386" s="15"/>
      <c r="G386" s="15"/>
      <c r="H386" s="15"/>
    </row>
    <row r="387" spans="4:8" x14ac:dyDescent="0.25">
      <c r="D387" s="15"/>
      <c r="E387" s="15"/>
      <c r="F387" s="15"/>
      <c r="G387" s="15"/>
      <c r="H387" s="15"/>
    </row>
    <row r="388" spans="4:8" x14ac:dyDescent="0.25">
      <c r="D388" s="15"/>
      <c r="E388" s="15"/>
      <c r="F388" s="15"/>
      <c r="G388" s="15"/>
      <c r="H388" s="15"/>
    </row>
    <row r="389" spans="4:8" x14ac:dyDescent="0.25">
      <c r="D389" s="15"/>
      <c r="E389" s="15"/>
      <c r="F389" s="15"/>
      <c r="G389" s="15"/>
      <c r="H389" s="15"/>
    </row>
    <row r="390" spans="4:8" x14ac:dyDescent="0.25">
      <c r="D390" s="15"/>
      <c r="E390" s="15"/>
      <c r="F390" s="15"/>
      <c r="G390" s="15"/>
      <c r="H390" s="15"/>
    </row>
    <row r="391" spans="4:8" x14ac:dyDescent="0.25">
      <c r="D391" s="15"/>
      <c r="E391" s="15"/>
      <c r="F391" s="15"/>
      <c r="G391" s="15"/>
      <c r="H391" s="15"/>
    </row>
    <row r="392" spans="4:8" x14ac:dyDescent="0.25">
      <c r="D392" s="15"/>
      <c r="E392" s="15"/>
      <c r="F392" s="15"/>
      <c r="G392" s="15"/>
      <c r="H392" s="15"/>
    </row>
    <row r="393" spans="4:8" x14ac:dyDescent="0.25">
      <c r="D393" s="15"/>
      <c r="E393" s="15"/>
      <c r="F393" s="15"/>
      <c r="G393" s="15"/>
      <c r="H393" s="15"/>
    </row>
    <row r="394" spans="4:8" x14ac:dyDescent="0.25">
      <c r="D394" s="15"/>
      <c r="E394" s="15"/>
      <c r="F394" s="15"/>
      <c r="G394" s="15"/>
      <c r="H394" s="15"/>
    </row>
    <row r="395" spans="4:8" x14ac:dyDescent="0.25">
      <c r="D395" s="15"/>
      <c r="E395" s="15"/>
      <c r="F395" s="15"/>
      <c r="G395" s="15"/>
      <c r="H395" s="15"/>
    </row>
    <row r="396" spans="4:8" x14ac:dyDescent="0.25">
      <c r="D396" s="15"/>
      <c r="E396" s="15"/>
      <c r="F396" s="15"/>
      <c r="G396" s="15"/>
      <c r="H396" s="15"/>
    </row>
    <row r="397" spans="4:8" x14ac:dyDescent="0.25">
      <c r="D397" s="15"/>
      <c r="E397" s="15"/>
      <c r="F397" s="15"/>
      <c r="G397" s="15"/>
      <c r="H397" s="15"/>
    </row>
    <row r="398" spans="4:8" x14ac:dyDescent="0.25">
      <c r="D398" s="15"/>
      <c r="E398" s="15"/>
      <c r="F398" s="15"/>
      <c r="G398" s="15"/>
      <c r="H398" s="15"/>
    </row>
    <row r="399" spans="4:8" x14ac:dyDescent="0.25">
      <c r="D399" s="15"/>
      <c r="E399" s="15"/>
      <c r="F399" s="15"/>
      <c r="G399" s="15"/>
      <c r="H399" s="15"/>
    </row>
    <row r="400" spans="4:8" x14ac:dyDescent="0.25">
      <c r="D400" s="15"/>
      <c r="E400" s="15"/>
      <c r="F400" s="15"/>
      <c r="G400" s="15"/>
      <c r="H400" s="15"/>
    </row>
    <row r="401" spans="4:8" x14ac:dyDescent="0.25">
      <c r="D401" s="15"/>
      <c r="E401" s="15"/>
      <c r="F401" s="15"/>
      <c r="G401" s="15"/>
      <c r="H401" s="15"/>
    </row>
    <row r="402" spans="4:8" x14ac:dyDescent="0.25">
      <c r="D402" s="15"/>
      <c r="E402" s="15"/>
      <c r="F402" s="15"/>
      <c r="G402" s="15"/>
      <c r="H402" s="15"/>
    </row>
    <row r="403" spans="4:8" x14ac:dyDescent="0.25">
      <c r="D403" s="15"/>
      <c r="E403" s="15"/>
      <c r="F403" s="15"/>
      <c r="G403" s="15"/>
      <c r="H403" s="15"/>
    </row>
    <row r="404" spans="4:8" x14ac:dyDescent="0.25">
      <c r="D404" s="15"/>
      <c r="E404" s="15"/>
      <c r="F404" s="15"/>
      <c r="G404" s="15"/>
      <c r="H404" s="15"/>
    </row>
    <row r="405" spans="4:8" x14ac:dyDescent="0.25">
      <c r="D405" s="15"/>
      <c r="E405" s="15"/>
      <c r="F405" s="15"/>
      <c r="G405" s="15"/>
      <c r="H405" s="15"/>
    </row>
    <row r="406" spans="4:8" x14ac:dyDescent="0.25">
      <c r="D406" s="15"/>
      <c r="E406" s="15"/>
      <c r="F406" s="15"/>
      <c r="G406" s="15"/>
      <c r="H406" s="15"/>
    </row>
    <row r="407" spans="4:8" x14ac:dyDescent="0.25">
      <c r="D407" s="15"/>
      <c r="E407" s="15"/>
      <c r="F407" s="15"/>
      <c r="G407" s="15"/>
      <c r="H407" s="15"/>
    </row>
    <row r="408" spans="4:8" x14ac:dyDescent="0.25">
      <c r="D408" s="15"/>
      <c r="E408" s="15"/>
      <c r="F408" s="15"/>
      <c r="G408" s="15"/>
      <c r="H408" s="15"/>
    </row>
    <row r="409" spans="4:8" x14ac:dyDescent="0.25">
      <c r="D409" s="15"/>
      <c r="E409" s="15"/>
      <c r="F409" s="15"/>
      <c r="G409" s="15"/>
      <c r="H409" s="15"/>
    </row>
    <row r="410" spans="4:8" x14ac:dyDescent="0.25">
      <c r="D410" s="15"/>
      <c r="E410" s="15"/>
      <c r="F410" s="15"/>
      <c r="G410" s="15"/>
      <c r="H410" s="15"/>
    </row>
    <row r="411" spans="4:8" x14ac:dyDescent="0.25">
      <c r="D411" s="15"/>
      <c r="E411" s="15"/>
      <c r="F411" s="15"/>
      <c r="G411" s="15"/>
      <c r="H411" s="15"/>
    </row>
    <row r="412" spans="4:8" x14ac:dyDescent="0.25">
      <c r="D412" s="15"/>
      <c r="E412" s="15"/>
      <c r="F412" s="15"/>
      <c r="G412" s="15"/>
      <c r="H412" s="15"/>
    </row>
    <row r="413" spans="4:8" x14ac:dyDescent="0.25">
      <c r="D413" s="15"/>
      <c r="E413" s="15"/>
      <c r="F413" s="15"/>
      <c r="G413" s="15"/>
      <c r="H413" s="15"/>
    </row>
    <row r="414" spans="4:8" x14ac:dyDescent="0.25">
      <c r="D414" s="15"/>
      <c r="E414" s="15"/>
      <c r="F414" s="15"/>
      <c r="G414" s="15"/>
      <c r="H414" s="15"/>
    </row>
    <row r="415" spans="4:8" x14ac:dyDescent="0.25">
      <c r="D415" s="15"/>
      <c r="E415" s="15"/>
      <c r="F415" s="15"/>
      <c r="G415" s="15"/>
      <c r="H415" s="15"/>
    </row>
    <row r="416" spans="4:8" x14ac:dyDescent="0.25">
      <c r="D416" s="15"/>
      <c r="E416" s="15"/>
      <c r="F416" s="15"/>
      <c r="G416" s="15"/>
      <c r="H416" s="15"/>
    </row>
    <row r="417" spans="4:8" x14ac:dyDescent="0.25">
      <c r="D417" s="15"/>
      <c r="E417" s="15"/>
      <c r="F417" s="15"/>
      <c r="G417" s="15"/>
      <c r="H417" s="15"/>
    </row>
    <row r="418" spans="4:8" x14ac:dyDescent="0.25">
      <c r="D418" s="15"/>
      <c r="E418" s="15"/>
      <c r="F418" s="15"/>
      <c r="G418" s="15"/>
      <c r="H418" s="15"/>
    </row>
    <row r="419" spans="4:8" x14ac:dyDescent="0.25">
      <c r="D419" s="15"/>
      <c r="E419" s="15"/>
      <c r="F419" s="15"/>
      <c r="G419" s="15"/>
      <c r="H419" s="15"/>
    </row>
    <row r="420" spans="4:8" x14ac:dyDescent="0.25">
      <c r="D420" s="15"/>
      <c r="E420" s="15"/>
      <c r="F420" s="15"/>
      <c r="G420" s="15"/>
      <c r="H420" s="15"/>
    </row>
    <row r="421" spans="4:8" x14ac:dyDescent="0.25">
      <c r="D421" s="15"/>
      <c r="E421" s="15"/>
      <c r="F421" s="15"/>
      <c r="G421" s="15"/>
      <c r="H421" s="15"/>
    </row>
    <row r="422" spans="4:8" x14ac:dyDescent="0.25">
      <c r="D422" s="15"/>
      <c r="E422" s="15"/>
      <c r="F422" s="15"/>
      <c r="G422" s="15"/>
      <c r="H422" s="15"/>
    </row>
    <row r="423" spans="4:8" x14ac:dyDescent="0.25">
      <c r="D423" s="15"/>
      <c r="E423" s="15"/>
      <c r="F423" s="15"/>
      <c r="G423" s="15"/>
      <c r="H423" s="15"/>
    </row>
    <row r="424" spans="4:8" x14ac:dyDescent="0.25">
      <c r="D424" s="15"/>
      <c r="E424" s="15"/>
      <c r="F424" s="15"/>
      <c r="G424" s="15"/>
      <c r="H424" s="15"/>
    </row>
    <row r="425" spans="4:8" x14ac:dyDescent="0.25">
      <c r="D425" s="15"/>
      <c r="E425" s="15"/>
      <c r="F425" s="15"/>
      <c r="G425" s="15"/>
      <c r="H425" s="15"/>
    </row>
    <row r="426" spans="4:8" x14ac:dyDescent="0.25">
      <c r="D426" s="15"/>
      <c r="E426" s="15"/>
      <c r="F426" s="15"/>
      <c r="G426" s="15"/>
      <c r="H426" s="15"/>
    </row>
    <row r="427" spans="4:8" x14ac:dyDescent="0.25">
      <c r="D427" s="15"/>
      <c r="E427" s="15"/>
      <c r="F427" s="15"/>
      <c r="G427" s="15"/>
      <c r="H427" s="15"/>
    </row>
    <row r="428" spans="4:8" x14ac:dyDescent="0.25">
      <c r="D428" s="15"/>
      <c r="E428" s="15"/>
      <c r="F428" s="15"/>
      <c r="G428" s="15"/>
      <c r="H428" s="15"/>
    </row>
    <row r="429" spans="4:8" x14ac:dyDescent="0.25">
      <c r="D429" s="15"/>
      <c r="E429" s="15"/>
      <c r="F429" s="15"/>
      <c r="G429" s="15"/>
      <c r="H429" s="15"/>
    </row>
    <row r="430" spans="4:8" x14ac:dyDescent="0.25">
      <c r="D430" s="15"/>
      <c r="E430" s="15"/>
      <c r="F430" s="15"/>
      <c r="G430" s="15"/>
      <c r="H430" s="15"/>
    </row>
    <row r="431" spans="4:8" x14ac:dyDescent="0.25">
      <c r="D431" s="15"/>
      <c r="E431" s="15"/>
      <c r="F431" s="15"/>
      <c r="G431" s="15"/>
      <c r="H431" s="15"/>
    </row>
    <row r="432" spans="4:8" x14ac:dyDescent="0.25">
      <c r="D432" s="15"/>
      <c r="E432" s="15"/>
      <c r="F432" s="15"/>
      <c r="G432" s="15"/>
      <c r="H432" s="15"/>
    </row>
    <row r="433" spans="4:8" x14ac:dyDescent="0.25">
      <c r="D433" s="15"/>
      <c r="E433" s="15"/>
      <c r="F433" s="15"/>
      <c r="G433" s="15"/>
      <c r="H433" s="15"/>
    </row>
    <row r="434" spans="4:8" x14ac:dyDescent="0.25">
      <c r="D434" s="15"/>
      <c r="E434" s="15"/>
      <c r="F434" s="15"/>
      <c r="G434" s="15"/>
      <c r="H434" s="15"/>
    </row>
    <row r="435" spans="4:8" x14ac:dyDescent="0.25">
      <c r="D435" s="15"/>
      <c r="E435" s="15"/>
      <c r="F435" s="15"/>
      <c r="G435" s="15"/>
      <c r="H435" s="15"/>
    </row>
    <row r="436" spans="4:8" x14ac:dyDescent="0.25">
      <c r="D436" s="15"/>
      <c r="E436" s="15"/>
      <c r="F436" s="15"/>
      <c r="G436" s="15"/>
      <c r="H436" s="15"/>
    </row>
    <row r="437" spans="4:8" x14ac:dyDescent="0.25">
      <c r="D437" s="15"/>
      <c r="E437" s="15"/>
      <c r="F437" s="15"/>
      <c r="G437" s="15"/>
      <c r="H437" s="15"/>
    </row>
    <row r="438" spans="4:8" x14ac:dyDescent="0.25">
      <c r="D438" s="15"/>
      <c r="E438" s="15"/>
      <c r="F438" s="15"/>
      <c r="G438" s="15"/>
      <c r="H438" s="15"/>
    </row>
    <row r="439" spans="4:8" x14ac:dyDescent="0.25">
      <c r="D439" s="15"/>
      <c r="E439" s="15"/>
      <c r="F439" s="15"/>
      <c r="G439" s="15"/>
      <c r="H439" s="15"/>
    </row>
    <row r="440" spans="4:8" x14ac:dyDescent="0.25">
      <c r="D440" s="15"/>
      <c r="E440" s="15"/>
      <c r="F440" s="15"/>
      <c r="G440" s="15"/>
      <c r="H440" s="15"/>
    </row>
    <row r="441" spans="4:8" x14ac:dyDescent="0.25">
      <c r="D441" s="15"/>
      <c r="E441" s="15"/>
      <c r="F441" s="15"/>
      <c r="G441" s="15"/>
      <c r="H441" s="15"/>
    </row>
    <row r="442" spans="4:8" x14ac:dyDescent="0.25">
      <c r="D442" s="15"/>
      <c r="E442" s="15"/>
      <c r="F442" s="15"/>
      <c r="G442" s="15"/>
      <c r="H442" s="15"/>
    </row>
    <row r="443" spans="4:8" x14ac:dyDescent="0.25">
      <c r="D443" s="15"/>
      <c r="E443" s="15"/>
      <c r="F443" s="15"/>
      <c r="G443" s="15"/>
      <c r="H443" s="15"/>
    </row>
    <row r="444" spans="4:8" x14ac:dyDescent="0.25">
      <c r="D444" s="15"/>
      <c r="E444" s="15"/>
      <c r="F444" s="15"/>
      <c r="G444" s="15"/>
      <c r="H444" s="15"/>
    </row>
    <row r="445" spans="4:8" x14ac:dyDescent="0.25">
      <c r="D445" s="15"/>
      <c r="E445" s="15"/>
      <c r="F445" s="15"/>
      <c r="G445" s="15"/>
      <c r="H445" s="15"/>
    </row>
    <row r="446" spans="4:8" x14ac:dyDescent="0.25">
      <c r="D446" s="15"/>
      <c r="E446" s="15"/>
      <c r="F446" s="15"/>
      <c r="G446" s="15"/>
      <c r="H446" s="15"/>
    </row>
    <row r="447" spans="4:8" x14ac:dyDescent="0.25">
      <c r="D447" s="15"/>
      <c r="E447" s="15"/>
      <c r="F447" s="15"/>
      <c r="G447" s="15"/>
      <c r="H447" s="15"/>
    </row>
    <row r="448" spans="4:8" x14ac:dyDescent="0.25">
      <c r="D448" s="15"/>
      <c r="E448" s="15"/>
      <c r="F448" s="15"/>
      <c r="G448" s="15"/>
      <c r="H448" s="15"/>
    </row>
    <row r="449" spans="4:8" x14ac:dyDescent="0.25">
      <c r="D449" s="15"/>
      <c r="E449" s="15"/>
      <c r="F449" s="15"/>
      <c r="G449" s="15"/>
      <c r="H449" s="15"/>
    </row>
    <row r="450" spans="4:8" x14ac:dyDescent="0.25">
      <c r="D450" s="15"/>
      <c r="E450" s="15"/>
      <c r="F450" s="15"/>
      <c r="G450" s="15"/>
      <c r="H450" s="15"/>
    </row>
    <row r="451" spans="4:8" x14ac:dyDescent="0.25">
      <c r="D451" s="15"/>
      <c r="E451" s="15"/>
      <c r="F451" s="15"/>
      <c r="G451" s="15"/>
      <c r="H451" s="15"/>
    </row>
    <row r="452" spans="4:8" x14ac:dyDescent="0.25">
      <c r="D452" s="15"/>
      <c r="E452" s="15"/>
      <c r="F452" s="15"/>
      <c r="G452" s="15"/>
      <c r="H452" s="15"/>
    </row>
    <row r="453" spans="4:8" x14ac:dyDescent="0.25">
      <c r="D453" s="15"/>
      <c r="E453" s="15"/>
      <c r="F453" s="15"/>
      <c r="G453" s="15"/>
      <c r="H453" s="15"/>
    </row>
    <row r="454" spans="4:8" x14ac:dyDescent="0.25">
      <c r="D454" s="15"/>
      <c r="E454" s="15"/>
      <c r="F454" s="15"/>
      <c r="G454" s="15"/>
      <c r="H454" s="15"/>
    </row>
    <row r="455" spans="4:8" x14ac:dyDescent="0.25">
      <c r="D455" s="15"/>
      <c r="E455" s="15"/>
      <c r="F455" s="15"/>
      <c r="G455" s="15"/>
      <c r="H455" s="15"/>
    </row>
    <row r="456" spans="4:8" x14ac:dyDescent="0.25">
      <c r="D456" s="15"/>
      <c r="E456" s="15"/>
      <c r="F456" s="15"/>
      <c r="G456" s="15"/>
      <c r="H456" s="15"/>
    </row>
    <row r="457" spans="4:8" x14ac:dyDescent="0.25">
      <c r="D457" s="15"/>
      <c r="E457" s="15"/>
      <c r="F457" s="15"/>
      <c r="G457" s="15"/>
      <c r="H457" s="15"/>
    </row>
    <row r="458" spans="4:8" x14ac:dyDescent="0.25">
      <c r="D458" s="15"/>
      <c r="E458" s="15"/>
      <c r="F458" s="15"/>
      <c r="G458" s="15"/>
      <c r="H458" s="15"/>
    </row>
    <row r="459" spans="4:8" x14ac:dyDescent="0.25">
      <c r="D459" s="15"/>
      <c r="E459" s="15"/>
      <c r="F459" s="15"/>
      <c r="G459" s="15"/>
      <c r="H459" s="15"/>
    </row>
    <row r="460" spans="4:8" x14ac:dyDescent="0.25">
      <c r="D460" s="15"/>
      <c r="E460" s="15"/>
      <c r="F460" s="15"/>
      <c r="G460" s="15"/>
      <c r="H460" s="15"/>
    </row>
    <row r="461" spans="4:8" x14ac:dyDescent="0.25">
      <c r="D461" s="15"/>
      <c r="E461" s="15"/>
      <c r="F461" s="15"/>
      <c r="G461" s="15"/>
      <c r="H461" s="15"/>
    </row>
    <row r="462" spans="4:8" x14ac:dyDescent="0.25">
      <c r="D462" s="15"/>
      <c r="E462" s="15"/>
      <c r="F462" s="15"/>
      <c r="G462" s="15"/>
      <c r="H462" s="15"/>
    </row>
    <row r="463" spans="4:8" x14ac:dyDescent="0.25">
      <c r="D463" s="15"/>
      <c r="E463" s="15"/>
      <c r="F463" s="15"/>
      <c r="G463" s="15"/>
      <c r="H463" s="15"/>
    </row>
    <row r="464" spans="4:8" x14ac:dyDescent="0.25">
      <c r="D464" s="15"/>
      <c r="E464" s="15"/>
      <c r="F464" s="15"/>
      <c r="G464" s="15"/>
      <c r="H464" s="15"/>
    </row>
    <row r="465" spans="4:8" x14ac:dyDescent="0.25">
      <c r="D465" s="15"/>
      <c r="E465" s="15"/>
      <c r="F465" s="15"/>
      <c r="G465" s="15"/>
      <c r="H465" s="15"/>
    </row>
    <row r="466" spans="4:8" x14ac:dyDescent="0.25">
      <c r="D466" s="15"/>
      <c r="E466" s="15"/>
      <c r="F466" s="15"/>
      <c r="G466" s="15"/>
      <c r="H466" s="15"/>
    </row>
    <row r="467" spans="4:8" x14ac:dyDescent="0.25">
      <c r="D467" s="15"/>
      <c r="E467" s="15"/>
      <c r="F467" s="15"/>
      <c r="G467" s="15"/>
      <c r="H467" s="15"/>
    </row>
    <row r="468" spans="4:8" x14ac:dyDescent="0.25">
      <c r="D468" s="15"/>
      <c r="E468" s="15"/>
      <c r="F468" s="15"/>
      <c r="G468" s="15"/>
      <c r="H468" s="15"/>
    </row>
    <row r="469" spans="4:8" x14ac:dyDescent="0.25">
      <c r="D469" s="15"/>
      <c r="E469" s="15"/>
      <c r="F469" s="15"/>
      <c r="G469" s="15"/>
      <c r="H469" s="15"/>
    </row>
    <row r="470" spans="4:8" x14ac:dyDescent="0.25">
      <c r="D470" s="15"/>
      <c r="E470" s="15"/>
      <c r="F470" s="15"/>
      <c r="G470" s="15"/>
      <c r="H470" s="15"/>
    </row>
    <row r="471" spans="4:8" x14ac:dyDescent="0.25">
      <c r="D471" s="15"/>
      <c r="E471" s="15"/>
      <c r="F471" s="15"/>
      <c r="G471" s="15"/>
      <c r="H471" s="15"/>
    </row>
    <row r="472" spans="4:8" x14ac:dyDescent="0.25">
      <c r="D472" s="15"/>
      <c r="E472" s="15"/>
      <c r="F472" s="15"/>
      <c r="G472" s="15"/>
      <c r="H472" s="15"/>
    </row>
    <row r="473" spans="4:8" x14ac:dyDescent="0.25">
      <c r="D473" s="15"/>
      <c r="E473" s="15"/>
      <c r="F473" s="15"/>
      <c r="G473" s="15"/>
      <c r="H473" s="15"/>
    </row>
    <row r="474" spans="4:8" x14ac:dyDescent="0.25">
      <c r="D474" s="15"/>
      <c r="E474" s="15"/>
      <c r="F474" s="15"/>
      <c r="G474" s="15"/>
      <c r="H474" s="15"/>
    </row>
    <row r="475" spans="4:8" x14ac:dyDescent="0.25">
      <c r="D475" s="15"/>
      <c r="E475" s="15"/>
      <c r="F475" s="15"/>
      <c r="G475" s="15"/>
      <c r="H475" s="15"/>
    </row>
    <row r="476" spans="4:8" x14ac:dyDescent="0.25">
      <c r="D476" s="15"/>
      <c r="E476" s="15"/>
      <c r="F476" s="15"/>
      <c r="G476" s="15"/>
      <c r="H476" s="15"/>
    </row>
    <row r="477" spans="4:8" x14ac:dyDescent="0.25">
      <c r="D477" s="15"/>
      <c r="E477" s="15"/>
      <c r="F477" s="15"/>
      <c r="G477" s="15"/>
      <c r="H477" s="15"/>
    </row>
    <row r="478" spans="4:8" x14ac:dyDescent="0.25">
      <c r="D478" s="15"/>
      <c r="E478" s="15"/>
      <c r="F478" s="15"/>
      <c r="G478" s="15"/>
      <c r="H478" s="15"/>
    </row>
    <row r="479" spans="4:8" x14ac:dyDescent="0.25">
      <c r="D479" s="15"/>
      <c r="E479" s="15"/>
      <c r="F479" s="15"/>
      <c r="G479" s="15"/>
      <c r="H479" s="15"/>
    </row>
    <row r="480" spans="4:8" x14ac:dyDescent="0.25">
      <c r="D480" s="15"/>
      <c r="E480" s="15"/>
      <c r="F480" s="15"/>
      <c r="G480" s="15"/>
      <c r="H480" s="15"/>
    </row>
    <row r="481" spans="4:8" x14ac:dyDescent="0.25">
      <c r="D481" s="15"/>
      <c r="E481" s="15"/>
      <c r="F481" s="15"/>
      <c r="G481" s="15"/>
      <c r="H481" s="15"/>
    </row>
    <row r="482" spans="4:8" x14ac:dyDescent="0.25">
      <c r="D482" s="15"/>
      <c r="E482" s="15"/>
      <c r="F482" s="15"/>
      <c r="G482" s="15"/>
      <c r="H482" s="15"/>
    </row>
    <row r="483" spans="4:8" x14ac:dyDescent="0.25">
      <c r="D483" s="15"/>
      <c r="E483" s="15"/>
      <c r="F483" s="15"/>
      <c r="G483" s="15"/>
      <c r="H483" s="15"/>
    </row>
    <row r="484" spans="4:8" x14ac:dyDescent="0.25">
      <c r="D484" s="15"/>
      <c r="E484" s="15"/>
      <c r="F484" s="15"/>
      <c r="G484" s="15"/>
      <c r="H484" s="15"/>
    </row>
    <row r="485" spans="4:8" x14ac:dyDescent="0.25">
      <c r="D485" s="15"/>
      <c r="E485" s="15"/>
      <c r="F485" s="15"/>
      <c r="G485" s="15"/>
      <c r="H485" s="15"/>
    </row>
    <row r="486" spans="4:8" x14ac:dyDescent="0.25">
      <c r="D486" s="15"/>
      <c r="E486" s="15"/>
      <c r="F486" s="15"/>
      <c r="G486" s="15"/>
      <c r="H486" s="15"/>
    </row>
    <row r="487" spans="4:8" x14ac:dyDescent="0.25">
      <c r="D487" s="15"/>
      <c r="E487" s="15"/>
      <c r="F487" s="15"/>
      <c r="G487" s="15"/>
      <c r="H487" s="15"/>
    </row>
    <row r="488" spans="4:8" x14ac:dyDescent="0.25">
      <c r="D488" s="15"/>
      <c r="E488" s="15"/>
      <c r="F488" s="15"/>
      <c r="G488" s="15"/>
      <c r="H488" s="15"/>
    </row>
    <row r="489" spans="4:8" x14ac:dyDescent="0.25">
      <c r="D489" s="15"/>
      <c r="E489" s="15"/>
      <c r="F489" s="15"/>
      <c r="G489" s="15"/>
      <c r="H489" s="15"/>
    </row>
    <row r="490" spans="4:8" x14ac:dyDescent="0.25">
      <c r="D490" s="15"/>
      <c r="E490" s="15"/>
      <c r="F490" s="15"/>
      <c r="G490" s="15"/>
      <c r="H490" s="15"/>
    </row>
    <row r="491" spans="4:8" x14ac:dyDescent="0.25">
      <c r="D491" s="15"/>
      <c r="E491" s="15"/>
      <c r="F491" s="15"/>
      <c r="G491" s="15"/>
      <c r="H491" s="15"/>
    </row>
    <row r="492" spans="4:8" x14ac:dyDescent="0.25">
      <c r="D492" s="15"/>
      <c r="E492" s="15"/>
      <c r="F492" s="15"/>
      <c r="G492" s="15"/>
      <c r="H492" s="15"/>
    </row>
    <row r="493" spans="4:8" x14ac:dyDescent="0.25">
      <c r="D493" s="15"/>
      <c r="E493" s="15"/>
      <c r="F493" s="15"/>
      <c r="G493" s="15"/>
      <c r="H493" s="15"/>
    </row>
    <row r="494" spans="4:8" x14ac:dyDescent="0.25">
      <c r="D494" s="15"/>
      <c r="E494" s="15"/>
      <c r="F494" s="15"/>
      <c r="G494" s="15"/>
      <c r="H494" s="15"/>
    </row>
    <row r="495" spans="4:8" x14ac:dyDescent="0.25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4140625" defaultRowHeight="13.2" x14ac:dyDescent="0.25"/>
  <cols>
    <col min="1" max="1" width="3.109375" style="2" customWidth="1"/>
    <col min="2" max="2" width="10.44140625" style="1" customWidth="1"/>
    <col min="3" max="3" width="9.5546875" style="1" customWidth="1"/>
    <col min="4" max="4" width="16.44140625" style="1" customWidth="1"/>
    <col min="5" max="5" width="6.5546875" style="1" customWidth="1"/>
    <col min="6" max="6" width="10" style="1" customWidth="1"/>
    <col min="7" max="7" width="15" style="1" customWidth="1"/>
    <col min="8" max="8" width="6.5546875" style="1" customWidth="1"/>
    <col min="9" max="9" width="10.44140625" style="1" customWidth="1"/>
    <col min="10" max="10" width="3.88671875" style="1" customWidth="1"/>
    <col min="11" max="11" width="3.5546875" style="1" customWidth="1"/>
    <col min="12" max="12" width="6.5546875" style="1" customWidth="1"/>
    <col min="13" max="13" width="7" style="1" customWidth="1"/>
    <col min="14" max="14" width="5.44140625" style="1" customWidth="1"/>
    <col min="15" max="15" width="4.44140625" style="1" customWidth="1"/>
    <col min="16" max="16" width="2.109375" style="47" customWidth="1"/>
    <col min="17" max="16384" width="11.44140625" style="1"/>
  </cols>
  <sheetData>
    <row r="1" spans="1:18" ht="12" customHeight="1" thickBo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5">
      <c r="A2" s="45"/>
      <c r="B2" s="441"/>
      <c r="C2" s="441"/>
      <c r="D2" s="441"/>
      <c r="E2" s="441"/>
      <c r="F2" s="427" t="s">
        <v>180</v>
      </c>
      <c r="G2" s="427"/>
      <c r="H2" s="427"/>
      <c r="I2" s="427"/>
      <c r="J2" s="427"/>
      <c r="K2" s="427"/>
      <c r="L2" s="427"/>
      <c r="M2" s="427"/>
      <c r="N2" s="427"/>
      <c r="O2" s="428"/>
    </row>
    <row r="3" spans="1:18" ht="16.5" customHeight="1" x14ac:dyDescent="0.25">
      <c r="A3" s="45"/>
      <c r="B3" s="442"/>
      <c r="C3" s="442"/>
      <c r="D3" s="442"/>
      <c r="E3" s="442"/>
      <c r="F3" s="429"/>
      <c r="G3" s="429"/>
      <c r="H3" s="429"/>
      <c r="I3" s="429"/>
      <c r="J3" s="429"/>
      <c r="K3" s="429"/>
      <c r="L3" s="429"/>
      <c r="M3" s="429"/>
      <c r="N3" s="429"/>
      <c r="O3" s="430"/>
    </row>
    <row r="4" spans="1:18" ht="16.5" customHeight="1" x14ac:dyDescent="0.25">
      <c r="A4" s="45"/>
      <c r="B4" s="442"/>
      <c r="C4" s="442"/>
      <c r="D4" s="442"/>
      <c r="E4" s="442"/>
      <c r="F4" s="429"/>
      <c r="G4" s="429"/>
      <c r="H4" s="429"/>
      <c r="I4" s="429"/>
      <c r="J4" s="429"/>
      <c r="K4" s="429"/>
      <c r="L4" s="429"/>
      <c r="M4" s="429"/>
      <c r="N4" s="429"/>
      <c r="O4" s="430"/>
    </row>
    <row r="5" spans="1:18" ht="16.5" customHeight="1" thickBot="1" x14ac:dyDescent="0.3">
      <c r="A5" s="45"/>
      <c r="B5" s="443"/>
      <c r="C5" s="443"/>
      <c r="D5" s="443"/>
      <c r="E5" s="443"/>
      <c r="F5" s="431"/>
      <c r="G5" s="431"/>
      <c r="H5" s="431"/>
      <c r="I5" s="431"/>
      <c r="J5" s="431"/>
      <c r="K5" s="431"/>
      <c r="L5" s="431"/>
      <c r="M5" s="431"/>
      <c r="N5" s="431"/>
      <c r="O5" s="432"/>
    </row>
    <row r="6" spans="1:18" ht="13.35" customHeight="1" x14ac:dyDescent="0.25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5">
      <c r="A7" s="45"/>
      <c r="B7" s="445" t="s">
        <v>188</v>
      </c>
      <c r="C7" s="445"/>
      <c r="D7" s="43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</row>
    <row r="8" spans="1:18" ht="9.6" customHeight="1" x14ac:dyDescent="0.25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5">
      <c r="A9" s="45"/>
      <c r="B9" s="445" t="s">
        <v>146</v>
      </c>
      <c r="C9" s="445"/>
      <c r="D9" s="447" t="str">
        <f>+'A.2.1. Promedio meteorologia'!E8</f>
        <v>CA-VMP-6</v>
      </c>
      <c r="E9" s="447"/>
      <c r="F9" s="445" t="s">
        <v>189</v>
      </c>
      <c r="G9" s="445"/>
      <c r="H9" s="446" t="str">
        <f>+'A.2.1. Promedio meteorologia'!G8</f>
        <v>0001-7-2020-411</v>
      </c>
      <c r="I9" s="446"/>
      <c r="J9" s="448" t="s">
        <v>176</v>
      </c>
      <c r="K9" s="448"/>
      <c r="L9" s="448"/>
      <c r="M9" s="448"/>
      <c r="N9" s="94">
        <v>5</v>
      </c>
      <c r="O9" s="94"/>
    </row>
    <row r="10" spans="1:18" ht="13.35" customHeight="1" x14ac:dyDescent="0.25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5">
      <c r="A11" s="45"/>
      <c r="B11" s="444" t="s">
        <v>136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</row>
    <row r="12" spans="1:18" ht="11.25" customHeight="1" thickBot="1" x14ac:dyDescent="0.3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3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39">
        <f>G13-D13</f>
        <v>0</v>
      </c>
      <c r="K13" s="43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5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5">
      <c r="A15" s="45"/>
      <c r="B15" s="440" t="s">
        <v>12</v>
      </c>
      <c r="C15" s="440"/>
      <c r="D15" s="44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5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5">
      <c r="A17" s="45"/>
      <c r="B17" s="438" t="s">
        <v>11</v>
      </c>
      <c r="C17" s="438"/>
      <c r="D17" s="438"/>
      <c r="E17" s="115" t="e">
        <f>'A.2.1. Promedio meteorologia'!F42</f>
        <v>#DIV/0!</v>
      </c>
      <c r="F17" s="438" t="s">
        <v>65</v>
      </c>
      <c r="G17" s="43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8" thickBot="1" x14ac:dyDescent="0.3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3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3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39">
        <f>G20-D20</f>
        <v>0</v>
      </c>
      <c r="K20" s="43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5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5">
      <c r="A22" s="45"/>
      <c r="B22" s="440" t="s">
        <v>12</v>
      </c>
      <c r="C22" s="440"/>
      <c r="D22" s="44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5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5">
      <c r="A24" s="45"/>
      <c r="B24" s="438" t="s">
        <v>11</v>
      </c>
      <c r="C24" s="438"/>
      <c r="D24" s="438"/>
      <c r="E24" s="115" t="e">
        <f>'A.2.1. Promedio meteorologia'!F70</f>
        <v>#DIV/0!</v>
      </c>
      <c r="F24" s="438" t="s">
        <v>65</v>
      </c>
      <c r="G24" s="43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8" thickBot="1" x14ac:dyDescent="0.3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3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3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39">
        <f>G27-D27</f>
        <v>0</v>
      </c>
      <c r="K27" s="43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5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5">
      <c r="A29" s="45"/>
      <c r="B29" s="440" t="s">
        <v>12</v>
      </c>
      <c r="C29" s="440"/>
      <c r="D29" s="44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5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5">
      <c r="A31" s="45"/>
      <c r="B31" s="438" t="s">
        <v>11</v>
      </c>
      <c r="C31" s="438"/>
      <c r="D31" s="438"/>
      <c r="E31" s="115" t="e">
        <f>'A.2.1. Promedio meteorologia'!F98</f>
        <v>#DIV/0!</v>
      </c>
      <c r="F31" s="438" t="s">
        <v>65</v>
      </c>
      <c r="G31" s="43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8" thickBot="1" x14ac:dyDescent="0.3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3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3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39">
        <f>G34-D34</f>
        <v>0</v>
      </c>
      <c r="K34" s="43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5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5">
      <c r="A36" s="45"/>
      <c r="B36" s="440" t="s">
        <v>12</v>
      </c>
      <c r="C36" s="440"/>
      <c r="D36" s="44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5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5">
      <c r="A38" s="45"/>
      <c r="B38" s="438" t="s">
        <v>11</v>
      </c>
      <c r="C38" s="438"/>
      <c r="D38" s="438"/>
      <c r="E38" s="115" t="e">
        <f>'A.2.1. Promedio meteorologia'!F126</f>
        <v>#DIV/0!</v>
      </c>
      <c r="F38" s="438" t="s">
        <v>65</v>
      </c>
      <c r="G38" s="43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8" thickBot="1" x14ac:dyDescent="0.3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4" thickTop="1" thickBot="1" x14ac:dyDescent="0.3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3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39">
        <f>G41-D41</f>
        <v>0</v>
      </c>
      <c r="K41" s="43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5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5">
      <c r="A43" s="45"/>
      <c r="B43" s="440" t="s">
        <v>12</v>
      </c>
      <c r="C43" s="440"/>
      <c r="D43" s="44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5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5">
      <c r="A45" s="45"/>
      <c r="B45" s="438" t="s">
        <v>11</v>
      </c>
      <c r="C45" s="438"/>
      <c r="D45" s="438"/>
      <c r="E45" s="115" t="e">
        <f>'A.2.1. Promedio meteorologia'!F154</f>
        <v>#DIV/0!</v>
      </c>
      <c r="F45" s="438" t="s">
        <v>65</v>
      </c>
      <c r="G45" s="43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8" thickBot="1" x14ac:dyDescent="0.3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8" thickTop="1" x14ac:dyDescent="0.25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5">
      <c r="A48" s="45"/>
      <c r="B48" s="436" t="s">
        <v>13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</row>
    <row r="49" spans="1:15" ht="35.25" customHeight="1" x14ac:dyDescent="0.25">
      <c r="A49" s="45"/>
      <c r="B49" s="437" t="s">
        <v>174</v>
      </c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7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4140625" defaultRowHeight="13.2" x14ac:dyDescent="0.25"/>
  <cols>
    <col min="1" max="1" width="2" style="2" customWidth="1"/>
    <col min="2" max="2" width="15.5546875" style="2" customWidth="1"/>
    <col min="3" max="4" width="15.5546875" style="1" customWidth="1"/>
    <col min="5" max="5" width="15.5546875" style="8" customWidth="1"/>
    <col min="6" max="8" width="15.5546875" style="1" customWidth="1"/>
    <col min="9" max="9" width="19" style="1" customWidth="1"/>
    <col min="10" max="10" width="15.5546875" style="1" customWidth="1"/>
    <col min="11" max="11" width="1.5546875" style="1" customWidth="1"/>
    <col min="12" max="16384" width="11.44140625" style="1"/>
  </cols>
  <sheetData>
    <row r="1" spans="1:15" ht="13.8" thickBot="1" x14ac:dyDescent="0.3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5">
      <c r="A2" s="45"/>
      <c r="B2" s="449"/>
      <c r="C2" s="450"/>
      <c r="D2" s="429" t="s">
        <v>219</v>
      </c>
      <c r="E2" s="429"/>
      <c r="F2" s="429"/>
      <c r="G2" s="429"/>
      <c r="H2" s="429"/>
      <c r="I2" s="429"/>
      <c r="J2" s="430"/>
      <c r="K2" s="47"/>
    </row>
    <row r="3" spans="1:15" ht="12.75" customHeight="1" x14ac:dyDescent="0.25">
      <c r="A3" s="45"/>
      <c r="B3" s="451"/>
      <c r="C3" s="452"/>
      <c r="D3" s="429"/>
      <c r="E3" s="429"/>
      <c r="F3" s="429"/>
      <c r="G3" s="429"/>
      <c r="H3" s="429"/>
      <c r="I3" s="429"/>
      <c r="J3" s="430"/>
      <c r="K3" s="47"/>
    </row>
    <row r="4" spans="1:15" ht="12.75" customHeight="1" x14ac:dyDescent="0.25">
      <c r="A4" s="45"/>
      <c r="B4" s="451"/>
      <c r="C4" s="452"/>
      <c r="D4" s="429"/>
      <c r="E4" s="429"/>
      <c r="F4" s="429"/>
      <c r="G4" s="429"/>
      <c r="H4" s="429"/>
      <c r="I4" s="429"/>
      <c r="J4" s="430"/>
      <c r="K4" s="136"/>
    </row>
    <row r="5" spans="1:15" ht="13.5" customHeight="1" thickBot="1" x14ac:dyDescent="0.3">
      <c r="A5" s="45"/>
      <c r="B5" s="453"/>
      <c r="C5" s="454"/>
      <c r="D5" s="429"/>
      <c r="E5" s="429"/>
      <c r="F5" s="429"/>
      <c r="G5" s="429"/>
      <c r="H5" s="429"/>
      <c r="I5" s="429"/>
      <c r="J5" s="430"/>
      <c r="K5" s="47"/>
    </row>
    <row r="6" spans="1:15" ht="13.35" customHeight="1" x14ac:dyDescent="0.25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5">
      <c r="A7" s="45"/>
      <c r="B7" s="445" t="s">
        <v>188</v>
      </c>
      <c r="C7" s="445"/>
      <c r="D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77"/>
      <c r="F7" s="477"/>
      <c r="G7" s="477"/>
      <c r="H7" s="477"/>
      <c r="I7" s="477"/>
      <c r="J7" s="477"/>
      <c r="K7" s="135"/>
      <c r="L7" s="135"/>
      <c r="M7" s="135"/>
      <c r="N7" s="135"/>
      <c r="O7" s="135"/>
    </row>
    <row r="8" spans="1:15" ht="9.6" customHeight="1" x14ac:dyDescent="0.25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5">
      <c r="A9" s="45"/>
      <c r="B9" s="445" t="s">
        <v>236</v>
      </c>
      <c r="C9" s="445"/>
      <c r="D9" s="94" t="str">
        <f>'A.2.2. Promedio diarios (T y P)'!D9:D9</f>
        <v>CA-VMP-6</v>
      </c>
      <c r="E9" s="137"/>
      <c r="F9" s="445" t="s">
        <v>189</v>
      </c>
      <c r="G9" s="44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5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5">
      <c r="A11" s="45"/>
      <c r="B11" s="476" t="s">
        <v>15</v>
      </c>
      <c r="C11" s="476"/>
      <c r="D11" s="476"/>
      <c r="E11" s="476"/>
      <c r="F11" s="476"/>
      <c r="G11" s="476"/>
      <c r="H11" s="476"/>
      <c r="I11" s="476"/>
      <c r="J11" s="476"/>
      <c r="K11" s="47"/>
    </row>
    <row r="12" spans="1:15" ht="9" customHeight="1" x14ac:dyDescent="0.25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5">
      <c r="A13" s="45"/>
      <c r="B13" s="488" t="s">
        <v>17</v>
      </c>
      <c r="C13" s="48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86" t="s">
        <v>131</v>
      </c>
      <c r="J13" s="487"/>
      <c r="K13" s="50"/>
    </row>
    <row r="14" spans="1:15" x14ac:dyDescent="0.25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5">
      <c r="A15" s="45"/>
      <c r="B15" s="485" t="s">
        <v>16</v>
      </c>
      <c r="C15" s="485"/>
      <c r="D15" s="478" t="s">
        <v>8</v>
      </c>
      <c r="E15" s="478"/>
      <c r="F15" s="479" t="s">
        <v>14</v>
      </c>
      <c r="G15" s="480"/>
      <c r="H15" s="480"/>
      <c r="I15" s="480"/>
      <c r="J15" s="481"/>
      <c r="K15" s="50"/>
    </row>
    <row r="16" spans="1:15" x14ac:dyDescent="0.25">
      <c r="A16" s="45"/>
      <c r="B16" s="485"/>
      <c r="C16" s="485"/>
      <c r="D16" s="478" t="s">
        <v>9</v>
      </c>
      <c r="E16" s="478"/>
      <c r="F16" s="479" t="s">
        <v>67</v>
      </c>
      <c r="G16" s="480"/>
      <c r="H16" s="480"/>
      <c r="I16" s="480"/>
      <c r="J16" s="481"/>
      <c r="K16" s="50"/>
    </row>
    <row r="17" spans="1:14" ht="19.5" customHeight="1" x14ac:dyDescent="0.25">
      <c r="A17" s="45"/>
      <c r="B17" s="485"/>
      <c r="C17" s="485"/>
      <c r="D17" s="478" t="s">
        <v>10</v>
      </c>
      <c r="E17" s="478"/>
      <c r="F17" s="479" t="s">
        <v>205</v>
      </c>
      <c r="G17" s="480"/>
      <c r="H17" s="480"/>
      <c r="I17" s="480"/>
      <c r="J17" s="481"/>
      <c r="K17" s="50"/>
    </row>
    <row r="18" spans="1:14" ht="10.5" customHeight="1" x14ac:dyDescent="0.25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5">
      <c r="A19" s="45"/>
      <c r="B19" s="476" t="s">
        <v>18</v>
      </c>
      <c r="C19" s="476"/>
      <c r="D19" s="476"/>
      <c r="E19" s="476"/>
      <c r="F19" s="476"/>
      <c r="G19" s="476"/>
      <c r="H19" s="476"/>
      <c r="I19" s="476"/>
      <c r="J19" s="476"/>
      <c r="K19" s="47"/>
    </row>
    <row r="20" spans="1:14" ht="11.25" customHeight="1" x14ac:dyDescent="0.25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5">
      <c r="A21" s="45"/>
      <c r="B21" s="482" t="s">
        <v>3</v>
      </c>
      <c r="C21" s="483"/>
      <c r="D21" s="483"/>
      <c r="E21" s="483"/>
      <c r="F21" s="483"/>
      <c r="G21" s="483"/>
      <c r="H21" s="483"/>
      <c r="I21" s="483"/>
      <c r="J21" s="484"/>
      <c r="K21" s="53"/>
    </row>
    <row r="22" spans="1:14" ht="17.399999999999999" x14ac:dyDescent="0.25">
      <c r="A22" s="45"/>
      <c r="B22" s="54" t="s">
        <v>137</v>
      </c>
      <c r="C22" s="465" t="s">
        <v>25</v>
      </c>
      <c r="D22" s="465"/>
      <c r="E22" s="463">
        <f>+'A.2.2. Promedio diarios (T y P)'!D13</f>
        <v>0</v>
      </c>
      <c r="F22" s="463"/>
      <c r="G22" s="465" t="s">
        <v>26</v>
      </c>
      <c r="H22" s="465"/>
      <c r="I22" s="463">
        <f>+'A.2.2. Promedio diarios (T y P)'!G13</f>
        <v>0</v>
      </c>
      <c r="J22" s="473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5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5">
      <c r="A24" s="45"/>
      <c r="B24" s="466" t="s">
        <v>21</v>
      </c>
      <c r="C24" s="467"/>
      <c r="D24" s="57">
        <v>20.2</v>
      </c>
      <c r="E24" s="58" t="s">
        <v>62</v>
      </c>
      <c r="F24" s="59"/>
      <c r="G24" s="466" t="s">
        <v>22</v>
      </c>
      <c r="H24" s="46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5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5">
      <c r="A26" s="45"/>
      <c r="B26" s="461" t="s">
        <v>177</v>
      </c>
      <c r="C26" s="461"/>
      <c r="D26" s="461"/>
      <c r="E26" s="461"/>
      <c r="F26" s="461" t="s">
        <v>19</v>
      </c>
      <c r="G26" s="62" t="s">
        <v>1</v>
      </c>
      <c r="H26" s="63" t="s">
        <v>0</v>
      </c>
      <c r="I26" s="461" t="s">
        <v>179</v>
      </c>
      <c r="J26" s="461"/>
      <c r="K26" s="47"/>
    </row>
    <row r="27" spans="1:14" ht="26.25" customHeight="1" x14ac:dyDescent="0.25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61"/>
      <c r="G27" s="64" t="e">
        <f>+H27-2</f>
        <v>#DIV/0!</v>
      </c>
      <c r="H27" s="65" t="e">
        <f>EVEN(F28)</f>
        <v>#DIV/0!</v>
      </c>
      <c r="I27" s="461"/>
      <c r="J27" s="461"/>
      <c r="K27" s="47"/>
    </row>
    <row r="28" spans="1:14" x14ac:dyDescent="0.25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62" t="e">
        <f>-(H28-G28)/(H27-G27)*(H27-F28)+H28</f>
        <v>#DIV/0!</v>
      </c>
      <c r="J28" s="462"/>
      <c r="K28" s="47"/>
    </row>
    <row r="29" spans="1:14" x14ac:dyDescent="0.25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5">
      <c r="A30" s="45"/>
      <c r="B30" s="54" t="s">
        <v>138</v>
      </c>
      <c r="C30" s="465" t="s">
        <v>25</v>
      </c>
      <c r="D30" s="465"/>
      <c r="E30" s="463">
        <f>+'A.2.2. Promedio diarios (T y P)'!D20</f>
        <v>0</v>
      </c>
      <c r="F30" s="463"/>
      <c r="G30" s="465" t="s">
        <v>26</v>
      </c>
      <c r="H30" s="465"/>
      <c r="I30" s="463">
        <f>+'A.2.2. Promedio diarios (T y P)'!G20</f>
        <v>0</v>
      </c>
      <c r="J30" s="473"/>
      <c r="K30" s="47"/>
    </row>
    <row r="31" spans="1:14" ht="6" customHeight="1" x14ac:dyDescent="0.25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5">
      <c r="A32" s="45"/>
      <c r="B32" s="466" t="s">
        <v>21</v>
      </c>
      <c r="C32" s="467"/>
      <c r="D32" s="70">
        <v>21.3</v>
      </c>
      <c r="E32" s="58" t="s">
        <v>62</v>
      </c>
      <c r="F32" s="59"/>
      <c r="G32" s="466" t="s">
        <v>22</v>
      </c>
      <c r="H32" s="46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5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5">
      <c r="A34" s="45"/>
      <c r="B34" s="461" t="s">
        <v>177</v>
      </c>
      <c r="C34" s="461"/>
      <c r="D34" s="461"/>
      <c r="E34" s="461"/>
      <c r="F34" s="461" t="s">
        <v>19</v>
      </c>
      <c r="G34" s="62" t="s">
        <v>1</v>
      </c>
      <c r="H34" s="63" t="s">
        <v>0</v>
      </c>
      <c r="I34" s="461" t="s">
        <v>179</v>
      </c>
      <c r="J34" s="461"/>
      <c r="K34" s="47"/>
    </row>
    <row r="35" spans="1:13" ht="34.5" customHeight="1" x14ac:dyDescent="0.25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61"/>
      <c r="G35" s="64" t="e">
        <f>+H35-2</f>
        <v>#DIV/0!</v>
      </c>
      <c r="H35" s="65" t="e">
        <f>EVEN(F36)</f>
        <v>#DIV/0!</v>
      </c>
      <c r="I35" s="461"/>
      <c r="J35" s="461"/>
      <c r="K35" s="47"/>
    </row>
    <row r="36" spans="1:13" x14ac:dyDescent="0.25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62" t="e">
        <f>-(H36-G36)/(H35-G35)*(H35-F36)+H36</f>
        <v>#DIV/0!</v>
      </c>
      <c r="J36" s="462"/>
      <c r="K36" s="47"/>
    </row>
    <row r="37" spans="1:13" x14ac:dyDescent="0.25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7.399999999999999" x14ac:dyDescent="0.25">
      <c r="A38" s="45"/>
      <c r="B38" s="54" t="s">
        <v>139</v>
      </c>
      <c r="C38" s="465" t="s">
        <v>25</v>
      </c>
      <c r="D38" s="465"/>
      <c r="E38" s="463">
        <f>+'A.2.2. Promedio diarios (T y P)'!D27</f>
        <v>0</v>
      </c>
      <c r="F38" s="463"/>
      <c r="G38" s="465" t="s">
        <v>26</v>
      </c>
      <c r="H38" s="465"/>
      <c r="I38" s="463">
        <f>+'A.2.2. Promedio diarios (T y P)'!G27</f>
        <v>0</v>
      </c>
      <c r="J38" s="473"/>
      <c r="K38" s="55"/>
    </row>
    <row r="39" spans="1:13" ht="10.5" customHeight="1" x14ac:dyDescent="0.25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5">
      <c r="A40" s="45"/>
      <c r="B40" s="466" t="s">
        <v>21</v>
      </c>
      <c r="C40" s="467"/>
      <c r="D40" s="70">
        <v>20.9</v>
      </c>
      <c r="E40" s="58" t="s">
        <v>62</v>
      </c>
      <c r="F40" s="59"/>
      <c r="G40" s="466" t="s">
        <v>22</v>
      </c>
      <c r="H40" s="46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5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5">
      <c r="A42" s="45"/>
      <c r="B42" s="461" t="s">
        <v>177</v>
      </c>
      <c r="C42" s="461"/>
      <c r="D42" s="461"/>
      <c r="E42" s="461"/>
      <c r="F42" s="461" t="s">
        <v>19</v>
      </c>
      <c r="G42" s="62" t="s">
        <v>1</v>
      </c>
      <c r="H42" s="63" t="s">
        <v>0</v>
      </c>
      <c r="I42" s="461" t="s">
        <v>179</v>
      </c>
      <c r="J42" s="461"/>
      <c r="K42" s="47"/>
    </row>
    <row r="43" spans="1:13" ht="26.25" customHeight="1" x14ac:dyDescent="0.25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61"/>
      <c r="G43" s="64" t="e">
        <f>+H43-2</f>
        <v>#DIV/0!</v>
      </c>
      <c r="H43" s="65" t="e">
        <f>EVEN(F44)</f>
        <v>#DIV/0!</v>
      </c>
      <c r="I43" s="461"/>
      <c r="J43" s="461"/>
      <c r="K43" s="47"/>
    </row>
    <row r="44" spans="1:13" x14ac:dyDescent="0.25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62" t="e">
        <f>-(H44-G44)/(H43-G43)*(H43-F44)+H44</f>
        <v>#DIV/0!</v>
      </c>
      <c r="J44" s="462"/>
      <c r="K44" s="47"/>
    </row>
    <row r="45" spans="1:13" x14ac:dyDescent="0.25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5">
      <c r="A46" s="45"/>
      <c r="B46" s="54" t="s">
        <v>140</v>
      </c>
      <c r="C46" s="465" t="s">
        <v>25</v>
      </c>
      <c r="D46" s="465"/>
      <c r="E46" s="463">
        <f>+'A.2.2. Promedio diarios (T y P)'!D34</f>
        <v>0</v>
      </c>
      <c r="F46" s="463"/>
      <c r="G46" s="465" t="s">
        <v>26</v>
      </c>
      <c r="H46" s="465"/>
      <c r="I46" s="463">
        <f>+'A.2.2. Promedio diarios (T y P)'!G34</f>
        <v>0</v>
      </c>
      <c r="J46" s="473"/>
      <c r="K46" s="47"/>
    </row>
    <row r="47" spans="1:13" ht="5.25" customHeight="1" x14ac:dyDescent="0.25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5">
      <c r="A48" s="45"/>
      <c r="B48" s="466" t="s">
        <v>21</v>
      </c>
      <c r="C48" s="467"/>
      <c r="D48" s="70">
        <v>21.7</v>
      </c>
      <c r="E48" s="58" t="s">
        <v>62</v>
      </c>
      <c r="F48" s="59"/>
      <c r="G48" s="466" t="s">
        <v>22</v>
      </c>
      <c r="H48" s="46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5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5">
      <c r="A50" s="45"/>
      <c r="B50" s="461" t="s">
        <v>177</v>
      </c>
      <c r="C50" s="461"/>
      <c r="D50" s="461"/>
      <c r="E50" s="461"/>
      <c r="F50" s="461" t="s">
        <v>19</v>
      </c>
      <c r="G50" s="62" t="s">
        <v>1</v>
      </c>
      <c r="H50" s="63" t="s">
        <v>0</v>
      </c>
      <c r="I50" s="461" t="s">
        <v>179</v>
      </c>
      <c r="J50" s="461"/>
      <c r="K50" s="47"/>
    </row>
    <row r="51" spans="1:13" ht="27.75" customHeight="1" x14ac:dyDescent="0.25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61"/>
      <c r="G51" s="64" t="e">
        <f>+H51-2</f>
        <v>#DIV/0!</v>
      </c>
      <c r="H51" s="65" t="e">
        <f>EVEN(F52)</f>
        <v>#DIV/0!</v>
      </c>
      <c r="I51" s="461"/>
      <c r="J51" s="461"/>
      <c r="K51" s="47"/>
    </row>
    <row r="52" spans="1:13" x14ac:dyDescent="0.25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62" t="e">
        <f>-(H52-G52)/(H51-G51)*(H51-F52)+H52</f>
        <v>#DIV/0!</v>
      </c>
      <c r="J52" s="462"/>
      <c r="K52" s="47"/>
    </row>
    <row r="53" spans="1:13" x14ac:dyDescent="0.25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5">
      <c r="A54" s="45"/>
      <c r="B54" s="54" t="s">
        <v>141</v>
      </c>
      <c r="C54" s="465" t="s">
        <v>25</v>
      </c>
      <c r="D54" s="465"/>
      <c r="E54" s="463">
        <f>+'A.2.2. Promedio diarios (T y P)'!D41</f>
        <v>0</v>
      </c>
      <c r="F54" s="463"/>
      <c r="G54" s="465" t="s">
        <v>26</v>
      </c>
      <c r="H54" s="465"/>
      <c r="I54" s="463">
        <f>+'A.2.2. Promedio diarios (T y P)'!G41</f>
        <v>0</v>
      </c>
      <c r="J54" s="473"/>
      <c r="K54" s="47"/>
    </row>
    <row r="55" spans="1:13" ht="6" customHeight="1" x14ac:dyDescent="0.25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5">
      <c r="A56" s="45"/>
      <c r="B56" s="466" t="s">
        <v>21</v>
      </c>
      <c r="C56" s="467"/>
      <c r="D56" s="57">
        <v>21.6</v>
      </c>
      <c r="E56" s="58" t="s">
        <v>62</v>
      </c>
      <c r="F56" s="59"/>
      <c r="G56" s="466" t="s">
        <v>22</v>
      </c>
      <c r="H56" s="46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5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5">
      <c r="A58" s="45"/>
      <c r="B58" s="461" t="s">
        <v>177</v>
      </c>
      <c r="C58" s="461"/>
      <c r="D58" s="461"/>
      <c r="E58" s="461"/>
      <c r="F58" s="461" t="s">
        <v>19</v>
      </c>
      <c r="G58" s="62" t="s">
        <v>1</v>
      </c>
      <c r="H58" s="63" t="s">
        <v>0</v>
      </c>
      <c r="I58" s="461" t="s">
        <v>179</v>
      </c>
      <c r="J58" s="461"/>
      <c r="K58" s="47"/>
    </row>
    <row r="59" spans="1:13" ht="27.75" customHeight="1" x14ac:dyDescent="0.25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61"/>
      <c r="G59" s="64" t="e">
        <f>+H59-2</f>
        <v>#DIV/0!</v>
      </c>
      <c r="H59" s="65" t="e">
        <f>EVEN(F60)</f>
        <v>#DIV/0!</v>
      </c>
      <c r="I59" s="461"/>
      <c r="J59" s="461"/>
      <c r="K59" s="47"/>
    </row>
    <row r="60" spans="1:13" x14ac:dyDescent="0.25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62" t="e">
        <f>-(H60-G60)/(H59-G59)*(H59-F60)+H60</f>
        <v>#DIV/0!</v>
      </c>
      <c r="J60" s="462"/>
      <c r="K60" s="47"/>
    </row>
    <row r="61" spans="1:13" x14ac:dyDescent="0.25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7.399999999999999" hidden="1" x14ac:dyDescent="0.25">
      <c r="A62" s="45"/>
      <c r="B62" s="54" t="s">
        <v>142</v>
      </c>
      <c r="C62" s="465" t="s">
        <v>25</v>
      </c>
      <c r="D62" s="465"/>
      <c r="E62" s="463" t="e">
        <f>+'A.2.2. Promedio diarios (T y P)'!#REF!</f>
        <v>#REF!</v>
      </c>
      <c r="F62" s="463"/>
      <c r="G62" s="465" t="s">
        <v>26</v>
      </c>
      <c r="H62" s="465"/>
      <c r="I62" s="463" t="e">
        <f>+'A.2.2. Promedio diarios (T y P)'!#REF!</f>
        <v>#REF!</v>
      </c>
      <c r="J62" s="473"/>
      <c r="K62" s="55"/>
    </row>
    <row r="63" spans="1:13" ht="6" hidden="1" customHeight="1" x14ac:dyDescent="0.25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5">
      <c r="A64" s="45"/>
      <c r="B64" s="466" t="s">
        <v>21</v>
      </c>
      <c r="C64" s="467"/>
      <c r="D64" s="57"/>
      <c r="E64" s="58" t="s">
        <v>62</v>
      </c>
      <c r="F64" s="59"/>
      <c r="G64" s="466" t="s">
        <v>22</v>
      </c>
      <c r="H64" s="467"/>
      <c r="I64" s="70"/>
      <c r="J64" s="58" t="s">
        <v>62</v>
      </c>
      <c r="K64" s="47"/>
    </row>
    <row r="65" spans="1:11" hidden="1" x14ac:dyDescent="0.25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5">
      <c r="A66" s="45"/>
      <c r="B66" s="461" t="s">
        <v>177</v>
      </c>
      <c r="C66" s="461"/>
      <c r="D66" s="461"/>
      <c r="E66" s="461"/>
      <c r="F66" s="461" t="s">
        <v>19</v>
      </c>
      <c r="G66" s="62" t="s">
        <v>1</v>
      </c>
      <c r="H66" s="62" t="s">
        <v>0</v>
      </c>
      <c r="I66" s="461" t="s">
        <v>179</v>
      </c>
      <c r="J66" s="461"/>
      <c r="K66" s="47"/>
    </row>
    <row r="67" spans="1:11" ht="26.25" hidden="1" customHeight="1" x14ac:dyDescent="0.25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61"/>
      <c r="G67" s="64" t="e">
        <f>+H67-2</f>
        <v>#REF!</v>
      </c>
      <c r="H67" s="64" t="e">
        <f>EVEN(F68)</f>
        <v>#REF!</v>
      </c>
      <c r="I67" s="461"/>
      <c r="J67" s="461"/>
      <c r="K67" s="47"/>
    </row>
    <row r="68" spans="1:11" hidden="1" x14ac:dyDescent="0.25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4" t="e">
        <f>-(H68-G68)/(H67-G67)*(H67-F68)+H68</f>
        <v>#REF!</v>
      </c>
      <c r="J68" s="475"/>
      <c r="K68" s="47"/>
    </row>
    <row r="69" spans="1:11" hidden="1" x14ac:dyDescent="0.25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7.399999999999999" hidden="1" x14ac:dyDescent="0.25">
      <c r="A70" s="45"/>
      <c r="B70" s="54" t="s">
        <v>143</v>
      </c>
      <c r="C70" s="465" t="s">
        <v>25</v>
      </c>
      <c r="D70" s="465"/>
      <c r="E70" s="463" t="e">
        <f>+'A.2.2. Promedio diarios (T y P)'!#REF!</f>
        <v>#REF!</v>
      </c>
      <c r="F70" s="463"/>
      <c r="G70" s="465" t="s">
        <v>26</v>
      </c>
      <c r="H70" s="465"/>
      <c r="I70" s="463" t="e">
        <f>+'A.2.2. Promedio diarios (T y P)'!#REF!</f>
        <v>#REF!</v>
      </c>
      <c r="J70" s="464"/>
      <c r="K70" s="55"/>
    </row>
    <row r="71" spans="1:11" ht="6" hidden="1" customHeight="1" x14ac:dyDescent="0.25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5">
      <c r="A72" s="45"/>
      <c r="B72" s="466" t="s">
        <v>21</v>
      </c>
      <c r="C72" s="467"/>
      <c r="D72" s="57"/>
      <c r="E72" s="58" t="s">
        <v>62</v>
      </c>
      <c r="F72" s="59"/>
      <c r="G72" s="466" t="s">
        <v>22</v>
      </c>
      <c r="H72" s="467"/>
      <c r="I72" s="70"/>
      <c r="J72" s="58" t="s">
        <v>62</v>
      </c>
      <c r="K72" s="47"/>
    </row>
    <row r="73" spans="1:11" hidden="1" x14ac:dyDescent="0.25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5">
      <c r="A74" s="45"/>
      <c r="B74" s="468" t="s">
        <v>177</v>
      </c>
      <c r="C74" s="469"/>
      <c r="D74" s="469"/>
      <c r="E74" s="470"/>
      <c r="F74" s="471" t="s">
        <v>19</v>
      </c>
      <c r="G74" s="62" t="s">
        <v>1</v>
      </c>
      <c r="H74" s="63" t="s">
        <v>0</v>
      </c>
      <c r="I74" s="455" t="s">
        <v>179</v>
      </c>
      <c r="J74" s="456"/>
      <c r="K74" s="47"/>
    </row>
    <row r="75" spans="1:11" ht="26.25" hidden="1" customHeight="1" x14ac:dyDescent="0.25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2"/>
      <c r="G75" s="64" t="e">
        <f>+H75-2</f>
        <v>#REF!</v>
      </c>
      <c r="H75" s="65" t="e">
        <f>EVEN(F76)</f>
        <v>#REF!</v>
      </c>
      <c r="I75" s="457"/>
      <c r="J75" s="458"/>
      <c r="K75" s="47"/>
    </row>
    <row r="76" spans="1:11" hidden="1" x14ac:dyDescent="0.25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59" t="e">
        <f>-(H76-G76)/(H75-G75)*(H75-F76)+H76</f>
        <v>#REF!</v>
      </c>
      <c r="J76" s="460"/>
      <c r="K76" s="47"/>
    </row>
    <row r="77" spans="1:11" hidden="1" x14ac:dyDescent="0.25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7.399999999999999" hidden="1" x14ac:dyDescent="0.25">
      <c r="A78" s="45"/>
      <c r="B78" s="54" t="s">
        <v>144</v>
      </c>
      <c r="C78" s="465" t="s">
        <v>25</v>
      </c>
      <c r="D78" s="465"/>
      <c r="E78" s="463" t="e">
        <f>+'A.2.2. Promedio diarios (T y P)'!#REF!</f>
        <v>#REF!</v>
      </c>
      <c r="F78" s="463"/>
      <c r="G78" s="465" t="s">
        <v>26</v>
      </c>
      <c r="H78" s="465"/>
      <c r="I78" s="463" t="e">
        <f>+'A.2.2. Promedio diarios (T y P)'!#REF!</f>
        <v>#REF!</v>
      </c>
      <c r="J78" s="464"/>
      <c r="K78" s="55"/>
    </row>
    <row r="79" spans="1:11" ht="6" hidden="1" customHeight="1" x14ac:dyDescent="0.25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5">
      <c r="A80" s="45"/>
      <c r="B80" s="466" t="s">
        <v>21</v>
      </c>
      <c r="C80" s="467"/>
      <c r="D80" s="57"/>
      <c r="E80" s="58" t="s">
        <v>62</v>
      </c>
      <c r="F80" s="59"/>
      <c r="G80" s="466" t="s">
        <v>22</v>
      </c>
      <c r="H80" s="467"/>
      <c r="I80" s="70"/>
      <c r="J80" s="58" t="s">
        <v>62</v>
      </c>
      <c r="K80" s="47"/>
    </row>
    <row r="81" spans="1:11" hidden="1" x14ac:dyDescent="0.25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5">
      <c r="A82" s="45"/>
      <c r="B82" s="468" t="s">
        <v>177</v>
      </c>
      <c r="C82" s="469"/>
      <c r="D82" s="469"/>
      <c r="E82" s="470"/>
      <c r="F82" s="471" t="s">
        <v>19</v>
      </c>
      <c r="G82" s="62" t="s">
        <v>1</v>
      </c>
      <c r="H82" s="63" t="s">
        <v>0</v>
      </c>
      <c r="I82" s="455" t="s">
        <v>34</v>
      </c>
      <c r="J82" s="456"/>
      <c r="K82" s="47"/>
    </row>
    <row r="83" spans="1:11" ht="26.25" hidden="1" customHeight="1" x14ac:dyDescent="0.25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2"/>
      <c r="G83" s="64" t="e">
        <f>+H83-2</f>
        <v>#REF!</v>
      </c>
      <c r="H83" s="65" t="e">
        <f>EVEN(F84)</f>
        <v>#REF!</v>
      </c>
      <c r="I83" s="457"/>
      <c r="J83" s="458"/>
      <c r="K83" s="47"/>
    </row>
    <row r="84" spans="1:11" hidden="1" x14ac:dyDescent="0.25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59" t="e">
        <f>-(H84-G84)/(H83-G83)*(H83-F84)+H84</f>
        <v>#REF!</v>
      </c>
      <c r="J84" s="460"/>
      <c r="K84" s="47"/>
    </row>
    <row r="85" spans="1:11" hidden="1" x14ac:dyDescent="0.25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7.399999999999999" hidden="1" x14ac:dyDescent="0.25">
      <c r="A86" s="45"/>
      <c r="B86" s="54" t="s">
        <v>155</v>
      </c>
      <c r="C86" s="465" t="s">
        <v>25</v>
      </c>
      <c r="D86" s="465"/>
      <c r="E86" s="463" t="e">
        <f>+'A.2.2. Promedio diarios (T y P)'!#REF!</f>
        <v>#REF!</v>
      </c>
      <c r="F86" s="463"/>
      <c r="G86" s="465" t="s">
        <v>26</v>
      </c>
      <c r="H86" s="465"/>
      <c r="I86" s="463" t="e">
        <f>+'A.2.2. Promedio diarios (T y P)'!#REF!</f>
        <v>#REF!</v>
      </c>
      <c r="J86" s="464"/>
      <c r="K86" s="55"/>
    </row>
    <row r="87" spans="1:11" ht="6" hidden="1" customHeight="1" x14ac:dyDescent="0.25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5">
      <c r="A88" s="45"/>
      <c r="B88" s="466" t="s">
        <v>21</v>
      </c>
      <c r="C88" s="467"/>
      <c r="D88" s="57"/>
      <c r="E88" s="58" t="s">
        <v>62</v>
      </c>
      <c r="F88" s="59"/>
      <c r="G88" s="466" t="s">
        <v>22</v>
      </c>
      <c r="H88" s="467"/>
      <c r="I88" s="70"/>
      <c r="J88" s="58" t="s">
        <v>62</v>
      </c>
      <c r="K88" s="47"/>
    </row>
    <row r="89" spans="1:11" hidden="1" x14ac:dyDescent="0.25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5">
      <c r="A90" s="45"/>
      <c r="B90" s="468" t="s">
        <v>177</v>
      </c>
      <c r="C90" s="469"/>
      <c r="D90" s="469"/>
      <c r="E90" s="470"/>
      <c r="F90" s="471" t="s">
        <v>19</v>
      </c>
      <c r="G90" s="62" t="s">
        <v>1</v>
      </c>
      <c r="H90" s="63" t="s">
        <v>0</v>
      </c>
      <c r="I90" s="455" t="s">
        <v>34</v>
      </c>
      <c r="J90" s="456"/>
      <c r="K90" s="47"/>
    </row>
    <row r="91" spans="1:11" ht="26.25" hidden="1" customHeight="1" x14ac:dyDescent="0.25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2"/>
      <c r="G91" s="64" t="e">
        <f>+H91-2</f>
        <v>#REF!</v>
      </c>
      <c r="H91" s="65" t="e">
        <f>EVEN(F92)</f>
        <v>#REF!</v>
      </c>
      <c r="I91" s="457"/>
      <c r="J91" s="458"/>
      <c r="K91" s="47"/>
    </row>
    <row r="92" spans="1:11" hidden="1" x14ac:dyDescent="0.25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59" t="e">
        <f>-(H92-G92)/(H91-G91)*(H91-F92)+H92</f>
        <v>#REF!</v>
      </c>
      <c r="J92" s="460"/>
      <c r="K92" s="47"/>
    </row>
    <row r="93" spans="1:11" hidden="1" x14ac:dyDescent="0.25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7.399999999999999" hidden="1" x14ac:dyDescent="0.25">
      <c r="A94" s="45"/>
      <c r="B94" s="54" t="s">
        <v>156</v>
      </c>
      <c r="C94" s="465" t="s">
        <v>25</v>
      </c>
      <c r="D94" s="465"/>
      <c r="E94" s="463" t="e">
        <f>+'A.2.2. Promedio diarios (T y P)'!#REF!</f>
        <v>#REF!</v>
      </c>
      <c r="F94" s="463"/>
      <c r="G94" s="465" t="s">
        <v>26</v>
      </c>
      <c r="H94" s="465"/>
      <c r="I94" s="463" t="e">
        <f>+'A.2.2. Promedio diarios (T y P)'!#REF!</f>
        <v>#REF!</v>
      </c>
      <c r="J94" s="464"/>
      <c r="K94" s="55"/>
    </row>
    <row r="95" spans="1:11" ht="6" hidden="1" customHeight="1" x14ac:dyDescent="0.25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5">
      <c r="A96" s="45"/>
      <c r="B96" s="466" t="s">
        <v>21</v>
      </c>
      <c r="C96" s="467"/>
      <c r="D96" s="57"/>
      <c r="E96" s="58" t="s">
        <v>62</v>
      </c>
      <c r="F96" s="59"/>
      <c r="G96" s="466" t="s">
        <v>22</v>
      </c>
      <c r="H96" s="467"/>
      <c r="I96" s="70"/>
      <c r="J96" s="58" t="s">
        <v>62</v>
      </c>
      <c r="K96" s="47"/>
    </row>
    <row r="97" spans="1:11" hidden="1" x14ac:dyDescent="0.25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5">
      <c r="A98" s="45"/>
      <c r="B98" s="468" t="s">
        <v>177</v>
      </c>
      <c r="C98" s="469"/>
      <c r="D98" s="469"/>
      <c r="E98" s="470"/>
      <c r="F98" s="471" t="s">
        <v>19</v>
      </c>
      <c r="G98" s="62" t="s">
        <v>1</v>
      </c>
      <c r="H98" s="63" t="s">
        <v>0</v>
      </c>
      <c r="I98" s="455" t="s">
        <v>34</v>
      </c>
      <c r="J98" s="456"/>
      <c r="K98" s="47"/>
    </row>
    <row r="99" spans="1:11" ht="26.25" hidden="1" customHeight="1" x14ac:dyDescent="0.25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2"/>
      <c r="G99" s="64" t="e">
        <f>+H99-2</f>
        <v>#REF!</v>
      </c>
      <c r="H99" s="65" t="e">
        <f>EVEN(F100)</f>
        <v>#REF!</v>
      </c>
      <c r="I99" s="457"/>
      <c r="J99" s="458"/>
      <c r="K99" s="47"/>
    </row>
    <row r="100" spans="1:11" hidden="1" x14ac:dyDescent="0.25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59" t="e">
        <f>-(H100-G100)/(H99-G99)*(H99-F100)+H100</f>
        <v>#REF!</v>
      </c>
      <c r="J100" s="460"/>
      <c r="K100" s="47"/>
    </row>
    <row r="101" spans="1:11" hidden="1" x14ac:dyDescent="0.25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7.399999999999999" hidden="1" x14ac:dyDescent="0.25">
      <c r="A102" s="45"/>
      <c r="B102" s="54" t="s">
        <v>157</v>
      </c>
      <c r="C102" s="465" t="s">
        <v>25</v>
      </c>
      <c r="D102" s="465"/>
      <c r="E102" s="463" t="e">
        <f>+'A.2.2. Promedio diarios (T y P)'!#REF!</f>
        <v>#REF!</v>
      </c>
      <c r="F102" s="463"/>
      <c r="G102" s="465" t="s">
        <v>26</v>
      </c>
      <c r="H102" s="465"/>
      <c r="I102" s="463" t="e">
        <f>+'A.2.2. Promedio diarios (T y P)'!#REF!</f>
        <v>#REF!</v>
      </c>
      <c r="J102" s="464"/>
      <c r="K102" s="55"/>
    </row>
    <row r="103" spans="1:11" ht="6" hidden="1" customHeight="1" x14ac:dyDescent="0.25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5">
      <c r="A104" s="45"/>
      <c r="B104" s="466" t="s">
        <v>21</v>
      </c>
      <c r="C104" s="467"/>
      <c r="D104" s="57"/>
      <c r="E104" s="58" t="s">
        <v>62</v>
      </c>
      <c r="F104" s="59"/>
      <c r="G104" s="466" t="s">
        <v>22</v>
      </c>
      <c r="H104" s="467"/>
      <c r="I104" s="70"/>
      <c r="J104" s="58" t="s">
        <v>62</v>
      </c>
      <c r="K104" s="47"/>
    </row>
    <row r="105" spans="1:11" hidden="1" x14ac:dyDescent="0.25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5">
      <c r="A106" s="45"/>
      <c r="B106" s="468" t="s">
        <v>177</v>
      </c>
      <c r="C106" s="469"/>
      <c r="D106" s="469"/>
      <c r="E106" s="470"/>
      <c r="F106" s="471" t="s">
        <v>19</v>
      </c>
      <c r="G106" s="62" t="s">
        <v>1</v>
      </c>
      <c r="H106" s="63" t="s">
        <v>0</v>
      </c>
      <c r="I106" s="455" t="s">
        <v>34</v>
      </c>
      <c r="J106" s="456"/>
      <c r="K106" s="47"/>
    </row>
    <row r="107" spans="1:11" ht="26.25" hidden="1" customHeight="1" x14ac:dyDescent="0.25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2"/>
      <c r="G107" s="64" t="e">
        <f>+H107-2</f>
        <v>#REF!</v>
      </c>
      <c r="H107" s="65" t="e">
        <f>EVEN(F108)</f>
        <v>#REF!</v>
      </c>
      <c r="I107" s="457"/>
      <c r="J107" s="458"/>
      <c r="K107" s="47"/>
    </row>
    <row r="108" spans="1:11" hidden="1" x14ac:dyDescent="0.25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59" t="e">
        <f>-(H108-G108)/(H107-G107)*(H107-F108)+H108</f>
        <v>#REF!</v>
      </c>
      <c r="J108" s="460"/>
      <c r="K108" s="47"/>
    </row>
    <row r="109" spans="1:11" hidden="1" x14ac:dyDescent="0.25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7.399999999999999" hidden="1" x14ac:dyDescent="0.25">
      <c r="A110" s="45"/>
      <c r="B110" s="54" t="s">
        <v>158</v>
      </c>
      <c r="C110" s="465" t="s">
        <v>25</v>
      </c>
      <c r="D110" s="465"/>
      <c r="E110" s="463" t="e">
        <f>+'A.2.2. Promedio diarios (T y P)'!#REF!</f>
        <v>#REF!</v>
      </c>
      <c r="F110" s="463"/>
      <c r="G110" s="465" t="s">
        <v>26</v>
      </c>
      <c r="H110" s="465"/>
      <c r="I110" s="463" t="e">
        <f>+'A.2.2. Promedio diarios (T y P)'!#REF!</f>
        <v>#REF!</v>
      </c>
      <c r="J110" s="464"/>
      <c r="K110" s="55"/>
    </row>
    <row r="111" spans="1:11" ht="6" hidden="1" customHeight="1" x14ac:dyDescent="0.25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5">
      <c r="A112" s="45"/>
      <c r="B112" s="466" t="s">
        <v>21</v>
      </c>
      <c r="C112" s="467"/>
      <c r="D112" s="57"/>
      <c r="E112" s="58" t="s">
        <v>62</v>
      </c>
      <c r="F112" s="59"/>
      <c r="G112" s="466" t="s">
        <v>22</v>
      </c>
      <c r="H112" s="467"/>
      <c r="I112" s="70"/>
      <c r="J112" s="58" t="s">
        <v>62</v>
      </c>
      <c r="K112" s="47"/>
    </row>
    <row r="113" spans="1:11" hidden="1" x14ac:dyDescent="0.25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5">
      <c r="A114" s="45"/>
      <c r="B114" s="468" t="s">
        <v>177</v>
      </c>
      <c r="C114" s="469"/>
      <c r="D114" s="469"/>
      <c r="E114" s="470"/>
      <c r="F114" s="471" t="s">
        <v>19</v>
      </c>
      <c r="G114" s="62" t="s">
        <v>1</v>
      </c>
      <c r="H114" s="63" t="s">
        <v>0</v>
      </c>
      <c r="I114" s="455" t="s">
        <v>34</v>
      </c>
      <c r="J114" s="456"/>
      <c r="K114" s="47"/>
    </row>
    <row r="115" spans="1:11" ht="26.25" hidden="1" customHeight="1" x14ac:dyDescent="0.25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2"/>
      <c r="G115" s="64" t="e">
        <f>+H115-2</f>
        <v>#REF!</v>
      </c>
      <c r="H115" s="65" t="e">
        <f>EVEN(F116)</f>
        <v>#REF!</v>
      </c>
      <c r="I115" s="457"/>
      <c r="J115" s="458"/>
      <c r="K115" s="47"/>
    </row>
    <row r="116" spans="1:11" hidden="1" x14ac:dyDescent="0.25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59" t="e">
        <f>-(H116-G116)/(H115-G115)*(H115-F116)+H116</f>
        <v>#REF!</v>
      </c>
      <c r="J116" s="460"/>
      <c r="K116" s="47"/>
    </row>
    <row r="117" spans="1:11" hidden="1" x14ac:dyDescent="0.25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7.399999999999999" hidden="1" x14ac:dyDescent="0.25">
      <c r="A118" s="45"/>
      <c r="B118" s="54" t="s">
        <v>159</v>
      </c>
      <c r="C118" s="465" t="s">
        <v>25</v>
      </c>
      <c r="D118" s="465"/>
      <c r="E118" s="463" t="e">
        <f>+'A.2.2. Promedio diarios (T y P)'!#REF!</f>
        <v>#REF!</v>
      </c>
      <c r="F118" s="463"/>
      <c r="G118" s="465" t="s">
        <v>26</v>
      </c>
      <c r="H118" s="465"/>
      <c r="I118" s="463" t="e">
        <f>+'A.2.2. Promedio diarios (T y P)'!#REF!</f>
        <v>#REF!</v>
      </c>
      <c r="J118" s="464"/>
      <c r="K118" s="55"/>
    </row>
    <row r="119" spans="1:11" ht="6" hidden="1" customHeight="1" x14ac:dyDescent="0.25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5">
      <c r="A120" s="45"/>
      <c r="B120" s="466" t="s">
        <v>21</v>
      </c>
      <c r="C120" s="467"/>
      <c r="D120" s="57"/>
      <c r="E120" s="58" t="s">
        <v>62</v>
      </c>
      <c r="F120" s="59"/>
      <c r="G120" s="466" t="s">
        <v>22</v>
      </c>
      <c r="H120" s="467"/>
      <c r="I120" s="70"/>
      <c r="J120" s="58" t="s">
        <v>62</v>
      </c>
      <c r="K120" s="47"/>
    </row>
    <row r="121" spans="1:11" hidden="1" x14ac:dyDescent="0.25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5">
      <c r="A122" s="45"/>
      <c r="B122" s="468" t="s">
        <v>177</v>
      </c>
      <c r="C122" s="469"/>
      <c r="D122" s="469"/>
      <c r="E122" s="470"/>
      <c r="F122" s="471" t="s">
        <v>19</v>
      </c>
      <c r="G122" s="62" t="s">
        <v>1</v>
      </c>
      <c r="H122" s="63" t="s">
        <v>0</v>
      </c>
      <c r="I122" s="455" t="s">
        <v>34</v>
      </c>
      <c r="J122" s="456"/>
      <c r="K122" s="47"/>
    </row>
    <row r="123" spans="1:11" ht="26.25" hidden="1" customHeight="1" x14ac:dyDescent="0.25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2"/>
      <c r="G123" s="64" t="e">
        <f>+H123-2</f>
        <v>#REF!</v>
      </c>
      <c r="H123" s="65" t="e">
        <f>EVEN(F124)</f>
        <v>#REF!</v>
      </c>
      <c r="I123" s="457"/>
      <c r="J123" s="458"/>
      <c r="K123" s="47"/>
    </row>
    <row r="124" spans="1:11" hidden="1" x14ac:dyDescent="0.25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59" t="e">
        <f>-(H124-G124)/(H123-G123)*(H123-F124)+H124</f>
        <v>#REF!</v>
      </c>
      <c r="J124" s="460"/>
      <c r="K124" s="47"/>
    </row>
    <row r="125" spans="1:11" hidden="1" x14ac:dyDescent="0.25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7.399999999999999" hidden="1" x14ac:dyDescent="0.25">
      <c r="A126" s="45"/>
      <c r="B126" s="54" t="s">
        <v>160</v>
      </c>
      <c r="C126" s="465" t="s">
        <v>25</v>
      </c>
      <c r="D126" s="465"/>
      <c r="E126" s="463" t="e">
        <f>+'A.2.2. Promedio diarios (T y P)'!#REF!</f>
        <v>#REF!</v>
      </c>
      <c r="F126" s="463"/>
      <c r="G126" s="465" t="s">
        <v>26</v>
      </c>
      <c r="H126" s="465"/>
      <c r="I126" s="463" t="e">
        <f>+'A.2.2. Promedio diarios (T y P)'!#REF!</f>
        <v>#REF!</v>
      </c>
      <c r="J126" s="464"/>
      <c r="K126" s="55"/>
    </row>
    <row r="127" spans="1:11" ht="6" hidden="1" customHeight="1" x14ac:dyDescent="0.25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5">
      <c r="A128" s="45"/>
      <c r="B128" s="466" t="s">
        <v>21</v>
      </c>
      <c r="C128" s="467"/>
      <c r="D128" s="57"/>
      <c r="E128" s="58" t="s">
        <v>62</v>
      </c>
      <c r="F128" s="59"/>
      <c r="G128" s="466" t="s">
        <v>22</v>
      </c>
      <c r="H128" s="467"/>
      <c r="I128" s="70"/>
      <c r="J128" s="58" t="s">
        <v>62</v>
      </c>
      <c r="K128" s="47"/>
    </row>
    <row r="129" spans="1:11" hidden="1" x14ac:dyDescent="0.25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5">
      <c r="A130" s="45"/>
      <c r="B130" s="468" t="s">
        <v>177</v>
      </c>
      <c r="C130" s="469"/>
      <c r="D130" s="469"/>
      <c r="E130" s="470"/>
      <c r="F130" s="471" t="s">
        <v>19</v>
      </c>
      <c r="G130" s="62" t="s">
        <v>1</v>
      </c>
      <c r="H130" s="63" t="s">
        <v>0</v>
      </c>
      <c r="I130" s="455" t="s">
        <v>34</v>
      </c>
      <c r="J130" s="456"/>
      <c r="K130" s="47"/>
    </row>
    <row r="131" spans="1:11" ht="26.25" hidden="1" customHeight="1" x14ac:dyDescent="0.25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2"/>
      <c r="G131" s="64" t="e">
        <f>+H131-2</f>
        <v>#REF!</v>
      </c>
      <c r="H131" s="65" t="e">
        <f>EVEN(F132)</f>
        <v>#REF!</v>
      </c>
      <c r="I131" s="457"/>
      <c r="J131" s="458"/>
      <c r="K131" s="47"/>
    </row>
    <row r="132" spans="1:11" hidden="1" x14ac:dyDescent="0.25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59" t="e">
        <f>-(H132-G132)/(H131-G131)*(H131-F132)+H132</f>
        <v>#REF!</v>
      </c>
      <c r="J132" s="460"/>
      <c r="K132" s="47"/>
    </row>
    <row r="133" spans="1:11" hidden="1" x14ac:dyDescent="0.25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7.399999999999999" hidden="1" x14ac:dyDescent="0.25">
      <c r="A134" s="45"/>
      <c r="B134" s="54" t="s">
        <v>161</v>
      </c>
      <c r="C134" s="465" t="s">
        <v>25</v>
      </c>
      <c r="D134" s="465"/>
      <c r="E134" s="463" t="e">
        <f>+'A.2.2. Promedio diarios (T y P)'!#REF!</f>
        <v>#REF!</v>
      </c>
      <c r="F134" s="463"/>
      <c r="G134" s="465" t="s">
        <v>26</v>
      </c>
      <c r="H134" s="465"/>
      <c r="I134" s="463" t="e">
        <f>+'A.2.2. Promedio diarios (T y P)'!#REF!</f>
        <v>#REF!</v>
      </c>
      <c r="J134" s="464"/>
      <c r="K134" s="55"/>
    </row>
    <row r="135" spans="1:11" ht="6" hidden="1" customHeight="1" x14ac:dyDescent="0.25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5">
      <c r="A136" s="45"/>
      <c r="B136" s="466" t="s">
        <v>21</v>
      </c>
      <c r="C136" s="467"/>
      <c r="D136" s="57"/>
      <c r="E136" s="58" t="s">
        <v>62</v>
      </c>
      <c r="F136" s="59"/>
      <c r="G136" s="466" t="s">
        <v>22</v>
      </c>
      <c r="H136" s="467"/>
      <c r="I136" s="70"/>
      <c r="J136" s="58" t="s">
        <v>62</v>
      </c>
      <c r="K136" s="47"/>
    </row>
    <row r="137" spans="1:11" hidden="1" x14ac:dyDescent="0.25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5">
      <c r="A138" s="45"/>
      <c r="B138" s="468" t="s">
        <v>177</v>
      </c>
      <c r="C138" s="469"/>
      <c r="D138" s="469"/>
      <c r="E138" s="470"/>
      <c r="F138" s="471" t="s">
        <v>19</v>
      </c>
      <c r="G138" s="62" t="s">
        <v>1</v>
      </c>
      <c r="H138" s="63" t="s">
        <v>0</v>
      </c>
      <c r="I138" s="455" t="s">
        <v>34</v>
      </c>
      <c r="J138" s="456"/>
      <c r="K138" s="47"/>
    </row>
    <row r="139" spans="1:11" ht="26.25" hidden="1" customHeight="1" x14ac:dyDescent="0.25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2"/>
      <c r="G139" s="64" t="e">
        <f>+H139-2</f>
        <v>#REF!</v>
      </c>
      <c r="H139" s="65" t="e">
        <f>EVEN(F140)</f>
        <v>#REF!</v>
      </c>
      <c r="I139" s="457"/>
      <c r="J139" s="458"/>
      <c r="K139" s="47"/>
    </row>
    <row r="140" spans="1:11" hidden="1" x14ac:dyDescent="0.25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59" t="e">
        <f>-(H140-G140)/(H139-G139)*(H139-F140)+H140</f>
        <v>#REF!</v>
      </c>
      <c r="J140" s="460"/>
      <c r="K140" s="47"/>
    </row>
    <row r="141" spans="1:11" hidden="1" x14ac:dyDescent="0.25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5">
      <c r="A142" s="45"/>
      <c r="B142" s="436" t="s">
        <v>13</v>
      </c>
      <c r="C142" s="436"/>
      <c r="D142" s="436"/>
      <c r="E142" s="436"/>
      <c r="F142" s="436"/>
      <c r="G142" s="436"/>
      <c r="H142" s="436"/>
      <c r="I142" s="436"/>
      <c r="J142" s="436"/>
      <c r="K142" s="47"/>
    </row>
    <row r="143" spans="1:11" ht="35.25" customHeight="1" x14ac:dyDescent="0.25">
      <c r="A143" s="45"/>
      <c r="B143" s="437" t="s">
        <v>173</v>
      </c>
      <c r="C143" s="437"/>
      <c r="D143" s="437"/>
      <c r="E143" s="437"/>
      <c r="F143" s="437"/>
      <c r="G143" s="437"/>
      <c r="H143" s="437"/>
      <c r="I143" s="437"/>
      <c r="J143" s="437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4140625" defaultRowHeight="13.2" x14ac:dyDescent="0.25"/>
  <cols>
    <col min="1" max="1" width="2.44140625" style="1" customWidth="1"/>
    <col min="2" max="2" width="4.44140625" style="1" customWidth="1"/>
    <col min="3" max="3" width="11.5546875" style="1" customWidth="1"/>
    <col min="4" max="4" width="9.5546875" style="1" customWidth="1"/>
    <col min="5" max="6" width="18" style="1" customWidth="1"/>
    <col min="7" max="8" width="12.44140625" style="1" customWidth="1"/>
    <col min="9" max="9" width="9.109375" style="1" customWidth="1"/>
    <col min="10" max="10" width="9" style="1" customWidth="1"/>
    <col min="11" max="11" width="13.44140625" style="1" customWidth="1"/>
    <col min="12" max="12" width="15.5546875" style="1" bestFit="1" customWidth="1"/>
    <col min="13" max="13" width="13.88671875" style="1" customWidth="1"/>
    <col min="14" max="14" width="2.44140625" style="1" customWidth="1"/>
    <col min="15" max="16384" width="11.44140625" style="1"/>
  </cols>
  <sheetData>
    <row r="1" spans="1:14" s="5" customForma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5">
      <c r="A2" s="73"/>
      <c r="B2" s="505"/>
      <c r="C2" s="506"/>
      <c r="D2" s="507"/>
      <c r="E2" s="514" t="s">
        <v>220</v>
      </c>
      <c r="F2" s="515"/>
      <c r="G2" s="515"/>
      <c r="H2" s="515"/>
      <c r="I2" s="515"/>
      <c r="J2" s="515"/>
      <c r="K2" s="515"/>
      <c r="L2" s="515"/>
      <c r="M2" s="516"/>
      <c r="N2" s="85"/>
    </row>
    <row r="3" spans="1:14" s="5" customFormat="1" ht="12.75" customHeight="1" x14ac:dyDescent="0.25">
      <c r="A3" s="73"/>
      <c r="B3" s="508"/>
      <c r="C3" s="509"/>
      <c r="D3" s="510"/>
      <c r="E3" s="517"/>
      <c r="F3" s="518"/>
      <c r="G3" s="518"/>
      <c r="H3" s="518"/>
      <c r="I3" s="518"/>
      <c r="J3" s="518"/>
      <c r="K3" s="518"/>
      <c r="L3" s="518"/>
      <c r="M3" s="519"/>
      <c r="N3" s="85"/>
    </row>
    <row r="4" spans="1:14" s="5" customFormat="1" ht="12.75" customHeight="1" x14ac:dyDescent="0.25">
      <c r="A4" s="73"/>
      <c r="B4" s="508"/>
      <c r="C4" s="509"/>
      <c r="D4" s="510"/>
      <c r="E4" s="517"/>
      <c r="F4" s="518"/>
      <c r="G4" s="518"/>
      <c r="H4" s="518"/>
      <c r="I4" s="518"/>
      <c r="J4" s="518"/>
      <c r="K4" s="518"/>
      <c r="L4" s="518"/>
      <c r="M4" s="519"/>
      <c r="N4" s="85"/>
    </row>
    <row r="5" spans="1:14" s="5" customFormat="1" ht="13.5" customHeight="1" x14ac:dyDescent="0.25">
      <c r="A5" s="73"/>
      <c r="B5" s="511"/>
      <c r="C5" s="512"/>
      <c r="D5" s="513"/>
      <c r="E5" s="520"/>
      <c r="F5" s="521"/>
      <c r="G5" s="521"/>
      <c r="H5" s="521"/>
      <c r="I5" s="521"/>
      <c r="J5" s="521"/>
      <c r="K5" s="521"/>
      <c r="L5" s="521"/>
      <c r="M5" s="522"/>
      <c r="N5" s="85"/>
    </row>
    <row r="6" spans="1:14" s="5" customFormat="1" x14ac:dyDescent="0.25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5" t="s">
        <v>188</v>
      </c>
      <c r="C7" s="445"/>
      <c r="D7" s="445"/>
      <c r="E7" s="43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4"/>
      <c r="G7" s="434"/>
      <c r="H7" s="434"/>
      <c r="I7" s="434"/>
      <c r="J7" s="434"/>
      <c r="K7" s="434"/>
      <c r="L7" s="434"/>
      <c r="M7" s="43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5" t="s">
        <v>236</v>
      </c>
      <c r="C9" s="445"/>
      <c r="D9" s="445"/>
      <c r="E9" s="433" t="str">
        <f>'A.2.1. Promedio meteorologia'!E8</f>
        <v>CA-VMP-6</v>
      </c>
      <c r="F9" s="433"/>
      <c r="G9" s="138"/>
      <c r="H9" s="445" t="s">
        <v>189</v>
      </c>
      <c r="I9" s="445"/>
      <c r="J9" s="523" t="str">
        <f>'A.2.1. Promedio meteorologia'!G8</f>
        <v>0001-7-2020-411</v>
      </c>
      <c r="K9" s="523"/>
      <c r="L9" s="523"/>
      <c r="M9" s="523"/>
      <c r="N9" s="59"/>
    </row>
    <row r="10" spans="1:14" ht="13.35" customHeight="1" thickBot="1" x14ac:dyDescent="0.3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3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27" t="s">
        <v>178</v>
      </c>
      <c r="H11" s="528"/>
      <c r="I11" s="527" t="s">
        <v>238</v>
      </c>
      <c r="J11" s="528"/>
      <c r="K11" s="174" t="s">
        <v>186</v>
      </c>
      <c r="L11" s="174" t="s">
        <v>183</v>
      </c>
      <c r="M11" s="175" t="s">
        <v>30</v>
      </c>
      <c r="N11" s="47"/>
    </row>
    <row r="12" spans="1:14" x14ac:dyDescent="0.25">
      <c r="A12" s="47"/>
      <c r="B12" s="77">
        <v>1</v>
      </c>
      <c r="C12" s="52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29">
        <f>+'A.2.2. Promedio diarios (T y P)'!M13</f>
        <v>0</v>
      </c>
      <c r="H12" s="530"/>
      <c r="I12" s="500" t="e">
        <f>+'A.2.3. Flujo promedio'!I28</f>
        <v>#DIV/0!</v>
      </c>
      <c r="J12" s="50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5">
      <c r="A13" s="47"/>
      <c r="B13" s="81">
        <v>2</v>
      </c>
      <c r="C13" s="52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92">
        <f>+'A.2.2. Promedio diarios (T y P)'!M20</f>
        <v>0</v>
      </c>
      <c r="H13" s="493"/>
      <c r="I13" s="496" t="e">
        <f>'A.2.3. Flujo promedio'!I36:J36</f>
        <v>#DIV/0!</v>
      </c>
      <c r="J13" s="49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5">
      <c r="A14" s="47"/>
      <c r="B14" s="81">
        <v>3</v>
      </c>
      <c r="C14" s="52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92">
        <f>+'A.2.2. Promedio diarios (T y P)'!M27</f>
        <v>0</v>
      </c>
      <c r="H14" s="493"/>
      <c r="I14" s="496" t="e">
        <f>'A.2.3. Flujo promedio'!I44:J44</f>
        <v>#DIV/0!</v>
      </c>
      <c r="J14" s="49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5">
      <c r="A15" s="47"/>
      <c r="B15" s="81">
        <v>4</v>
      </c>
      <c r="C15" s="52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92">
        <f>+'A.2.2. Promedio diarios (T y P)'!M34</f>
        <v>0</v>
      </c>
      <c r="H15" s="493"/>
      <c r="I15" s="496" t="e">
        <f>'A.2.3. Flujo promedio'!I52:J52</f>
        <v>#DIV/0!</v>
      </c>
      <c r="J15" s="49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8" thickBot="1" x14ac:dyDescent="0.3">
      <c r="A16" s="47"/>
      <c r="B16" s="143">
        <v>5</v>
      </c>
      <c r="C16" s="52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31">
        <f>+'A.2.2. Promedio diarios (T y P)'!M41</f>
        <v>0</v>
      </c>
      <c r="H16" s="532"/>
      <c r="I16" s="496" t="e">
        <f>'A.2.3. Flujo promedio'!I60:J60</f>
        <v>#DIV/0!</v>
      </c>
      <c r="J16" s="49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5">
      <c r="A17" s="47"/>
      <c r="B17" s="181">
        <v>6</v>
      </c>
      <c r="C17" s="52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4" t="e">
        <f>+'A.2.2. Promedio diarios (T y P)'!#REF!</f>
        <v>#REF!</v>
      </c>
      <c r="H17" s="495"/>
      <c r="I17" s="496" t="e">
        <f>+#REF!</f>
        <v>#REF!</v>
      </c>
      <c r="J17" s="49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5">
      <c r="A18" s="47"/>
      <c r="B18" s="81">
        <v>7</v>
      </c>
      <c r="C18" s="52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92" t="e">
        <f>+'A.2.2. Promedio diarios (T y P)'!#REF!</f>
        <v>#REF!</v>
      </c>
      <c r="H18" s="493"/>
      <c r="I18" s="496" t="e">
        <f>+#REF!</f>
        <v>#REF!</v>
      </c>
      <c r="J18" s="49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5">
      <c r="A19" s="47"/>
      <c r="B19" s="81">
        <v>8</v>
      </c>
      <c r="C19" s="52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92" t="e">
        <f>+'A.2.2. Promedio diarios (T y P)'!#REF!</f>
        <v>#REF!</v>
      </c>
      <c r="H19" s="493"/>
      <c r="I19" s="496" t="e">
        <f>+#REF!</f>
        <v>#REF!</v>
      </c>
      <c r="J19" s="49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5">
      <c r="A20" s="47"/>
      <c r="B20" s="81">
        <v>9</v>
      </c>
      <c r="C20" s="52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0" t="e">
        <f>+'A.2.2. Promedio diarios (T y P)'!#REF!</f>
        <v>#REF!</v>
      </c>
      <c r="H20" s="491"/>
      <c r="I20" s="496" t="e">
        <f>+#REF!</f>
        <v>#REF!</v>
      </c>
      <c r="J20" s="49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5">
      <c r="A21" s="47"/>
      <c r="B21" s="81">
        <v>10</v>
      </c>
      <c r="C21" s="525"/>
      <c r="D21" s="68"/>
      <c r="E21" s="82" t="e">
        <f>+'A.2.2. Promedio diarios (T y P)'!#REF!</f>
        <v>#REF!</v>
      </c>
      <c r="F21" s="82">
        <f>+'A.2.2. Promedio diarios (T y P)'!G9</f>
        <v>0</v>
      </c>
      <c r="G21" s="490" t="e">
        <f>+'A.2.2. Promedio diarios (T y P)'!#REF!</f>
        <v>#REF!</v>
      </c>
      <c r="H21" s="491"/>
      <c r="I21" s="496" t="e">
        <f>+#REF!</f>
        <v>#REF!</v>
      </c>
      <c r="J21" s="49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5">
      <c r="A22" s="47"/>
      <c r="B22" s="81">
        <v>11</v>
      </c>
      <c r="C22" s="52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0" t="e">
        <f>+'A.2.2. Promedio diarios (T y P)'!#REF!</f>
        <v>#REF!</v>
      </c>
      <c r="H22" s="491"/>
      <c r="I22" s="496" t="e">
        <f>+#REF!</f>
        <v>#REF!</v>
      </c>
      <c r="J22" s="49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5">
      <c r="A23" s="47"/>
      <c r="B23" s="81">
        <v>12</v>
      </c>
      <c r="C23" s="52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0" t="e">
        <f>+'A.2.2. Promedio diarios (T y P)'!#REF!</f>
        <v>#REF!</v>
      </c>
      <c r="H23" s="491"/>
      <c r="I23" s="496" t="e">
        <f>+#REF!</f>
        <v>#REF!</v>
      </c>
      <c r="J23" s="49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5">
      <c r="A24" s="47"/>
      <c r="B24" s="81">
        <v>13</v>
      </c>
      <c r="C24" s="52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0" t="e">
        <f>+'A.2.2. Promedio diarios (T y P)'!#REF!</f>
        <v>#REF!</v>
      </c>
      <c r="H24" s="491"/>
      <c r="I24" s="496" t="e">
        <f>+#REF!</f>
        <v>#REF!</v>
      </c>
      <c r="J24" s="49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5">
      <c r="A25" s="47"/>
      <c r="B25" s="81">
        <v>14</v>
      </c>
      <c r="C25" s="52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0" t="e">
        <f>+'A.2.2. Promedio diarios (T y P)'!#REF!</f>
        <v>#REF!</v>
      </c>
      <c r="H25" s="491"/>
      <c r="I25" s="496" t="e">
        <f>+#REF!</f>
        <v>#REF!</v>
      </c>
      <c r="J25" s="49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8" hidden="1" thickBot="1" x14ac:dyDescent="0.3">
      <c r="A26" s="47"/>
      <c r="B26" s="143">
        <v>15</v>
      </c>
      <c r="C26" s="52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33" t="e">
        <f>+'A.2.2. Promedio diarios (T y P)'!#REF!</f>
        <v>#REF!</v>
      </c>
      <c r="H26" s="534"/>
      <c r="I26" s="498" t="e">
        <f>+#REF!</f>
        <v>#REF!</v>
      </c>
      <c r="J26" s="49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8" thickBot="1" x14ac:dyDescent="0.3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5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3">
      <c r="A29" s="45"/>
      <c r="B29" s="502" t="s">
        <v>234</v>
      </c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4"/>
      <c r="N29" s="47"/>
    </row>
    <row r="30" spans="1:14" ht="11.25" customHeight="1" x14ac:dyDescent="0.25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4140625" defaultRowHeight="13.2" x14ac:dyDescent="0.25"/>
  <cols>
    <col min="1" max="1" width="3.44140625" style="1" customWidth="1"/>
    <col min="2" max="2" width="4.44140625" style="1" customWidth="1"/>
    <col min="3" max="3" width="11.5546875" style="1" customWidth="1"/>
    <col min="4" max="4" width="9.5546875" style="1" customWidth="1"/>
    <col min="5" max="6" width="18.44140625" style="1" customWidth="1"/>
    <col min="7" max="8" width="13.109375" style="1" customWidth="1"/>
    <col min="9" max="9" width="17.5546875" style="1" customWidth="1"/>
    <col min="10" max="10" width="8.5546875" style="1" customWidth="1"/>
    <col min="11" max="11" width="5.5546875" style="1" customWidth="1"/>
    <col min="12" max="12" width="14.44140625" style="1" customWidth="1"/>
    <col min="13" max="13" width="14.5546875" style="1" customWidth="1"/>
    <col min="14" max="14" width="2.109375" style="1" customWidth="1"/>
    <col min="15" max="16384" width="11.44140625" style="1"/>
  </cols>
  <sheetData>
    <row r="1" spans="1:16" s="5" customFormat="1" ht="13.8" thickBot="1" x14ac:dyDescent="0.3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5">
      <c r="A2" s="73"/>
      <c r="B2" s="549"/>
      <c r="C2" s="550"/>
      <c r="D2" s="550"/>
      <c r="E2" s="554" t="s">
        <v>223</v>
      </c>
      <c r="F2" s="555"/>
      <c r="G2" s="555"/>
      <c r="H2" s="555"/>
      <c r="I2" s="555"/>
      <c r="J2" s="555"/>
      <c r="K2" s="555"/>
      <c r="L2" s="555"/>
      <c r="M2" s="556"/>
      <c r="N2" s="85"/>
    </row>
    <row r="3" spans="1:16" s="5" customFormat="1" ht="12.75" customHeight="1" x14ac:dyDescent="0.25">
      <c r="A3" s="73"/>
      <c r="B3" s="551"/>
      <c r="C3" s="509"/>
      <c r="D3" s="509"/>
      <c r="E3" s="557"/>
      <c r="F3" s="518"/>
      <c r="G3" s="518"/>
      <c r="H3" s="518"/>
      <c r="I3" s="518"/>
      <c r="J3" s="518"/>
      <c r="K3" s="518"/>
      <c r="L3" s="518"/>
      <c r="M3" s="558"/>
      <c r="N3" s="85"/>
    </row>
    <row r="4" spans="1:16" s="5" customFormat="1" ht="12.75" customHeight="1" x14ac:dyDescent="0.25">
      <c r="A4" s="73"/>
      <c r="B4" s="551"/>
      <c r="C4" s="509"/>
      <c r="D4" s="509"/>
      <c r="E4" s="557"/>
      <c r="F4" s="518"/>
      <c r="G4" s="518"/>
      <c r="H4" s="518"/>
      <c r="I4" s="518"/>
      <c r="J4" s="518"/>
      <c r="K4" s="518"/>
      <c r="L4" s="518"/>
      <c r="M4" s="558"/>
      <c r="N4" s="85"/>
    </row>
    <row r="5" spans="1:16" s="5" customFormat="1" ht="13.5" customHeight="1" thickBot="1" x14ac:dyDescent="0.3">
      <c r="A5" s="73"/>
      <c r="B5" s="552"/>
      <c r="C5" s="553"/>
      <c r="D5" s="553"/>
      <c r="E5" s="559"/>
      <c r="F5" s="560"/>
      <c r="G5" s="560"/>
      <c r="H5" s="560"/>
      <c r="I5" s="560"/>
      <c r="J5" s="560"/>
      <c r="K5" s="560"/>
      <c r="L5" s="560"/>
      <c r="M5" s="561"/>
      <c r="N5" s="85"/>
    </row>
    <row r="6" spans="1:16" s="5" customFormat="1" ht="9.6" customHeight="1" x14ac:dyDescent="0.25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3" t="str">
        <f>+'A.2.4. Cálculo PM10 y VM'!E9:F9</f>
        <v>CA-VMP-6</v>
      </c>
      <c r="F9" s="433"/>
      <c r="G9" s="138"/>
      <c r="H9" s="445" t="s">
        <v>189</v>
      </c>
      <c r="I9" s="445"/>
      <c r="J9" s="433" t="str">
        <f>+'A.2.3. Flujo promedio'!H9</f>
        <v>0001-7-2020-411</v>
      </c>
      <c r="K9" s="433"/>
      <c r="L9" s="433"/>
      <c r="M9" s="433"/>
      <c r="N9" s="59"/>
    </row>
    <row r="10" spans="1:16" ht="14.1" customHeight="1" thickBot="1" x14ac:dyDescent="0.3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5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38" t="s">
        <v>178</v>
      </c>
      <c r="H11" s="539"/>
      <c r="I11" s="87" t="s">
        <v>185</v>
      </c>
      <c r="J11" s="538" t="s">
        <v>184</v>
      </c>
      <c r="K11" s="539"/>
      <c r="L11" s="87" t="s">
        <v>183</v>
      </c>
      <c r="M11" s="88" t="s">
        <v>30</v>
      </c>
      <c r="N11" s="47"/>
    </row>
    <row r="12" spans="1:16" x14ac:dyDescent="0.25">
      <c r="A12" s="47"/>
      <c r="B12" s="81">
        <v>1</v>
      </c>
      <c r="C12" s="540" t="s">
        <v>149</v>
      </c>
      <c r="D12" s="68" t="s">
        <v>131</v>
      </c>
      <c r="E12" s="82" t="s">
        <v>131</v>
      </c>
      <c r="F12" s="82" t="s">
        <v>131</v>
      </c>
      <c r="G12" s="492" t="s">
        <v>131</v>
      </c>
      <c r="H12" s="493"/>
      <c r="I12" s="89" t="s">
        <v>131</v>
      </c>
      <c r="J12" s="535" t="s">
        <v>131</v>
      </c>
      <c r="K12" s="536"/>
      <c r="L12" s="84" t="s">
        <v>131</v>
      </c>
      <c r="M12" s="90" t="s">
        <v>131</v>
      </c>
      <c r="N12" s="47"/>
      <c r="P12" s="186"/>
    </row>
    <row r="13" spans="1:16" x14ac:dyDescent="0.25">
      <c r="A13" s="47"/>
      <c r="B13" s="81">
        <v>2</v>
      </c>
      <c r="C13" s="541"/>
      <c r="D13" s="68" t="s">
        <v>131</v>
      </c>
      <c r="E13" s="82" t="s">
        <v>131</v>
      </c>
      <c r="F13" s="82" t="s">
        <v>131</v>
      </c>
      <c r="G13" s="492" t="s">
        <v>131</v>
      </c>
      <c r="H13" s="493"/>
      <c r="I13" s="89" t="s">
        <v>131</v>
      </c>
      <c r="J13" s="535" t="s">
        <v>131</v>
      </c>
      <c r="K13" s="536"/>
      <c r="L13" s="84" t="s">
        <v>131</v>
      </c>
      <c r="M13" s="90" t="s">
        <v>131</v>
      </c>
      <c r="N13" s="47"/>
      <c r="P13" s="186"/>
    </row>
    <row r="14" spans="1:16" x14ac:dyDescent="0.25">
      <c r="A14" s="47"/>
      <c r="B14" s="81">
        <v>3</v>
      </c>
      <c r="C14" s="541"/>
      <c r="D14" s="68" t="s">
        <v>131</v>
      </c>
      <c r="E14" s="82" t="s">
        <v>131</v>
      </c>
      <c r="F14" s="82" t="s">
        <v>131</v>
      </c>
      <c r="G14" s="492" t="s">
        <v>131</v>
      </c>
      <c r="H14" s="493"/>
      <c r="I14" s="89" t="s">
        <v>131</v>
      </c>
      <c r="J14" s="535" t="s">
        <v>131</v>
      </c>
      <c r="K14" s="536"/>
      <c r="L14" s="84" t="s">
        <v>131</v>
      </c>
      <c r="M14" s="90" t="s">
        <v>131</v>
      </c>
      <c r="N14" s="47"/>
      <c r="P14" s="186"/>
    </row>
    <row r="15" spans="1:16" x14ac:dyDescent="0.25">
      <c r="A15" s="47"/>
      <c r="B15" s="81">
        <v>4</v>
      </c>
      <c r="C15" s="541"/>
      <c r="D15" s="68" t="s">
        <v>131</v>
      </c>
      <c r="E15" s="82" t="s">
        <v>131</v>
      </c>
      <c r="F15" s="82" t="s">
        <v>131</v>
      </c>
      <c r="G15" s="492" t="s">
        <v>131</v>
      </c>
      <c r="H15" s="493"/>
      <c r="I15" s="89" t="s">
        <v>131</v>
      </c>
      <c r="J15" s="535" t="s">
        <v>131</v>
      </c>
      <c r="K15" s="536"/>
      <c r="L15" s="84" t="s">
        <v>131</v>
      </c>
      <c r="M15" s="90" t="s">
        <v>131</v>
      </c>
      <c r="N15" s="47"/>
      <c r="P15" s="186"/>
    </row>
    <row r="16" spans="1:16" ht="13.8" thickBot="1" x14ac:dyDescent="0.3">
      <c r="A16" s="47"/>
      <c r="B16" s="81">
        <v>5</v>
      </c>
      <c r="C16" s="541"/>
      <c r="D16" s="68" t="s">
        <v>131</v>
      </c>
      <c r="E16" s="82" t="s">
        <v>131</v>
      </c>
      <c r="F16" s="82" t="s">
        <v>131</v>
      </c>
      <c r="G16" s="531" t="s">
        <v>131</v>
      </c>
      <c r="H16" s="532"/>
      <c r="I16" s="89" t="s">
        <v>131</v>
      </c>
      <c r="J16" s="535" t="s">
        <v>131</v>
      </c>
      <c r="K16" s="536"/>
      <c r="L16" s="147" t="s">
        <v>131</v>
      </c>
      <c r="M16" s="90" t="s">
        <v>131</v>
      </c>
      <c r="N16" s="47"/>
      <c r="P16" s="186"/>
    </row>
    <row r="17" spans="1:14" hidden="1" x14ac:dyDescent="0.25">
      <c r="A17" s="47"/>
      <c r="B17" s="81">
        <v>6</v>
      </c>
      <c r="C17" s="541"/>
      <c r="D17" s="68"/>
      <c r="E17" s="82"/>
      <c r="F17" s="82"/>
      <c r="G17" s="494">
        <f t="shared" ref="G17:G26" si="0">(F17-E17)*60*24</f>
        <v>0</v>
      </c>
      <c r="H17" s="495"/>
      <c r="I17" s="91"/>
      <c r="J17" s="535"/>
      <c r="K17" s="53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5">
      <c r="A18" s="47"/>
      <c r="B18" s="81">
        <v>7</v>
      </c>
      <c r="C18" s="541"/>
      <c r="D18" s="68"/>
      <c r="E18" s="82"/>
      <c r="F18" s="82"/>
      <c r="G18" s="492">
        <f t="shared" si="0"/>
        <v>0</v>
      </c>
      <c r="H18" s="493"/>
      <c r="I18" s="91"/>
      <c r="J18" s="535"/>
      <c r="K18" s="536">
        <v>23.51</v>
      </c>
      <c r="L18" s="84"/>
      <c r="M18" s="90" t="str">
        <f t="shared" si="1"/>
        <v/>
      </c>
      <c r="N18" s="47"/>
    </row>
    <row r="19" spans="1:14" hidden="1" x14ac:dyDescent="0.25">
      <c r="A19" s="47"/>
      <c r="B19" s="81">
        <v>8</v>
      </c>
      <c r="C19" s="541"/>
      <c r="D19" s="68"/>
      <c r="E19" s="82"/>
      <c r="F19" s="82"/>
      <c r="G19" s="492">
        <f t="shared" si="0"/>
        <v>0</v>
      </c>
      <c r="H19" s="493"/>
      <c r="I19" s="91"/>
      <c r="J19" s="535"/>
      <c r="K19" s="536">
        <v>23.52</v>
      </c>
      <c r="L19" s="84"/>
      <c r="M19" s="90" t="str">
        <f t="shared" si="1"/>
        <v/>
      </c>
      <c r="N19" s="47"/>
    </row>
    <row r="20" spans="1:14" hidden="1" x14ac:dyDescent="0.25">
      <c r="A20" s="47"/>
      <c r="B20" s="81">
        <v>9</v>
      </c>
      <c r="C20" s="541"/>
      <c r="D20" s="68"/>
      <c r="E20" s="82"/>
      <c r="F20" s="82"/>
      <c r="G20" s="492">
        <f t="shared" si="0"/>
        <v>0</v>
      </c>
      <c r="H20" s="493"/>
      <c r="I20" s="91"/>
      <c r="J20" s="535"/>
      <c r="K20" s="536"/>
      <c r="L20" s="84"/>
      <c r="M20" s="90" t="str">
        <f t="shared" ref="M20:M26" si="2">IF(L20="","",L20/K20)</f>
        <v/>
      </c>
      <c r="N20" s="47"/>
    </row>
    <row r="21" spans="1:14" hidden="1" x14ac:dyDescent="0.25">
      <c r="A21" s="47"/>
      <c r="B21" s="81">
        <v>10</v>
      </c>
      <c r="C21" s="541"/>
      <c r="D21" s="68"/>
      <c r="E21" s="82"/>
      <c r="F21" s="82"/>
      <c r="G21" s="492">
        <f t="shared" si="0"/>
        <v>0</v>
      </c>
      <c r="H21" s="493"/>
      <c r="I21" s="91"/>
      <c r="J21" s="535"/>
      <c r="K21" s="536"/>
      <c r="L21" s="84"/>
      <c r="M21" s="90" t="str">
        <f t="shared" si="2"/>
        <v/>
      </c>
      <c r="N21" s="47"/>
    </row>
    <row r="22" spans="1:14" hidden="1" x14ac:dyDescent="0.25">
      <c r="A22" s="47"/>
      <c r="B22" s="81">
        <v>11</v>
      </c>
      <c r="C22" s="541"/>
      <c r="D22" s="68"/>
      <c r="E22" s="82"/>
      <c r="F22" s="82"/>
      <c r="G22" s="492">
        <f t="shared" si="0"/>
        <v>0</v>
      </c>
      <c r="H22" s="493"/>
      <c r="I22" s="91"/>
      <c r="J22" s="535"/>
      <c r="K22" s="536"/>
      <c r="L22" s="84"/>
      <c r="M22" s="90" t="str">
        <f t="shared" si="2"/>
        <v/>
      </c>
      <c r="N22" s="47"/>
    </row>
    <row r="23" spans="1:14" hidden="1" x14ac:dyDescent="0.25">
      <c r="A23" s="47"/>
      <c r="B23" s="81">
        <v>12</v>
      </c>
      <c r="C23" s="541"/>
      <c r="D23" s="68"/>
      <c r="E23" s="82"/>
      <c r="F23" s="82"/>
      <c r="G23" s="492">
        <f t="shared" si="0"/>
        <v>0</v>
      </c>
      <c r="H23" s="493"/>
      <c r="I23" s="91"/>
      <c r="J23" s="535"/>
      <c r="K23" s="536"/>
      <c r="L23" s="84"/>
      <c r="M23" s="90" t="str">
        <f t="shared" si="2"/>
        <v/>
      </c>
      <c r="N23" s="47"/>
    </row>
    <row r="24" spans="1:14" hidden="1" x14ac:dyDescent="0.25">
      <c r="A24" s="47"/>
      <c r="B24" s="81">
        <v>13</v>
      </c>
      <c r="C24" s="541"/>
      <c r="D24" s="68"/>
      <c r="E24" s="82"/>
      <c r="F24" s="82"/>
      <c r="G24" s="492">
        <f t="shared" si="0"/>
        <v>0</v>
      </c>
      <c r="H24" s="493"/>
      <c r="I24" s="91"/>
      <c r="J24" s="535"/>
      <c r="K24" s="536"/>
      <c r="L24" s="84"/>
      <c r="M24" s="90" t="str">
        <f t="shared" si="2"/>
        <v/>
      </c>
      <c r="N24" s="47"/>
    </row>
    <row r="25" spans="1:14" hidden="1" x14ac:dyDescent="0.25">
      <c r="A25" s="47"/>
      <c r="B25" s="81">
        <v>14</v>
      </c>
      <c r="C25" s="541"/>
      <c r="D25" s="68"/>
      <c r="E25" s="82"/>
      <c r="F25" s="82"/>
      <c r="G25" s="492">
        <f t="shared" si="0"/>
        <v>0</v>
      </c>
      <c r="H25" s="493"/>
      <c r="I25" s="91"/>
      <c r="J25" s="535"/>
      <c r="K25" s="536"/>
      <c r="L25" s="84"/>
      <c r="M25" s="90" t="str">
        <f t="shared" si="2"/>
        <v/>
      </c>
      <c r="N25" s="47"/>
    </row>
    <row r="26" spans="1:14" ht="13.8" hidden="1" thickBot="1" x14ac:dyDescent="0.3">
      <c r="A26" s="47"/>
      <c r="B26" s="143">
        <v>15</v>
      </c>
      <c r="C26" s="542"/>
      <c r="D26" s="144"/>
      <c r="E26" s="145"/>
      <c r="F26" s="145"/>
      <c r="G26" s="531">
        <f t="shared" si="0"/>
        <v>0</v>
      </c>
      <c r="H26" s="532"/>
      <c r="I26" s="149"/>
      <c r="J26" s="562"/>
      <c r="K26" s="563"/>
      <c r="L26" s="147"/>
      <c r="M26" s="148" t="str">
        <f t="shared" si="2"/>
        <v/>
      </c>
      <c r="N26" s="47"/>
    </row>
    <row r="27" spans="1:14" ht="13.8" thickBot="1" x14ac:dyDescent="0.3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5">
      <c r="A28" s="45"/>
      <c r="B28" s="543" t="s">
        <v>13</v>
      </c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5"/>
      <c r="N28" s="47"/>
    </row>
    <row r="29" spans="1:14" ht="48" customHeight="1" thickBot="1" x14ac:dyDescent="0.3">
      <c r="A29" s="45"/>
      <c r="B29" s="546" t="s">
        <v>206</v>
      </c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8"/>
      <c r="N29" s="47"/>
    </row>
    <row r="30" spans="1:14" ht="11.25" customHeight="1" x14ac:dyDescent="0.25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4140625" defaultRowHeight="11.4" x14ac:dyDescent="0.2"/>
  <cols>
    <col min="1" max="1" width="2.109375" style="9" customWidth="1"/>
    <col min="2" max="2" width="10.44140625" style="10" customWidth="1"/>
    <col min="3" max="3" width="6.44140625" style="10" customWidth="1"/>
    <col min="4" max="4" width="12.5546875" style="10" customWidth="1"/>
    <col min="5" max="7" width="15.5546875" style="9" customWidth="1"/>
    <col min="8" max="8" width="15.5546875" style="11" customWidth="1"/>
    <col min="9" max="9" width="15.5546875" style="9" customWidth="1"/>
    <col min="10" max="10" width="12.5546875" style="9" hidden="1" customWidth="1"/>
    <col min="11" max="19" width="11.109375" style="9" hidden="1" customWidth="1"/>
    <col min="20" max="20" width="2.44140625" style="16" customWidth="1"/>
    <col min="21" max="21" width="5.5546875" style="9" customWidth="1"/>
    <col min="22" max="16384" width="11.44140625" style="9"/>
  </cols>
  <sheetData>
    <row r="1" spans="1:20" ht="12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2" t="s">
        <v>221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4"/>
      <c r="T2" s="19"/>
    </row>
    <row r="3" spans="1:20" s="12" customFormat="1" ht="12" customHeight="1" x14ac:dyDescent="0.2">
      <c r="A3" s="19"/>
      <c r="B3" s="22"/>
      <c r="C3" s="23"/>
      <c r="D3" s="23"/>
      <c r="E3" s="575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76"/>
      <c r="T3" s="19"/>
    </row>
    <row r="4" spans="1:20" s="12" customFormat="1" ht="12" customHeight="1" x14ac:dyDescent="0.2">
      <c r="A4" s="19"/>
      <c r="B4" s="22"/>
      <c r="C4" s="23"/>
      <c r="D4" s="23"/>
      <c r="E4" s="575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76"/>
      <c r="T4" s="19"/>
    </row>
    <row r="5" spans="1:20" s="12" customFormat="1" ht="12" customHeight="1" thickBot="1" x14ac:dyDescent="0.25">
      <c r="A5" s="19"/>
      <c r="B5" s="24"/>
      <c r="C5" s="25"/>
      <c r="D5" s="25"/>
      <c r="E5" s="577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9"/>
      <c r="T5" s="19"/>
    </row>
    <row r="6" spans="1:20" s="14" customFormat="1" ht="9.6" customHeight="1" x14ac:dyDescent="0.25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4" t="s">
        <v>188</v>
      </c>
      <c r="C7" s="584"/>
      <c r="D7" s="584"/>
      <c r="E7" s="58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5">
      <c r="A11" s="16"/>
      <c r="B11" s="568" t="s">
        <v>105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70"/>
      <c r="T11" s="182"/>
    </row>
    <row r="12" spans="1:20" s="13" customFormat="1" ht="12.6" customHeight="1" x14ac:dyDescent="0.25">
      <c r="A12" s="30"/>
      <c r="B12" s="566" t="s">
        <v>190</v>
      </c>
      <c r="C12" s="567"/>
      <c r="D12" s="565" t="s">
        <v>104</v>
      </c>
      <c r="E12" s="567" t="s">
        <v>151</v>
      </c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71"/>
      <c r="T12" s="183"/>
    </row>
    <row r="13" spans="1:20" ht="12.75" customHeight="1" x14ac:dyDescent="0.2">
      <c r="A13" s="16"/>
      <c r="B13" s="566"/>
      <c r="C13" s="567"/>
      <c r="D13" s="56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ht="12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81" t="s">
        <v>196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3"/>
      <c r="T51" s="182"/>
    </row>
    <row r="52" spans="1:26" s="13" customFormat="1" ht="12.6" customHeight="1" x14ac:dyDescent="0.25">
      <c r="A52" s="30"/>
      <c r="B52" s="566" t="s">
        <v>190</v>
      </c>
      <c r="C52" s="567"/>
      <c r="D52" s="565" t="s">
        <v>104</v>
      </c>
      <c r="E52" s="567" t="str">
        <f>E12</f>
        <v>Fecha</v>
      </c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71"/>
      <c r="T52" s="183"/>
    </row>
    <row r="53" spans="1:26" ht="12.75" customHeight="1" x14ac:dyDescent="0.2">
      <c r="A53" s="16"/>
      <c r="B53" s="566"/>
      <c r="C53" s="567"/>
      <c r="D53" s="56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8" x14ac:dyDescent="0.25">
      <c r="A54" s="30"/>
      <c r="B54" s="564" t="s">
        <v>187</v>
      </c>
      <c r="C54" s="565"/>
      <c r="D54" s="56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2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2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2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2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2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2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2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2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2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2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2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2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2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2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2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2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2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2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2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2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2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2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2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2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2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2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2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2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2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2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2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2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3.8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ht="12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4140625" defaultRowHeight="13.2" x14ac:dyDescent="0.25"/>
  <cols>
    <col min="1" max="1" width="2.44140625" style="1" customWidth="1"/>
    <col min="2" max="2" width="4.44140625" style="1" customWidth="1"/>
    <col min="3" max="3" width="9.44140625" style="1" customWidth="1"/>
    <col min="4" max="4" width="10.5546875" style="1" customWidth="1"/>
    <col min="5" max="6" width="15.44140625" style="1" customWidth="1"/>
    <col min="7" max="7" width="9.44140625" style="1" customWidth="1"/>
    <col min="8" max="8" width="12.44140625" style="1" customWidth="1"/>
    <col min="9" max="9" width="10.5546875" style="1" customWidth="1"/>
    <col min="10" max="10" width="9.109375" style="1" customWidth="1"/>
    <col min="11" max="11" width="10.5546875" style="1" customWidth="1"/>
    <col min="12" max="13" width="13.5546875" style="1" customWidth="1"/>
    <col min="14" max="14" width="2.109375" style="1" customWidth="1"/>
    <col min="15" max="16384" width="11.44140625" style="1"/>
  </cols>
  <sheetData>
    <row r="1" spans="1:16" s="5" customFormat="1" ht="13.8" thickBot="1" x14ac:dyDescent="0.3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5">
      <c r="A2" s="73"/>
      <c r="B2" s="549"/>
      <c r="C2" s="550"/>
      <c r="D2" s="550"/>
      <c r="E2" s="554" t="s">
        <v>222</v>
      </c>
      <c r="F2" s="555"/>
      <c r="G2" s="555"/>
      <c r="H2" s="555"/>
      <c r="I2" s="555"/>
      <c r="J2" s="555"/>
      <c r="K2" s="555"/>
      <c r="L2" s="555"/>
      <c r="M2" s="556"/>
      <c r="N2" s="85"/>
    </row>
    <row r="3" spans="1:16" s="5" customFormat="1" ht="12.75" customHeight="1" x14ac:dyDescent="0.25">
      <c r="A3" s="73"/>
      <c r="B3" s="551"/>
      <c r="C3" s="509"/>
      <c r="D3" s="509"/>
      <c r="E3" s="557"/>
      <c r="F3" s="518"/>
      <c r="G3" s="518"/>
      <c r="H3" s="518"/>
      <c r="I3" s="518"/>
      <c r="J3" s="518"/>
      <c r="K3" s="518"/>
      <c r="L3" s="518"/>
      <c r="M3" s="558"/>
      <c r="N3" s="85"/>
    </row>
    <row r="4" spans="1:16" s="5" customFormat="1" ht="12.75" customHeight="1" x14ac:dyDescent="0.25">
      <c r="A4" s="73"/>
      <c r="B4" s="551"/>
      <c r="C4" s="509"/>
      <c r="D4" s="509"/>
      <c r="E4" s="557"/>
      <c r="F4" s="518"/>
      <c r="G4" s="518"/>
      <c r="H4" s="518"/>
      <c r="I4" s="518"/>
      <c r="J4" s="518"/>
      <c r="K4" s="518"/>
      <c r="L4" s="518"/>
      <c r="M4" s="558"/>
      <c r="N4" s="85"/>
    </row>
    <row r="5" spans="1:16" s="5" customFormat="1" ht="13.5" customHeight="1" thickBot="1" x14ac:dyDescent="0.3">
      <c r="A5" s="73"/>
      <c r="B5" s="552"/>
      <c r="C5" s="553"/>
      <c r="D5" s="553"/>
      <c r="E5" s="559"/>
      <c r="F5" s="560"/>
      <c r="G5" s="560"/>
      <c r="H5" s="560"/>
      <c r="I5" s="560"/>
      <c r="J5" s="560"/>
      <c r="K5" s="560"/>
      <c r="L5" s="560"/>
      <c r="M5" s="561"/>
      <c r="N5" s="85"/>
    </row>
    <row r="6" spans="1:16" s="5" customFormat="1" ht="13.35" customHeight="1" x14ac:dyDescent="0.25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3" t="str">
        <f>+'A.2.4. Cálculo PM10 y VM'!E9:F9</f>
        <v>CA-VMP-6</v>
      </c>
      <c r="F9" s="433"/>
      <c r="G9" s="138"/>
      <c r="H9" s="445" t="s">
        <v>189</v>
      </c>
      <c r="I9" s="445"/>
      <c r="J9" s="433" t="str">
        <f>+'A.2.3. Flujo promedio'!H9</f>
        <v>0001-7-2020-411</v>
      </c>
      <c r="K9" s="433"/>
      <c r="L9" s="433"/>
      <c r="M9" s="433"/>
      <c r="N9" s="59"/>
    </row>
    <row r="10" spans="1:16" ht="13.35" customHeight="1" thickBot="1" x14ac:dyDescent="0.3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5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5">
      <c r="A12" s="47"/>
      <c r="B12" s="81">
        <v>1</v>
      </c>
      <c r="C12" s="58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5">
      <c r="A13" s="47"/>
      <c r="B13" s="81">
        <v>2</v>
      </c>
      <c r="C13" s="54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5">
      <c r="A14" s="47"/>
      <c r="B14" s="81">
        <v>3</v>
      </c>
      <c r="C14" s="54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5">
      <c r="A15" s="47"/>
      <c r="B15" s="81">
        <v>4</v>
      </c>
      <c r="C15" s="54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8" thickBot="1" x14ac:dyDescent="0.3">
      <c r="A16" s="47"/>
      <c r="B16" s="81">
        <v>5</v>
      </c>
      <c r="C16" s="54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8" hidden="1" thickBot="1" x14ac:dyDescent="0.3">
      <c r="A17" s="47"/>
      <c r="B17" s="81">
        <v>6</v>
      </c>
      <c r="C17" s="541"/>
      <c r="D17" s="68"/>
      <c r="E17" s="82"/>
      <c r="F17" s="82"/>
      <c r="G17" s="494">
        <f t="shared" si="0"/>
        <v>0</v>
      </c>
      <c r="H17" s="495"/>
      <c r="I17" s="91"/>
      <c r="J17" s="535"/>
      <c r="K17" s="536">
        <v>23.51</v>
      </c>
      <c r="L17" s="177"/>
      <c r="M17" s="90" t="str">
        <f t="shared" ref="M17:M26" si="3">IF(L17="","",L17/K17)</f>
        <v/>
      </c>
      <c r="N17" s="47"/>
    </row>
    <row r="18" spans="1:14" ht="13.8" hidden="1" thickBot="1" x14ac:dyDescent="0.3">
      <c r="A18" s="47"/>
      <c r="B18" s="81">
        <v>7</v>
      </c>
      <c r="C18" s="541"/>
      <c r="D18" s="68"/>
      <c r="E18" s="82"/>
      <c r="F18" s="82"/>
      <c r="G18" s="492">
        <f t="shared" si="0"/>
        <v>0</v>
      </c>
      <c r="H18" s="493"/>
      <c r="I18" s="91"/>
      <c r="J18" s="535"/>
      <c r="K18" s="536">
        <v>23.51</v>
      </c>
      <c r="L18" s="84"/>
      <c r="M18" s="90" t="str">
        <f t="shared" si="3"/>
        <v/>
      </c>
      <c r="N18" s="47"/>
    </row>
    <row r="19" spans="1:14" ht="13.8" hidden="1" thickBot="1" x14ac:dyDescent="0.3">
      <c r="A19" s="47"/>
      <c r="B19" s="81">
        <v>8</v>
      </c>
      <c r="C19" s="541"/>
      <c r="D19" s="68"/>
      <c r="E19" s="82"/>
      <c r="F19" s="82"/>
      <c r="G19" s="492">
        <f t="shared" si="0"/>
        <v>0</v>
      </c>
      <c r="H19" s="493"/>
      <c r="I19" s="91"/>
      <c r="J19" s="535"/>
      <c r="K19" s="536">
        <v>23.52</v>
      </c>
      <c r="L19" s="84"/>
      <c r="M19" s="90" t="str">
        <f t="shared" si="3"/>
        <v/>
      </c>
      <c r="N19" s="47"/>
    </row>
    <row r="20" spans="1:14" ht="13.8" hidden="1" thickBot="1" x14ac:dyDescent="0.3">
      <c r="A20" s="47"/>
      <c r="B20" s="81">
        <v>9</v>
      </c>
      <c r="C20" s="541"/>
      <c r="D20" s="68"/>
      <c r="E20" s="82"/>
      <c r="F20" s="82"/>
      <c r="G20" s="492">
        <f t="shared" si="0"/>
        <v>0</v>
      </c>
      <c r="H20" s="493"/>
      <c r="I20" s="91"/>
      <c r="J20" s="535"/>
      <c r="K20" s="536"/>
      <c r="L20" s="84"/>
      <c r="M20" s="90" t="str">
        <f t="shared" si="3"/>
        <v/>
      </c>
      <c r="N20" s="47"/>
    </row>
    <row r="21" spans="1:14" ht="13.8" hidden="1" thickBot="1" x14ac:dyDescent="0.3">
      <c r="A21" s="47"/>
      <c r="B21" s="81">
        <v>10</v>
      </c>
      <c r="C21" s="541"/>
      <c r="D21" s="68"/>
      <c r="E21" s="82"/>
      <c r="F21" s="82"/>
      <c r="G21" s="492">
        <f t="shared" si="0"/>
        <v>0</v>
      </c>
      <c r="H21" s="493"/>
      <c r="I21" s="91"/>
      <c r="J21" s="535"/>
      <c r="K21" s="536"/>
      <c r="L21" s="84"/>
      <c r="M21" s="90" t="str">
        <f t="shared" si="3"/>
        <v/>
      </c>
      <c r="N21" s="47"/>
    </row>
    <row r="22" spans="1:14" ht="13.8" hidden="1" thickBot="1" x14ac:dyDescent="0.3">
      <c r="A22" s="47"/>
      <c r="B22" s="81">
        <v>11</v>
      </c>
      <c r="C22" s="541"/>
      <c r="D22" s="68"/>
      <c r="E22" s="82"/>
      <c r="F22" s="82"/>
      <c r="G22" s="492">
        <f t="shared" si="0"/>
        <v>0</v>
      </c>
      <c r="H22" s="493"/>
      <c r="I22" s="91"/>
      <c r="J22" s="535"/>
      <c r="K22" s="536"/>
      <c r="L22" s="84"/>
      <c r="M22" s="90" t="str">
        <f t="shared" si="3"/>
        <v/>
      </c>
      <c r="N22" s="47"/>
    </row>
    <row r="23" spans="1:14" ht="13.8" hidden="1" thickBot="1" x14ac:dyDescent="0.3">
      <c r="A23" s="47"/>
      <c r="B23" s="81">
        <v>12</v>
      </c>
      <c r="C23" s="541"/>
      <c r="D23" s="68"/>
      <c r="E23" s="82"/>
      <c r="F23" s="82"/>
      <c r="G23" s="492">
        <f t="shared" si="0"/>
        <v>0</v>
      </c>
      <c r="H23" s="493"/>
      <c r="I23" s="91"/>
      <c r="J23" s="535"/>
      <c r="K23" s="536"/>
      <c r="L23" s="84"/>
      <c r="M23" s="90" t="str">
        <f t="shared" si="3"/>
        <v/>
      </c>
      <c r="N23" s="47"/>
    </row>
    <row r="24" spans="1:14" ht="13.8" hidden="1" thickBot="1" x14ac:dyDescent="0.3">
      <c r="A24" s="47"/>
      <c r="B24" s="81">
        <v>13</v>
      </c>
      <c r="C24" s="541"/>
      <c r="D24" s="68"/>
      <c r="E24" s="82"/>
      <c r="F24" s="82"/>
      <c r="G24" s="492">
        <f t="shared" si="0"/>
        <v>0</v>
      </c>
      <c r="H24" s="493"/>
      <c r="I24" s="91"/>
      <c r="J24" s="535"/>
      <c r="K24" s="536"/>
      <c r="L24" s="84"/>
      <c r="M24" s="90" t="str">
        <f t="shared" si="3"/>
        <v/>
      </c>
      <c r="N24" s="47"/>
    </row>
    <row r="25" spans="1:14" ht="13.8" hidden="1" thickBot="1" x14ac:dyDescent="0.3">
      <c r="A25" s="47"/>
      <c r="B25" s="81">
        <v>14</v>
      </c>
      <c r="C25" s="541"/>
      <c r="D25" s="68"/>
      <c r="E25" s="82"/>
      <c r="F25" s="82"/>
      <c r="G25" s="492">
        <f t="shared" si="0"/>
        <v>0</v>
      </c>
      <c r="H25" s="493"/>
      <c r="I25" s="91"/>
      <c r="J25" s="535"/>
      <c r="K25" s="536"/>
      <c r="L25" s="84"/>
      <c r="M25" s="90" t="str">
        <f t="shared" si="3"/>
        <v/>
      </c>
      <c r="N25" s="47"/>
    </row>
    <row r="26" spans="1:14" ht="13.8" hidden="1" thickBot="1" x14ac:dyDescent="0.3">
      <c r="A26" s="47"/>
      <c r="B26" s="143">
        <v>15</v>
      </c>
      <c r="C26" s="542"/>
      <c r="D26" s="144"/>
      <c r="E26" s="145"/>
      <c r="F26" s="145"/>
      <c r="G26" s="531">
        <f t="shared" si="0"/>
        <v>0</v>
      </c>
      <c r="H26" s="532"/>
      <c r="I26" s="149"/>
      <c r="J26" s="562"/>
      <c r="K26" s="563"/>
      <c r="L26" s="147"/>
      <c r="M26" s="148" t="str">
        <f t="shared" si="3"/>
        <v/>
      </c>
      <c r="N26" s="47"/>
    </row>
    <row r="27" spans="1:14" ht="13.8" thickBot="1" x14ac:dyDescent="0.3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5">
      <c r="A28" s="45"/>
      <c r="B28" s="543" t="s">
        <v>13</v>
      </c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5"/>
      <c r="N28" s="47"/>
    </row>
    <row r="29" spans="1:14" ht="48" customHeight="1" thickBot="1" x14ac:dyDescent="0.3">
      <c r="A29" s="45"/>
      <c r="B29" s="546" t="s">
        <v>225</v>
      </c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8"/>
      <c r="N29" s="47"/>
    </row>
    <row r="30" spans="1:14" ht="11.25" customHeight="1" x14ac:dyDescent="0.25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topLeftCell="A20" zoomScale="85" zoomScaleNormal="85" zoomScaleSheetLayoutView="70" workbookViewId="0">
      <selection activeCell="B45" sqref="B45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1" spans="2:33" s="281" customFormat="1" ht="15.75" customHeight="1" x14ac:dyDescent="0.3"/>
    <row r="2" spans="2:33" s="281" customFormat="1" ht="15.75" customHeight="1" x14ac:dyDescent="0.3">
      <c r="B2" s="380"/>
      <c r="C2" s="380"/>
      <c r="D2" s="380"/>
      <c r="E2" s="380"/>
      <c r="F2" s="381" t="s">
        <v>320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3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3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3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3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julio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s="281" customFormat="1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3">
      <c r="B10" s="374" t="s">
        <v>351</v>
      </c>
      <c r="C10" s="374"/>
      <c r="D10" s="374"/>
      <c r="E10" s="374"/>
      <c r="F10" s="383">
        <f>'PM10 24H'!F10</f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3" t="str">
        <f>'PM10 24H'!V10</f>
        <v>31/07/2025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s="281" customFormat="1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3">
      <c r="B14" s="374" t="s">
        <v>33</v>
      </c>
      <c r="C14" s="374"/>
      <c r="D14" s="374"/>
      <c r="E14" s="374"/>
      <c r="F14" s="373" t="s">
        <v>370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384" t="s">
        <v>392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3">
      <c r="B16" s="374" t="s">
        <v>8</v>
      </c>
      <c r="C16" s="374"/>
      <c r="D16" s="374"/>
      <c r="E16" s="374"/>
      <c r="F16" s="373" t="s">
        <v>371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372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3" t="s">
        <v>393</v>
      </c>
      <c r="AA16" s="373"/>
      <c r="AB16" s="373"/>
      <c r="AC16" s="373"/>
      <c r="AD16" s="373"/>
      <c r="AE16" s="373"/>
      <c r="AF16" s="373"/>
      <c r="AG16" s="373"/>
    </row>
    <row r="17" spans="2:33" s="281" customFormat="1" ht="11.25" customHeight="1" x14ac:dyDescent="0.3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" customHeight="1" x14ac:dyDescent="0.3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5">
      <c r="B19" s="329">
        <v>0</v>
      </c>
      <c r="C19" s="332">
        <v>7.47</v>
      </c>
      <c r="D19" s="332">
        <v>8.18</v>
      </c>
      <c r="E19" s="332">
        <v>23.32</v>
      </c>
      <c r="F19" s="332">
        <v>28.42</v>
      </c>
      <c r="G19" s="332">
        <v>20.47</v>
      </c>
      <c r="H19" s="332">
        <v>6.98</v>
      </c>
      <c r="I19" s="332">
        <v>7.16</v>
      </c>
      <c r="J19" s="332">
        <v>17.399999999999999</v>
      </c>
      <c r="K19" s="332">
        <v>17.21</v>
      </c>
      <c r="L19" s="332">
        <v>9.6199999999999992</v>
      </c>
      <c r="M19" s="332">
        <v>16.38</v>
      </c>
      <c r="N19" s="332">
        <v>12.44</v>
      </c>
      <c r="O19" s="332">
        <v>14.88</v>
      </c>
      <c r="P19" s="332">
        <v>21.87</v>
      </c>
      <c r="Q19" s="332">
        <v>18.43</v>
      </c>
      <c r="R19" s="332">
        <v>15.59</v>
      </c>
      <c r="S19" s="332">
        <v>14.55</v>
      </c>
      <c r="T19" s="332">
        <v>15.86</v>
      </c>
      <c r="U19" s="332">
        <v>14.86</v>
      </c>
      <c r="V19" s="332">
        <v>11.65</v>
      </c>
      <c r="W19" s="332">
        <v>11.59</v>
      </c>
      <c r="X19" s="332">
        <v>11.96</v>
      </c>
      <c r="Y19" s="332">
        <v>10.75</v>
      </c>
      <c r="Z19" s="332">
        <v>14.48</v>
      </c>
      <c r="AA19" s="332">
        <v>12.29</v>
      </c>
      <c r="AB19" s="332">
        <v>9.59</v>
      </c>
      <c r="AC19" s="332">
        <v>11.62</v>
      </c>
      <c r="AD19" s="332">
        <v>13.41</v>
      </c>
      <c r="AE19" s="332">
        <v>17.600000000000001</v>
      </c>
      <c r="AF19" s="332">
        <v>22.21</v>
      </c>
      <c r="AG19" s="332">
        <v>18.21</v>
      </c>
    </row>
    <row r="20" spans="2:33" s="283" customFormat="1" x14ac:dyDescent="0.25">
      <c r="B20" s="329">
        <v>4.1666666666666664E-2</v>
      </c>
      <c r="C20" s="332">
        <v>5.55</v>
      </c>
      <c r="D20" s="332">
        <v>8.99</v>
      </c>
      <c r="E20" s="332">
        <v>26.02</v>
      </c>
      <c r="F20" s="332">
        <v>27.28</v>
      </c>
      <c r="G20" s="332">
        <v>18.149999999999999</v>
      </c>
      <c r="H20" s="332">
        <v>8.35</v>
      </c>
      <c r="I20" s="332">
        <v>7.22</v>
      </c>
      <c r="J20" s="332">
        <v>11.31</v>
      </c>
      <c r="K20" s="332">
        <v>17.940000000000001</v>
      </c>
      <c r="L20" s="332">
        <v>8.7200000000000006</v>
      </c>
      <c r="M20" s="332">
        <v>17.260000000000002</v>
      </c>
      <c r="N20" s="332">
        <v>8.41</v>
      </c>
      <c r="O20" s="332">
        <v>15.41</v>
      </c>
      <c r="P20" s="332">
        <v>20.079999999999998</v>
      </c>
      <c r="Q20" s="332">
        <v>20.71</v>
      </c>
      <c r="R20" s="332">
        <v>19.989999999999998</v>
      </c>
      <c r="S20" s="332">
        <v>13.53</v>
      </c>
      <c r="T20" s="332">
        <v>15.45</v>
      </c>
      <c r="U20" s="332">
        <v>13.69</v>
      </c>
      <c r="V20" s="332">
        <v>10.87</v>
      </c>
      <c r="W20" s="332">
        <v>11.62</v>
      </c>
      <c r="X20" s="332">
        <v>10</v>
      </c>
      <c r="Y20" s="332">
        <v>10.7</v>
      </c>
      <c r="Z20" s="332">
        <v>13.26</v>
      </c>
      <c r="AA20" s="332">
        <v>12.03</v>
      </c>
      <c r="AB20" s="332">
        <v>9.8000000000000007</v>
      </c>
      <c r="AC20" s="332">
        <v>12.74</v>
      </c>
      <c r="AD20" s="332">
        <v>15.46</v>
      </c>
      <c r="AE20" s="332">
        <v>18.87</v>
      </c>
      <c r="AF20" s="332">
        <v>23.39</v>
      </c>
      <c r="AG20" s="332">
        <v>17.88</v>
      </c>
    </row>
    <row r="21" spans="2:33" s="283" customFormat="1" x14ac:dyDescent="0.25">
      <c r="B21" s="329">
        <v>8.3333333333333329E-2</v>
      </c>
      <c r="C21" s="332">
        <v>10.24</v>
      </c>
      <c r="D21" s="332">
        <v>7.16</v>
      </c>
      <c r="E21" s="332">
        <v>30.58</v>
      </c>
      <c r="F21" s="332">
        <v>17.25</v>
      </c>
      <c r="G21" s="332">
        <v>15.29</v>
      </c>
      <c r="H21" s="332">
        <v>9.07</v>
      </c>
      <c r="I21" s="332">
        <v>8.86</v>
      </c>
      <c r="J21" s="332">
        <v>10.5</v>
      </c>
      <c r="K21" s="332">
        <v>14.35</v>
      </c>
      <c r="L21" s="332">
        <v>8.4499999999999993</v>
      </c>
      <c r="M21" s="332">
        <v>17.329999999999998</v>
      </c>
      <c r="N21" s="332">
        <v>9.99</v>
      </c>
      <c r="O21" s="332">
        <v>15.22</v>
      </c>
      <c r="P21" s="332">
        <v>16.100000000000001</v>
      </c>
      <c r="Q21" s="332">
        <v>20.18</v>
      </c>
      <c r="R21" s="332">
        <v>30.18</v>
      </c>
      <c r="S21" s="332">
        <v>14.57</v>
      </c>
      <c r="T21" s="332">
        <v>14.28</v>
      </c>
      <c r="U21" s="332">
        <v>13.02</v>
      </c>
      <c r="V21" s="332">
        <v>12.32</v>
      </c>
      <c r="W21" s="332">
        <v>10.82</v>
      </c>
      <c r="X21" s="332">
        <v>6.88</v>
      </c>
      <c r="Y21" s="332">
        <v>10.88</v>
      </c>
      <c r="Z21" s="332">
        <v>12.06</v>
      </c>
      <c r="AA21" s="332">
        <v>11.48</v>
      </c>
      <c r="AB21" s="332">
        <v>13.28</v>
      </c>
      <c r="AC21" s="332">
        <v>12.57</v>
      </c>
      <c r="AD21" s="332">
        <v>14.17</v>
      </c>
      <c r="AE21" s="332">
        <v>13.98</v>
      </c>
      <c r="AF21" s="332">
        <v>23.88</v>
      </c>
      <c r="AG21" s="332">
        <v>17.649999999999999</v>
      </c>
    </row>
    <row r="22" spans="2:33" s="283" customFormat="1" x14ac:dyDescent="0.25">
      <c r="B22" s="329">
        <v>0.125</v>
      </c>
      <c r="C22" s="332">
        <v>13.15</v>
      </c>
      <c r="D22" s="332">
        <v>2.98</v>
      </c>
      <c r="E22" s="332">
        <v>29.14</v>
      </c>
      <c r="F22" s="332">
        <v>16.649999999999999</v>
      </c>
      <c r="G22" s="332">
        <v>15.58</v>
      </c>
      <c r="H22" s="332">
        <v>9.83</v>
      </c>
      <c r="I22" s="332">
        <v>7.69</v>
      </c>
      <c r="J22" s="332">
        <v>9.74</v>
      </c>
      <c r="K22" s="332">
        <v>13.23</v>
      </c>
      <c r="L22" s="332">
        <v>6.86</v>
      </c>
      <c r="M22" s="332">
        <v>12.17</v>
      </c>
      <c r="N22" s="332">
        <v>11.1</v>
      </c>
      <c r="O22" s="332">
        <v>16.61</v>
      </c>
      <c r="P22" s="332">
        <v>16.07</v>
      </c>
      <c r="Q22" s="332">
        <v>16.39</v>
      </c>
      <c r="R22" s="332">
        <v>24.45</v>
      </c>
      <c r="S22" s="332">
        <v>13.18</v>
      </c>
      <c r="T22" s="332">
        <v>13.63</v>
      </c>
      <c r="U22" s="332">
        <v>10.92</v>
      </c>
      <c r="V22" s="332">
        <v>13.27</v>
      </c>
      <c r="W22" s="332">
        <v>11.28</v>
      </c>
      <c r="X22" s="332">
        <v>5.43</v>
      </c>
      <c r="Y22" s="332">
        <v>9.9700000000000006</v>
      </c>
      <c r="Z22" s="332">
        <v>11.95</v>
      </c>
      <c r="AA22" s="332">
        <v>12.3</v>
      </c>
      <c r="AB22" s="332">
        <v>10.220000000000001</v>
      </c>
      <c r="AC22" s="332">
        <v>12.15</v>
      </c>
      <c r="AD22" s="332">
        <v>15.67</v>
      </c>
      <c r="AE22" s="332">
        <v>14.25</v>
      </c>
      <c r="AF22" s="332">
        <v>23.55</v>
      </c>
      <c r="AG22" s="332">
        <v>18.55</v>
      </c>
    </row>
    <row r="23" spans="2:33" s="283" customFormat="1" x14ac:dyDescent="0.25">
      <c r="B23" s="329">
        <v>0.16666666666666666</v>
      </c>
      <c r="C23" s="332">
        <v>10.64</v>
      </c>
      <c r="D23" s="332">
        <v>3.12</v>
      </c>
      <c r="E23" s="332">
        <v>29.15</v>
      </c>
      <c r="F23" s="332">
        <v>23.21</v>
      </c>
      <c r="G23" s="332">
        <v>13.25</v>
      </c>
      <c r="H23" s="332">
        <v>14.32</v>
      </c>
      <c r="I23" s="332">
        <v>7.77</v>
      </c>
      <c r="J23" s="332">
        <v>10.87</v>
      </c>
      <c r="K23" s="332">
        <v>11.86</v>
      </c>
      <c r="L23" s="332">
        <v>7.06</v>
      </c>
      <c r="M23" s="332">
        <v>11.6</v>
      </c>
      <c r="N23" s="332">
        <v>20.36</v>
      </c>
      <c r="O23" s="332">
        <v>17.920000000000002</v>
      </c>
      <c r="P23" s="332">
        <v>15.94</v>
      </c>
      <c r="Q23" s="332">
        <v>18.68</v>
      </c>
      <c r="R23" s="332">
        <v>25.49</v>
      </c>
      <c r="S23" s="332">
        <v>11.48</v>
      </c>
      <c r="T23" s="332">
        <v>13.17</v>
      </c>
      <c r="U23" s="332">
        <v>11.76</v>
      </c>
      <c r="V23" s="332">
        <v>11.62</v>
      </c>
      <c r="W23" s="332">
        <v>10.47</v>
      </c>
      <c r="X23" s="332">
        <v>4.08</v>
      </c>
      <c r="Y23" s="332">
        <v>8.93</v>
      </c>
      <c r="Z23" s="332">
        <v>12.37</v>
      </c>
      <c r="AA23" s="332">
        <v>12.94</v>
      </c>
      <c r="AB23" s="332">
        <v>9.9</v>
      </c>
      <c r="AC23" s="332">
        <v>11.12</v>
      </c>
      <c r="AD23" s="332">
        <v>15.62</v>
      </c>
      <c r="AE23" s="332">
        <v>21.29</v>
      </c>
      <c r="AF23" s="332">
        <v>27.71</v>
      </c>
      <c r="AG23" s="332">
        <v>19.190000000000001</v>
      </c>
    </row>
    <row r="24" spans="2:33" s="283" customFormat="1" x14ac:dyDescent="0.25">
      <c r="B24" s="329">
        <v>0.20833333333333334</v>
      </c>
      <c r="C24" s="332">
        <v>9.32</v>
      </c>
      <c r="D24" s="332">
        <v>2.52</v>
      </c>
      <c r="E24" s="332">
        <v>28.3</v>
      </c>
      <c r="F24" s="332">
        <v>23.45</v>
      </c>
      <c r="G24" s="332">
        <v>13.56</v>
      </c>
      <c r="H24" s="332">
        <v>8.52</v>
      </c>
      <c r="I24" s="332">
        <v>7.53</v>
      </c>
      <c r="J24" s="332">
        <v>9.56</v>
      </c>
      <c r="K24" s="332">
        <v>11.28</v>
      </c>
      <c r="L24" s="332">
        <v>7.53</v>
      </c>
      <c r="M24" s="332">
        <v>12.73</v>
      </c>
      <c r="N24" s="332">
        <v>15.89</v>
      </c>
      <c r="O24" s="332">
        <v>15.17</v>
      </c>
      <c r="P24" s="332">
        <v>18.38</v>
      </c>
      <c r="Q24" s="332">
        <v>18.600000000000001</v>
      </c>
      <c r="R24" s="332">
        <v>20.260000000000002</v>
      </c>
      <c r="S24" s="332">
        <v>11.65</v>
      </c>
      <c r="T24" s="332">
        <v>16.07</v>
      </c>
      <c r="U24" s="332">
        <v>20.63</v>
      </c>
      <c r="V24" s="332">
        <v>11.91</v>
      </c>
      <c r="W24" s="332">
        <v>10.97</v>
      </c>
      <c r="X24" s="332">
        <v>17.87</v>
      </c>
      <c r="Y24" s="332">
        <v>8.89</v>
      </c>
      <c r="Z24" s="332">
        <v>12.02</v>
      </c>
      <c r="AA24" s="332">
        <v>13.22</v>
      </c>
      <c r="AB24" s="332">
        <v>11.33</v>
      </c>
      <c r="AC24" s="332">
        <v>16.12</v>
      </c>
      <c r="AD24" s="332">
        <v>15.6</v>
      </c>
      <c r="AE24" s="332">
        <v>29.22</v>
      </c>
      <c r="AF24" s="332">
        <v>39.17</v>
      </c>
      <c r="AG24" s="332">
        <v>15.57</v>
      </c>
    </row>
    <row r="25" spans="2:33" s="283" customFormat="1" x14ac:dyDescent="0.25">
      <c r="B25" s="329">
        <v>0.25</v>
      </c>
      <c r="C25" s="332">
        <v>12.8</v>
      </c>
      <c r="D25" s="332">
        <v>5.39</v>
      </c>
      <c r="E25" s="332">
        <v>35.5</v>
      </c>
      <c r="F25" s="332">
        <v>23.47</v>
      </c>
      <c r="G25" s="332">
        <v>14.18</v>
      </c>
      <c r="H25" s="332">
        <v>8.16</v>
      </c>
      <c r="I25" s="332">
        <v>8.9</v>
      </c>
      <c r="J25" s="332">
        <v>9.76</v>
      </c>
      <c r="K25" s="332">
        <v>10.69</v>
      </c>
      <c r="L25" s="332">
        <v>10.28</v>
      </c>
      <c r="M25" s="332">
        <v>11.5</v>
      </c>
      <c r="N25" s="332">
        <v>16.43</v>
      </c>
      <c r="O25" s="332">
        <v>23.25</v>
      </c>
      <c r="P25" s="332">
        <v>15.9</v>
      </c>
      <c r="Q25" s="332">
        <v>22.92</v>
      </c>
      <c r="R25" s="332">
        <v>18.34</v>
      </c>
      <c r="S25" s="332">
        <v>12.56</v>
      </c>
      <c r="T25" s="332">
        <v>17.53</v>
      </c>
      <c r="U25" s="332">
        <v>15.82</v>
      </c>
      <c r="V25" s="332">
        <v>12.55</v>
      </c>
      <c r="W25" s="332">
        <v>12.43</v>
      </c>
      <c r="X25" s="332">
        <v>14.23</v>
      </c>
      <c r="Y25" s="332">
        <v>11.02</v>
      </c>
      <c r="Z25" s="332">
        <v>13.76</v>
      </c>
      <c r="AA25" s="332">
        <v>15.26</v>
      </c>
      <c r="AB25" s="332">
        <v>11.2</v>
      </c>
      <c r="AC25" s="332">
        <v>15.78</v>
      </c>
      <c r="AD25" s="332">
        <v>18.36</v>
      </c>
      <c r="AE25" s="332">
        <v>31.66</v>
      </c>
      <c r="AF25" s="332">
        <v>37.79</v>
      </c>
      <c r="AG25" s="332">
        <v>16.43</v>
      </c>
    </row>
    <row r="26" spans="2:33" s="283" customFormat="1" x14ac:dyDescent="0.25">
      <c r="B26" s="329">
        <v>0.29166666666666669</v>
      </c>
      <c r="C26" s="332">
        <v>12.36</v>
      </c>
      <c r="D26" s="332">
        <v>13.15</v>
      </c>
      <c r="E26" s="332">
        <v>39.31</v>
      </c>
      <c r="F26" s="332">
        <v>22.98</v>
      </c>
      <c r="G26" s="332">
        <v>11.32</v>
      </c>
      <c r="H26" s="332">
        <v>8.57</v>
      </c>
      <c r="I26" s="332">
        <v>9.2799999999999994</v>
      </c>
      <c r="J26" s="332">
        <v>10.76</v>
      </c>
      <c r="K26" s="332">
        <v>11.93</v>
      </c>
      <c r="L26" s="332">
        <v>10.61</v>
      </c>
      <c r="M26" s="332">
        <v>11.08</v>
      </c>
      <c r="N26" s="332">
        <v>19.059999999999999</v>
      </c>
      <c r="O26" s="332">
        <v>26.37</v>
      </c>
      <c r="P26" s="332">
        <v>16.5</v>
      </c>
      <c r="Q26" s="332">
        <v>22.64</v>
      </c>
      <c r="R26" s="332">
        <v>16.66</v>
      </c>
      <c r="S26" s="332">
        <v>9.3699999999999992</v>
      </c>
      <c r="T26" s="332">
        <v>20.03</v>
      </c>
      <c r="U26" s="332">
        <v>13.38</v>
      </c>
      <c r="V26" s="332">
        <v>12.2</v>
      </c>
      <c r="W26" s="332">
        <v>14.47</v>
      </c>
      <c r="X26" s="332">
        <v>10.41</v>
      </c>
      <c r="Y26" s="332">
        <v>11.93</v>
      </c>
      <c r="Z26" s="332">
        <v>21.02</v>
      </c>
      <c r="AA26" s="332">
        <v>14.47</v>
      </c>
      <c r="AB26" s="332">
        <v>12.11</v>
      </c>
      <c r="AC26" s="332">
        <v>16.46</v>
      </c>
      <c r="AD26" s="332">
        <v>12.82</v>
      </c>
      <c r="AE26" s="332">
        <v>40.81</v>
      </c>
      <c r="AF26" s="332">
        <v>41.17</v>
      </c>
      <c r="AG26" s="332">
        <v>16.440000000000001</v>
      </c>
    </row>
    <row r="27" spans="2:33" s="283" customFormat="1" x14ac:dyDescent="0.25">
      <c r="B27" s="329">
        <v>0.33333333333333331</v>
      </c>
      <c r="C27" s="332">
        <v>11.07</v>
      </c>
      <c r="D27" s="332">
        <v>15.28</v>
      </c>
      <c r="E27" s="332">
        <v>20.98</v>
      </c>
      <c r="F27" s="332">
        <v>22.85</v>
      </c>
      <c r="G27" s="332">
        <v>6.12</v>
      </c>
      <c r="H27" s="332">
        <v>8.69</v>
      </c>
      <c r="I27" s="332">
        <v>9.77</v>
      </c>
      <c r="J27" s="332">
        <v>11.79</v>
      </c>
      <c r="K27" s="332">
        <v>13.05</v>
      </c>
      <c r="L27" s="332">
        <v>11.19</v>
      </c>
      <c r="M27" s="332">
        <v>10.97</v>
      </c>
      <c r="N27" s="332">
        <v>15.44</v>
      </c>
      <c r="O27" s="332">
        <v>16.39</v>
      </c>
      <c r="P27" s="332">
        <v>20.36</v>
      </c>
      <c r="Q27" s="332">
        <v>17.29</v>
      </c>
      <c r="R27" s="332">
        <v>13.88</v>
      </c>
      <c r="S27" s="332">
        <v>9.41</v>
      </c>
      <c r="T27" s="332">
        <v>18.48</v>
      </c>
      <c r="U27" s="332">
        <v>11.12</v>
      </c>
      <c r="V27" s="332">
        <v>14.08</v>
      </c>
      <c r="W27" s="332">
        <v>13.17</v>
      </c>
      <c r="X27" s="332">
        <v>6.36</v>
      </c>
      <c r="Y27" s="332">
        <v>11.1</v>
      </c>
      <c r="Z27" s="332">
        <v>25.52</v>
      </c>
      <c r="AA27" s="332">
        <v>17.260000000000002</v>
      </c>
      <c r="AB27" s="332">
        <v>13.51</v>
      </c>
      <c r="AC27" s="332">
        <v>13.07</v>
      </c>
      <c r="AD27" s="332">
        <v>14.16</v>
      </c>
      <c r="AE27" s="332">
        <v>49.58</v>
      </c>
      <c r="AF27" s="332">
        <v>40.479999999999997</v>
      </c>
      <c r="AG27" s="332">
        <v>15.79</v>
      </c>
    </row>
    <row r="28" spans="2:33" s="283" customFormat="1" x14ac:dyDescent="0.25">
      <c r="B28" s="329">
        <v>0.375</v>
      </c>
      <c r="C28" s="332">
        <v>9.1300000000000008</v>
      </c>
      <c r="D28" s="332">
        <v>14.82</v>
      </c>
      <c r="E28" s="332">
        <v>27.07</v>
      </c>
      <c r="F28" s="332">
        <v>23.7</v>
      </c>
      <c r="G28" s="332">
        <v>6.51</v>
      </c>
      <c r="H28" s="332">
        <v>8.8699999999999992</v>
      </c>
      <c r="I28" s="332">
        <v>10.23</v>
      </c>
      <c r="J28" s="332">
        <v>15.1</v>
      </c>
      <c r="K28" s="332">
        <v>10.74</v>
      </c>
      <c r="L28" s="332">
        <v>10.15</v>
      </c>
      <c r="M28" s="332">
        <v>10.63</v>
      </c>
      <c r="N28" s="332">
        <v>13.86</v>
      </c>
      <c r="O28" s="332">
        <v>18.809999999999999</v>
      </c>
      <c r="P28" s="332">
        <v>17.850000000000001</v>
      </c>
      <c r="Q28" s="332">
        <v>15</v>
      </c>
      <c r="R28" s="332">
        <v>13.45</v>
      </c>
      <c r="S28" s="332">
        <v>11.74</v>
      </c>
      <c r="T28" s="332">
        <v>17.57</v>
      </c>
      <c r="U28" s="332">
        <v>10.36</v>
      </c>
      <c r="V28" s="332">
        <v>14.88</v>
      </c>
      <c r="W28" s="332">
        <v>13.02</v>
      </c>
      <c r="X28" s="332">
        <v>11.16</v>
      </c>
      <c r="Y28" s="332">
        <v>10.94</v>
      </c>
      <c r="Z28" s="332">
        <v>23.88</v>
      </c>
      <c r="AA28" s="332">
        <v>18.02</v>
      </c>
      <c r="AB28" s="332">
        <v>16.63</v>
      </c>
      <c r="AC28" s="332">
        <v>12.68</v>
      </c>
      <c r="AD28" s="332">
        <v>14.66</v>
      </c>
      <c r="AE28" s="332">
        <v>37.22</v>
      </c>
      <c r="AF28" s="332">
        <v>45.34</v>
      </c>
      <c r="AG28" s="332">
        <v>21.21</v>
      </c>
    </row>
    <row r="29" spans="2:33" s="283" customFormat="1" x14ac:dyDescent="0.25">
      <c r="B29" s="329">
        <v>0.41666666666666669</v>
      </c>
      <c r="C29" s="332">
        <v>7.54</v>
      </c>
      <c r="D29" s="332">
        <v>21.33</v>
      </c>
      <c r="E29" s="332">
        <v>25.53</v>
      </c>
      <c r="F29" s="332">
        <v>22.85</v>
      </c>
      <c r="G29" s="332">
        <v>5.64</v>
      </c>
      <c r="H29" s="332">
        <v>8.69</v>
      </c>
      <c r="I29" s="332">
        <v>9.7799999999999994</v>
      </c>
      <c r="J29" s="332">
        <v>14.73</v>
      </c>
      <c r="K29" s="332">
        <v>13.81</v>
      </c>
      <c r="L29" s="332">
        <v>11.67</v>
      </c>
      <c r="M29" s="332">
        <v>13.49</v>
      </c>
      <c r="N29" s="332">
        <v>13.88</v>
      </c>
      <c r="O29" s="332">
        <v>18.03</v>
      </c>
      <c r="P29" s="332">
        <v>16.16</v>
      </c>
      <c r="Q29" s="332">
        <v>17.02</v>
      </c>
      <c r="R29" s="332">
        <v>14.24</v>
      </c>
      <c r="S29" s="332">
        <v>13.74</v>
      </c>
      <c r="T29" s="332">
        <v>20.28</v>
      </c>
      <c r="U29" s="332">
        <v>12.04</v>
      </c>
      <c r="V29" s="332">
        <v>15.74</v>
      </c>
      <c r="W29" s="332">
        <v>15.06</v>
      </c>
      <c r="X29" s="332">
        <v>8.4</v>
      </c>
      <c r="Y29" s="332">
        <v>11.01</v>
      </c>
      <c r="Z29" s="332">
        <v>14.43</v>
      </c>
      <c r="AA29" s="332">
        <v>16.760000000000002</v>
      </c>
      <c r="AB29" s="332">
        <v>15.48</v>
      </c>
      <c r="AC29" s="332">
        <v>13.26</v>
      </c>
      <c r="AD29" s="332">
        <v>14.15</v>
      </c>
      <c r="AE29" s="332">
        <v>23.36</v>
      </c>
      <c r="AF29" s="332">
        <v>22.1</v>
      </c>
      <c r="AG29" s="332">
        <v>19.829999999999998</v>
      </c>
    </row>
    <row r="30" spans="2:33" s="283" customFormat="1" x14ac:dyDescent="0.25">
      <c r="B30" s="329">
        <v>0.45833333333333331</v>
      </c>
      <c r="C30" s="332">
        <v>8.01</v>
      </c>
      <c r="D30" s="332">
        <v>18.579999999999998</v>
      </c>
      <c r="E30" s="332">
        <v>17.3</v>
      </c>
      <c r="F30" s="332">
        <v>16.77</v>
      </c>
      <c r="G30" s="332">
        <v>6</v>
      </c>
      <c r="H30" s="332">
        <v>8.39</v>
      </c>
      <c r="I30" s="332">
        <v>8.57</v>
      </c>
      <c r="J30" s="332">
        <v>12.14</v>
      </c>
      <c r="K30" s="332">
        <v>11.38</v>
      </c>
      <c r="L30" s="332">
        <v>9.68</v>
      </c>
      <c r="M30" s="332">
        <v>12.2</v>
      </c>
      <c r="N30" s="332">
        <v>13.6</v>
      </c>
      <c r="O30" s="332">
        <v>16.91</v>
      </c>
      <c r="P30" s="332">
        <v>16.3</v>
      </c>
      <c r="Q30" s="332">
        <v>15.67</v>
      </c>
      <c r="R30" s="332">
        <v>13.51</v>
      </c>
      <c r="S30" s="332">
        <v>17.920000000000002</v>
      </c>
      <c r="T30" s="332">
        <v>13.67</v>
      </c>
      <c r="U30" s="332">
        <v>11.7</v>
      </c>
      <c r="V30" s="332">
        <v>14.03</v>
      </c>
      <c r="W30" s="332">
        <v>16.18</v>
      </c>
      <c r="X30" s="332">
        <v>6.39</v>
      </c>
      <c r="Y30" s="332">
        <v>13.36</v>
      </c>
      <c r="Z30" s="332">
        <v>12.62</v>
      </c>
      <c r="AA30" s="332">
        <v>15.29</v>
      </c>
      <c r="AB30" s="332">
        <v>10.61</v>
      </c>
      <c r="AC30" s="332">
        <v>12.52</v>
      </c>
      <c r="AD30" s="332">
        <v>14.8</v>
      </c>
      <c r="AE30" s="332">
        <v>20.98</v>
      </c>
      <c r="AF30" s="332">
        <v>18.850000000000001</v>
      </c>
      <c r="AG30" s="332">
        <v>14.51</v>
      </c>
    </row>
    <row r="31" spans="2:33" s="283" customFormat="1" x14ac:dyDescent="0.25">
      <c r="B31" s="329">
        <v>0.5</v>
      </c>
      <c r="C31" s="332">
        <v>7.42</v>
      </c>
      <c r="D31" s="332">
        <v>11.4</v>
      </c>
      <c r="E31" s="332">
        <v>12.12</v>
      </c>
      <c r="F31" s="332">
        <v>22.66</v>
      </c>
      <c r="G31" s="332">
        <v>6.32</v>
      </c>
      <c r="H31" s="332">
        <v>7.16</v>
      </c>
      <c r="I31" s="332">
        <v>7.31</v>
      </c>
      <c r="J31" s="332">
        <v>11.53</v>
      </c>
      <c r="K31" s="332">
        <v>11.11</v>
      </c>
      <c r="L31" s="332">
        <v>8.82</v>
      </c>
      <c r="M31" s="332">
        <v>11.35</v>
      </c>
      <c r="N31" s="332">
        <v>13.07</v>
      </c>
      <c r="O31" s="332">
        <v>16.21</v>
      </c>
      <c r="P31" s="332">
        <v>16.68</v>
      </c>
      <c r="Q31" s="332">
        <v>15.71</v>
      </c>
      <c r="R31" s="332">
        <v>12.46</v>
      </c>
      <c r="S31" s="332">
        <v>23.48</v>
      </c>
      <c r="T31" s="332">
        <v>12.22</v>
      </c>
      <c r="U31" s="332">
        <v>11.6</v>
      </c>
      <c r="V31" s="332">
        <v>12.3</v>
      </c>
      <c r="W31" s="332">
        <v>13.47</v>
      </c>
      <c r="X31" s="332">
        <v>7.61</v>
      </c>
      <c r="Y31" s="332">
        <v>12.25</v>
      </c>
      <c r="Z31" s="332">
        <v>12.61</v>
      </c>
      <c r="AA31" s="332">
        <v>13.24</v>
      </c>
      <c r="AB31" s="332">
        <v>11.11</v>
      </c>
      <c r="AC31" s="332">
        <v>12.35</v>
      </c>
      <c r="AD31" s="332">
        <v>15.55</v>
      </c>
      <c r="AE31" s="332">
        <v>16.25</v>
      </c>
      <c r="AF31" s="332">
        <v>20.37</v>
      </c>
      <c r="AG31" s="332">
        <v>12.81</v>
      </c>
    </row>
    <row r="32" spans="2:33" s="283" customFormat="1" x14ac:dyDescent="0.25">
      <c r="B32" s="329">
        <v>0.54166666666666663</v>
      </c>
      <c r="C32" s="332">
        <v>6.39</v>
      </c>
      <c r="D32" s="332">
        <v>15.2</v>
      </c>
      <c r="E32" s="332">
        <v>14.82</v>
      </c>
      <c r="F32" s="332">
        <v>21.37</v>
      </c>
      <c r="G32" s="332">
        <v>5.37</v>
      </c>
      <c r="H32" s="332">
        <v>7.18</v>
      </c>
      <c r="I32" s="332">
        <v>8.06</v>
      </c>
      <c r="J32" s="332">
        <v>11.39</v>
      </c>
      <c r="K32" s="332">
        <v>10.55</v>
      </c>
      <c r="L32" s="332">
        <v>8.9499999999999993</v>
      </c>
      <c r="M32" s="332">
        <v>12.43</v>
      </c>
      <c r="N32" s="332">
        <v>11.77</v>
      </c>
      <c r="O32" s="332">
        <v>15.86</v>
      </c>
      <c r="P32" s="332">
        <v>16.190000000000001</v>
      </c>
      <c r="Q32" s="332">
        <v>16.78</v>
      </c>
      <c r="R32" s="332">
        <v>12.2</v>
      </c>
      <c r="S32" s="332">
        <v>21.15</v>
      </c>
      <c r="T32" s="332">
        <v>15.07</v>
      </c>
      <c r="U32" s="332">
        <v>11.37</v>
      </c>
      <c r="V32" s="332">
        <v>10.81</v>
      </c>
      <c r="W32" s="332">
        <v>10.81</v>
      </c>
      <c r="X32" s="332">
        <v>7.14</v>
      </c>
      <c r="Y32" s="332">
        <v>11.38</v>
      </c>
      <c r="Z32" s="332">
        <v>13.24</v>
      </c>
      <c r="AA32" s="332">
        <v>12.38</v>
      </c>
      <c r="AB32" s="332">
        <v>10.44</v>
      </c>
      <c r="AC32" s="332">
        <v>11.79</v>
      </c>
      <c r="AD32" s="332">
        <v>15.8</v>
      </c>
      <c r="AE32" s="332">
        <v>15.43</v>
      </c>
      <c r="AF32" s="332">
        <v>15.06</v>
      </c>
      <c r="AG32" s="332">
        <v>12.87</v>
      </c>
    </row>
    <row r="33" spans="2:37" s="283" customFormat="1" x14ac:dyDescent="0.25">
      <c r="B33" s="329">
        <v>0.58333333333333337</v>
      </c>
      <c r="C33" s="332">
        <v>6.27</v>
      </c>
      <c r="D33" s="332">
        <v>7.04</v>
      </c>
      <c r="E33" s="332">
        <v>14.68</v>
      </c>
      <c r="F33" s="332">
        <v>22.88</v>
      </c>
      <c r="G33" s="332">
        <v>6.36</v>
      </c>
      <c r="H33" s="332">
        <v>7.96</v>
      </c>
      <c r="I33" s="332">
        <v>8.6</v>
      </c>
      <c r="J33" s="332">
        <v>10.27</v>
      </c>
      <c r="K33" s="332">
        <v>8.9600000000000009</v>
      </c>
      <c r="L33" s="332">
        <v>8.7799999999999994</v>
      </c>
      <c r="M33" s="332">
        <v>10.31</v>
      </c>
      <c r="N33" s="332">
        <v>13.18</v>
      </c>
      <c r="O33" s="332">
        <v>18.38</v>
      </c>
      <c r="P33" s="332">
        <v>15.22</v>
      </c>
      <c r="Q33" s="332">
        <v>16.43</v>
      </c>
      <c r="R33" s="332">
        <v>11.12</v>
      </c>
      <c r="S33" s="332">
        <v>15.47</v>
      </c>
      <c r="T33" s="332">
        <v>17.02</v>
      </c>
      <c r="U33" s="332">
        <v>11.12</v>
      </c>
      <c r="V33" s="332">
        <v>10.87</v>
      </c>
      <c r="W33" s="332">
        <v>11.48</v>
      </c>
      <c r="X33" s="332">
        <v>6.79</v>
      </c>
      <c r="Y33" s="332">
        <v>11.52</v>
      </c>
      <c r="Z33" s="332">
        <v>13.04</v>
      </c>
      <c r="AA33" s="332">
        <v>11.96</v>
      </c>
      <c r="AB33" s="332">
        <v>10.119999999999999</v>
      </c>
      <c r="AC33" s="332">
        <v>12.21</v>
      </c>
      <c r="AD33" s="332">
        <v>15.6</v>
      </c>
      <c r="AE33" s="332">
        <v>13.35</v>
      </c>
      <c r="AF33" s="332">
        <v>13.72</v>
      </c>
      <c r="AG33" s="332">
        <v>11.86</v>
      </c>
    </row>
    <row r="34" spans="2:37" s="283" customFormat="1" x14ac:dyDescent="0.25">
      <c r="B34" s="329">
        <v>0.625</v>
      </c>
      <c r="C34" s="332">
        <v>6.58</v>
      </c>
      <c r="D34" s="332">
        <v>12.87</v>
      </c>
      <c r="E34" s="332">
        <v>17.04</v>
      </c>
      <c r="F34" s="332">
        <v>19.739999999999998</v>
      </c>
      <c r="G34" s="332">
        <v>6.48</v>
      </c>
      <c r="H34" s="332">
        <v>7.9</v>
      </c>
      <c r="I34" s="332" t="s">
        <v>404</v>
      </c>
      <c r="J34" s="332">
        <v>10.75</v>
      </c>
      <c r="K34" s="332">
        <v>9.16</v>
      </c>
      <c r="L34" s="332">
        <v>13.33</v>
      </c>
      <c r="M34" s="332">
        <v>11.4</v>
      </c>
      <c r="N34" s="332">
        <v>12.88</v>
      </c>
      <c r="O34" s="332">
        <v>16.760000000000002</v>
      </c>
      <c r="P34" s="332">
        <v>15.52</v>
      </c>
      <c r="Q34" s="332">
        <v>13.97</v>
      </c>
      <c r="R34" s="332">
        <v>12.91</v>
      </c>
      <c r="S34" s="332">
        <v>12.68</v>
      </c>
      <c r="T34" s="332">
        <v>17.920000000000002</v>
      </c>
      <c r="U34" s="332">
        <v>10.37</v>
      </c>
      <c r="V34" s="332">
        <v>9.89</v>
      </c>
      <c r="W34" s="332">
        <v>11.11</v>
      </c>
      <c r="X34" s="332">
        <v>7.23</v>
      </c>
      <c r="Y34" s="332">
        <v>11.88</v>
      </c>
      <c r="Z34" s="332">
        <v>11.63</v>
      </c>
      <c r="AA34" s="332">
        <v>10.83</v>
      </c>
      <c r="AB34" s="332">
        <v>10.14</v>
      </c>
      <c r="AC34" s="332">
        <v>12.46</v>
      </c>
      <c r="AD34" s="332">
        <v>16.399999999999999</v>
      </c>
      <c r="AE34" s="332">
        <v>15.68</v>
      </c>
      <c r="AF34" s="332">
        <v>14.65</v>
      </c>
      <c r="AG34" s="332">
        <v>12.85</v>
      </c>
    </row>
    <row r="35" spans="2:37" s="283" customFormat="1" x14ac:dyDescent="0.25">
      <c r="B35" s="329">
        <v>0.66666666666666663</v>
      </c>
      <c r="C35" s="332">
        <v>8.35</v>
      </c>
      <c r="D35" s="332">
        <v>29.38</v>
      </c>
      <c r="E35" s="332">
        <v>16.77</v>
      </c>
      <c r="F35" s="332">
        <v>19.57</v>
      </c>
      <c r="G35" s="332">
        <v>7.02</v>
      </c>
      <c r="H35" s="332">
        <v>7.58</v>
      </c>
      <c r="I35" s="332" t="s">
        <v>404</v>
      </c>
      <c r="J35" s="332">
        <v>12.08</v>
      </c>
      <c r="K35" s="332">
        <v>9.6199999999999992</v>
      </c>
      <c r="L35" s="332">
        <v>10.58</v>
      </c>
      <c r="M35" s="332">
        <v>12.38</v>
      </c>
      <c r="N35" s="332">
        <v>12.56</v>
      </c>
      <c r="O35" s="332">
        <v>17.61</v>
      </c>
      <c r="P35" s="332">
        <v>16.47</v>
      </c>
      <c r="Q35" s="332">
        <v>12.83</v>
      </c>
      <c r="R35" s="332">
        <v>14.32</v>
      </c>
      <c r="S35" s="332">
        <v>12.31</v>
      </c>
      <c r="T35" s="332">
        <v>17.059999999999999</v>
      </c>
      <c r="U35" s="332">
        <v>12.32</v>
      </c>
      <c r="V35" s="332">
        <v>10.28</v>
      </c>
      <c r="W35" s="332">
        <v>10.78</v>
      </c>
      <c r="X35" s="332">
        <v>7.4</v>
      </c>
      <c r="Y35" s="332">
        <v>12.44</v>
      </c>
      <c r="Z35" s="332">
        <v>11.53</v>
      </c>
      <c r="AA35" s="332">
        <v>10.86</v>
      </c>
      <c r="AB35" s="332">
        <v>10.63</v>
      </c>
      <c r="AC35" s="332">
        <v>11.22</v>
      </c>
      <c r="AD35" s="332">
        <v>16.7</v>
      </c>
      <c r="AE35" s="332">
        <v>13.78</v>
      </c>
      <c r="AF35" s="332">
        <v>16.329999999999998</v>
      </c>
      <c r="AG35" s="332">
        <v>10.029999999999999</v>
      </c>
    </row>
    <row r="36" spans="2:37" s="283" customFormat="1" x14ac:dyDescent="0.25">
      <c r="B36" s="329">
        <v>0.70833333333333337</v>
      </c>
      <c r="C36" s="332">
        <v>8.64</v>
      </c>
      <c r="D36" s="332">
        <v>23.63</v>
      </c>
      <c r="E36" s="332">
        <v>20.02</v>
      </c>
      <c r="F36" s="332">
        <v>19.68</v>
      </c>
      <c r="G36" s="332">
        <v>6.74</v>
      </c>
      <c r="H36" s="332">
        <v>6.91</v>
      </c>
      <c r="I36" s="332">
        <v>10.53</v>
      </c>
      <c r="J36" s="332">
        <v>12.26</v>
      </c>
      <c r="K36" s="332">
        <v>9.85</v>
      </c>
      <c r="L36" s="332">
        <v>10.88</v>
      </c>
      <c r="M36" s="332">
        <v>13.87</v>
      </c>
      <c r="N36" s="332">
        <v>12.73</v>
      </c>
      <c r="O36" s="332">
        <v>18.66</v>
      </c>
      <c r="P36" s="332">
        <v>16.72</v>
      </c>
      <c r="Q36" s="332">
        <v>18.350000000000001</v>
      </c>
      <c r="R36" s="332">
        <v>12.62</v>
      </c>
      <c r="S36" s="332">
        <v>11.8</v>
      </c>
      <c r="T36" s="332">
        <v>16.82</v>
      </c>
      <c r="U36" s="332">
        <v>12.25</v>
      </c>
      <c r="V36" s="332">
        <v>11.34</v>
      </c>
      <c r="W36" s="332">
        <v>10.68</v>
      </c>
      <c r="X36" s="332">
        <v>8.9</v>
      </c>
      <c r="Y36" s="332">
        <v>18.649999999999999</v>
      </c>
      <c r="Z36" s="332">
        <v>12.29</v>
      </c>
      <c r="AA36" s="332">
        <v>11.14</v>
      </c>
      <c r="AB36" s="332">
        <v>10.7</v>
      </c>
      <c r="AC36" s="332">
        <v>11.37</v>
      </c>
      <c r="AD36" s="332">
        <v>17.09</v>
      </c>
      <c r="AE36" s="332">
        <v>14.64</v>
      </c>
      <c r="AF36" s="332">
        <v>19.38</v>
      </c>
      <c r="AG36" s="332">
        <v>11.34</v>
      </c>
    </row>
    <row r="37" spans="2:37" s="283" customFormat="1" x14ac:dyDescent="0.25">
      <c r="B37" s="329">
        <v>0.75</v>
      </c>
      <c r="C37" s="332">
        <v>11.88</v>
      </c>
      <c r="D37" s="332">
        <v>23.26</v>
      </c>
      <c r="E37" s="332">
        <v>19.940000000000001</v>
      </c>
      <c r="F37" s="332">
        <v>32.75</v>
      </c>
      <c r="G37" s="332">
        <v>8.9600000000000009</v>
      </c>
      <c r="H37" s="332">
        <v>5.81</v>
      </c>
      <c r="I37" s="332">
        <v>11.25</v>
      </c>
      <c r="J37" s="332">
        <v>12.11</v>
      </c>
      <c r="K37" s="332">
        <v>9.2799999999999994</v>
      </c>
      <c r="L37" s="332">
        <v>11.44</v>
      </c>
      <c r="M37" s="332">
        <v>13.28</v>
      </c>
      <c r="N37" s="332">
        <v>12.64</v>
      </c>
      <c r="O37" s="332">
        <v>19.149999999999999</v>
      </c>
      <c r="P37" s="332">
        <v>18.98</v>
      </c>
      <c r="Q37" s="332">
        <v>16.28</v>
      </c>
      <c r="R37" s="332">
        <v>13.51</v>
      </c>
      <c r="S37" s="332">
        <v>11.55</v>
      </c>
      <c r="T37" s="332">
        <v>13.63</v>
      </c>
      <c r="U37" s="332">
        <v>11.56</v>
      </c>
      <c r="V37" s="332">
        <v>12.04</v>
      </c>
      <c r="W37" s="332">
        <v>10.17</v>
      </c>
      <c r="X37" s="332">
        <v>10.45</v>
      </c>
      <c r="Y37" s="332">
        <v>18.260000000000002</v>
      </c>
      <c r="Z37" s="332">
        <v>11.74</v>
      </c>
      <c r="AA37" s="332">
        <v>14.33</v>
      </c>
      <c r="AB37" s="332">
        <v>10.91</v>
      </c>
      <c r="AC37" s="332">
        <v>10.6</v>
      </c>
      <c r="AD37" s="332">
        <v>18.39</v>
      </c>
      <c r="AE37" s="332">
        <v>13.05</v>
      </c>
      <c r="AF37" s="332">
        <v>17.809999999999999</v>
      </c>
      <c r="AG37" s="332">
        <v>10.78</v>
      </c>
      <c r="AK37" s="285"/>
    </row>
    <row r="38" spans="2:37" s="283" customFormat="1" x14ac:dyDescent="0.25">
      <c r="B38" s="329">
        <v>0.79166666666666663</v>
      </c>
      <c r="C38" s="332">
        <v>9.5500000000000007</v>
      </c>
      <c r="D38" s="332">
        <v>21.52</v>
      </c>
      <c r="E38" s="332">
        <v>20.190000000000001</v>
      </c>
      <c r="F38" s="332">
        <v>20.27</v>
      </c>
      <c r="G38" s="332">
        <v>9.44</v>
      </c>
      <c r="H38" s="332">
        <v>5.75</v>
      </c>
      <c r="I38" s="332">
        <v>11.4</v>
      </c>
      <c r="J38" s="332">
        <v>14.23</v>
      </c>
      <c r="K38" s="332">
        <v>9.67</v>
      </c>
      <c r="L38" s="332">
        <v>11.46</v>
      </c>
      <c r="M38" s="332">
        <v>14.47</v>
      </c>
      <c r="N38" s="332">
        <v>12.51</v>
      </c>
      <c r="O38" s="332">
        <v>18.75</v>
      </c>
      <c r="P38" s="332">
        <v>22.34</v>
      </c>
      <c r="Q38" s="332">
        <v>15.28</v>
      </c>
      <c r="R38" s="332">
        <v>14.17</v>
      </c>
      <c r="S38" s="332">
        <v>11.78</v>
      </c>
      <c r="T38" s="332">
        <v>13.81</v>
      </c>
      <c r="U38" s="332">
        <v>12.08</v>
      </c>
      <c r="V38" s="332">
        <v>12.41</v>
      </c>
      <c r="W38" s="332">
        <v>11.07</v>
      </c>
      <c r="X38" s="332">
        <v>9.0299999999999994</v>
      </c>
      <c r="Y38" s="332">
        <v>16.04</v>
      </c>
      <c r="Z38" s="332">
        <v>11.63</v>
      </c>
      <c r="AA38" s="332">
        <v>13.9</v>
      </c>
      <c r="AB38" s="332">
        <v>9.7799999999999994</v>
      </c>
      <c r="AC38" s="332">
        <v>10.33</v>
      </c>
      <c r="AD38" s="332">
        <v>14.47</v>
      </c>
      <c r="AE38" s="332">
        <v>26.48</v>
      </c>
      <c r="AF38" s="332">
        <v>19.420000000000002</v>
      </c>
      <c r="AG38" s="332">
        <v>15.72</v>
      </c>
      <c r="AK38" s="285"/>
    </row>
    <row r="39" spans="2:37" s="283" customFormat="1" x14ac:dyDescent="0.25">
      <c r="B39" s="329">
        <v>0.83333333333333337</v>
      </c>
      <c r="C39" s="332">
        <v>14.24</v>
      </c>
      <c r="D39" s="332">
        <v>19.59</v>
      </c>
      <c r="E39" s="332">
        <v>19</v>
      </c>
      <c r="F39" s="332">
        <v>20.18</v>
      </c>
      <c r="G39" s="332">
        <v>9.11</v>
      </c>
      <c r="H39" s="332">
        <v>6.6</v>
      </c>
      <c r="I39" s="332">
        <v>16.98</v>
      </c>
      <c r="J39" s="332">
        <v>18.190000000000001</v>
      </c>
      <c r="K39" s="332">
        <v>11.96</v>
      </c>
      <c r="L39" s="332">
        <v>10</v>
      </c>
      <c r="M39" s="332">
        <v>14.39</v>
      </c>
      <c r="N39" s="332">
        <v>13.84</v>
      </c>
      <c r="O39" s="332">
        <v>20.73</v>
      </c>
      <c r="P39" s="332">
        <v>18.47</v>
      </c>
      <c r="Q39" s="332">
        <v>17.420000000000002</v>
      </c>
      <c r="R39" s="332">
        <v>14.02</v>
      </c>
      <c r="S39" s="332">
        <v>12.01</v>
      </c>
      <c r="T39" s="332">
        <v>13.96</v>
      </c>
      <c r="U39" s="332">
        <v>15.36</v>
      </c>
      <c r="V39" s="332">
        <v>12.72</v>
      </c>
      <c r="W39" s="332">
        <v>11.19</v>
      </c>
      <c r="X39" s="332">
        <v>9.07</v>
      </c>
      <c r="Y39" s="332">
        <v>13.85</v>
      </c>
      <c r="Z39" s="332">
        <v>12.17</v>
      </c>
      <c r="AA39" s="332">
        <v>17.2</v>
      </c>
      <c r="AB39" s="332">
        <v>9.2100000000000009</v>
      </c>
      <c r="AC39" s="332">
        <v>11.1</v>
      </c>
      <c r="AD39" s="332">
        <v>14.57</v>
      </c>
      <c r="AE39" s="332">
        <v>23.38</v>
      </c>
      <c r="AF39" s="332">
        <v>23.83</v>
      </c>
      <c r="AG39" s="332">
        <v>9.86</v>
      </c>
      <c r="AK39" s="285"/>
    </row>
    <row r="40" spans="2:37" s="283" customFormat="1" x14ac:dyDescent="0.25">
      <c r="B40" s="329">
        <v>0.875</v>
      </c>
      <c r="C40" s="332">
        <v>9.3000000000000007</v>
      </c>
      <c r="D40" s="332">
        <v>19.41</v>
      </c>
      <c r="E40" s="332">
        <v>25.23</v>
      </c>
      <c r="F40" s="332">
        <v>19.600000000000001</v>
      </c>
      <c r="G40" s="332">
        <v>7.6</v>
      </c>
      <c r="H40" s="332">
        <v>6.52</v>
      </c>
      <c r="I40" s="332">
        <v>15.99</v>
      </c>
      <c r="J40" s="332">
        <v>17.559999999999999</v>
      </c>
      <c r="K40" s="332">
        <v>11.15</v>
      </c>
      <c r="L40" s="332">
        <v>10.66</v>
      </c>
      <c r="M40" s="332">
        <v>13.3</v>
      </c>
      <c r="N40" s="332">
        <v>13.06</v>
      </c>
      <c r="O40" s="332">
        <v>19.78</v>
      </c>
      <c r="P40" s="332">
        <v>19.95</v>
      </c>
      <c r="Q40" s="332">
        <v>16.25</v>
      </c>
      <c r="R40" s="332">
        <v>13.34</v>
      </c>
      <c r="S40" s="332">
        <v>14.04</v>
      </c>
      <c r="T40" s="332">
        <v>30.01</v>
      </c>
      <c r="U40" s="332">
        <v>11.35</v>
      </c>
      <c r="V40" s="332">
        <v>15.75</v>
      </c>
      <c r="W40" s="332">
        <v>10.029999999999999</v>
      </c>
      <c r="X40" s="332">
        <v>9.9700000000000006</v>
      </c>
      <c r="Y40" s="332">
        <v>17.29</v>
      </c>
      <c r="Z40" s="332">
        <v>12.23</v>
      </c>
      <c r="AA40" s="332">
        <v>10.97</v>
      </c>
      <c r="AB40" s="332">
        <v>10.16</v>
      </c>
      <c r="AC40" s="332">
        <v>11.03</v>
      </c>
      <c r="AD40" s="332">
        <v>14.46</v>
      </c>
      <c r="AE40" s="332">
        <v>22.16</v>
      </c>
      <c r="AF40" s="332">
        <v>20.309999999999999</v>
      </c>
      <c r="AG40" s="332">
        <v>7.53</v>
      </c>
      <c r="AK40" s="285"/>
    </row>
    <row r="41" spans="2:37" s="283" customFormat="1" x14ac:dyDescent="0.25">
      <c r="B41" s="329">
        <v>0.91666666666666663</v>
      </c>
      <c r="C41" s="332">
        <v>7.73</v>
      </c>
      <c r="D41" s="332">
        <v>22.06</v>
      </c>
      <c r="E41" s="332">
        <v>30.33</v>
      </c>
      <c r="F41" s="332">
        <v>22.85</v>
      </c>
      <c r="G41" s="332">
        <v>8</v>
      </c>
      <c r="H41" s="332">
        <v>6.22</v>
      </c>
      <c r="I41" s="332">
        <v>13.63</v>
      </c>
      <c r="J41" s="332">
        <v>17</v>
      </c>
      <c r="K41" s="332">
        <v>9.8000000000000007</v>
      </c>
      <c r="L41" s="332">
        <v>11.45</v>
      </c>
      <c r="M41" s="332">
        <v>12.55</v>
      </c>
      <c r="N41" s="332">
        <v>18.2</v>
      </c>
      <c r="O41" s="332">
        <v>19.77</v>
      </c>
      <c r="P41" s="332">
        <v>15.82</v>
      </c>
      <c r="Q41" s="332">
        <v>17.68</v>
      </c>
      <c r="R41" s="332">
        <v>14.72</v>
      </c>
      <c r="S41" s="332">
        <v>13.82</v>
      </c>
      <c r="T41" s="332">
        <v>13.07</v>
      </c>
      <c r="U41" s="332">
        <v>12.25</v>
      </c>
      <c r="V41" s="332">
        <v>18.02</v>
      </c>
      <c r="W41" s="332">
        <v>10.18</v>
      </c>
      <c r="X41" s="332">
        <v>10.07</v>
      </c>
      <c r="Y41" s="332">
        <v>15.76</v>
      </c>
      <c r="Z41" s="332">
        <v>12.08</v>
      </c>
      <c r="AA41" s="332">
        <v>10.83</v>
      </c>
      <c r="AB41" s="332">
        <v>11.09</v>
      </c>
      <c r="AC41" s="332">
        <v>11.3</v>
      </c>
      <c r="AD41" s="332">
        <v>14.36</v>
      </c>
      <c r="AE41" s="332">
        <v>17.43</v>
      </c>
      <c r="AF41" s="332">
        <v>19.309999999999999</v>
      </c>
      <c r="AG41" s="332">
        <v>8</v>
      </c>
    </row>
    <row r="42" spans="2:37" s="283" customFormat="1" x14ac:dyDescent="0.25">
      <c r="B42" s="329">
        <v>0.95833333333333337</v>
      </c>
      <c r="C42" s="332">
        <v>7.64</v>
      </c>
      <c r="D42" s="332">
        <v>20.49</v>
      </c>
      <c r="E42" s="332">
        <v>26.95</v>
      </c>
      <c r="F42" s="332">
        <v>31.51</v>
      </c>
      <c r="G42" s="332">
        <v>8.9499999999999993</v>
      </c>
      <c r="H42" s="332">
        <v>6.84</v>
      </c>
      <c r="I42" s="332">
        <v>14.71</v>
      </c>
      <c r="J42" s="332">
        <v>17.38</v>
      </c>
      <c r="K42" s="332">
        <v>10.38</v>
      </c>
      <c r="L42" s="332">
        <v>13.03</v>
      </c>
      <c r="M42" s="332">
        <v>19.48</v>
      </c>
      <c r="N42" s="332">
        <v>21.85</v>
      </c>
      <c r="O42" s="332">
        <v>25.01</v>
      </c>
      <c r="P42" s="332">
        <v>20.74</v>
      </c>
      <c r="Q42" s="332">
        <v>21.32</v>
      </c>
      <c r="R42" s="332">
        <v>13.88</v>
      </c>
      <c r="S42" s="332">
        <v>14.87</v>
      </c>
      <c r="T42" s="332">
        <v>12.83</v>
      </c>
      <c r="U42" s="332">
        <v>11.07</v>
      </c>
      <c r="V42" s="332">
        <v>14.74</v>
      </c>
      <c r="W42" s="332">
        <v>7.38</v>
      </c>
      <c r="X42" s="332">
        <v>10.15</v>
      </c>
      <c r="Y42" s="332">
        <v>13.2</v>
      </c>
      <c r="Z42" s="332">
        <v>14.43</v>
      </c>
      <c r="AA42" s="332">
        <v>10.17</v>
      </c>
      <c r="AB42" s="332">
        <v>12.38</v>
      </c>
      <c r="AC42" s="332">
        <v>13.06</v>
      </c>
      <c r="AD42" s="332">
        <v>15.72</v>
      </c>
      <c r="AE42" s="332">
        <v>17.5</v>
      </c>
      <c r="AF42" s="332">
        <v>19.12</v>
      </c>
      <c r="AG42" s="332">
        <v>9.8000000000000007</v>
      </c>
    </row>
    <row r="43" spans="2:37" s="287" customFormat="1" ht="33" customHeight="1" x14ac:dyDescent="0.3">
      <c r="B43" s="325" t="s">
        <v>305</v>
      </c>
      <c r="C43" s="370">
        <v>9.1999999999999993</v>
      </c>
      <c r="D43" s="370">
        <v>14.5</v>
      </c>
      <c r="E43" s="370">
        <v>23.7</v>
      </c>
      <c r="F43" s="370">
        <v>22.6</v>
      </c>
      <c r="G43" s="370">
        <v>9.9</v>
      </c>
      <c r="H43" s="370">
        <v>8</v>
      </c>
      <c r="I43" s="370">
        <v>10.1</v>
      </c>
      <c r="J43" s="370">
        <v>12.9</v>
      </c>
      <c r="K43" s="370">
        <v>11.6</v>
      </c>
      <c r="L43" s="370">
        <v>10.1</v>
      </c>
      <c r="M43" s="370">
        <v>13.2</v>
      </c>
      <c r="N43" s="370">
        <v>14.1</v>
      </c>
      <c r="O43" s="370">
        <v>18.399999999999999</v>
      </c>
      <c r="P43" s="370">
        <v>17.7</v>
      </c>
      <c r="Q43" s="370">
        <v>17.600000000000001</v>
      </c>
      <c r="R43" s="370">
        <v>16.100000000000001</v>
      </c>
      <c r="S43" s="370">
        <v>13.7</v>
      </c>
      <c r="T43" s="370">
        <v>16.2</v>
      </c>
      <c r="U43" s="370">
        <v>12.6</v>
      </c>
      <c r="V43" s="370">
        <v>12.8</v>
      </c>
      <c r="W43" s="370">
        <v>11.6</v>
      </c>
      <c r="X43" s="370">
        <v>9</v>
      </c>
      <c r="Y43" s="370">
        <v>12.6</v>
      </c>
      <c r="Z43" s="370">
        <v>14</v>
      </c>
      <c r="AA43" s="370">
        <v>13.3</v>
      </c>
      <c r="AB43" s="370">
        <v>11.3</v>
      </c>
      <c r="AC43" s="370">
        <v>12.5</v>
      </c>
      <c r="AD43" s="370">
        <v>15.3</v>
      </c>
      <c r="AE43" s="370">
        <v>22</v>
      </c>
      <c r="AF43" s="370">
        <v>24.4</v>
      </c>
      <c r="AG43" s="370">
        <v>14.4</v>
      </c>
      <c r="AH43" s="286"/>
    </row>
    <row r="44" spans="2:37" s="287" customFormat="1" ht="27" customHeight="1" x14ac:dyDescent="0.3">
      <c r="B44" s="325" t="s">
        <v>306</v>
      </c>
      <c r="C44" s="379" t="s">
        <v>304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3.5" customHeight="1" x14ac:dyDescent="0.3">
      <c r="B45" s="288" t="s">
        <v>342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3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8" spans="2:37" x14ac:dyDescent="0.3">
      <c r="B48" s="288"/>
      <c r="C48"/>
    </row>
    <row r="49" spans="2:31" x14ac:dyDescent="0.3">
      <c r="B49" s="288"/>
    </row>
    <row r="50" spans="2:31" x14ac:dyDescent="0.3">
      <c r="B50" s="288"/>
    </row>
    <row r="51" spans="2:31" x14ac:dyDescent="0.3">
      <c r="B51" s="288"/>
    </row>
    <row r="52" spans="2:31" x14ac:dyDescent="0.3">
      <c r="B52" s="288"/>
    </row>
    <row r="53" spans="2:31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3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10 V8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4140625" defaultRowHeight="11.4" x14ac:dyDescent="0.2"/>
  <cols>
    <col min="1" max="1" width="2.109375" style="9" customWidth="1"/>
    <col min="2" max="2" width="10.44140625" style="10" customWidth="1"/>
    <col min="3" max="3" width="6.44140625" style="10" customWidth="1"/>
    <col min="4" max="4" width="12.5546875" style="10" customWidth="1"/>
    <col min="5" max="7" width="15.5546875" style="9" customWidth="1"/>
    <col min="8" max="8" width="15.5546875" style="11" customWidth="1"/>
    <col min="9" max="9" width="15.5546875" style="9" customWidth="1"/>
    <col min="10" max="10" width="12.5546875" style="9" hidden="1" customWidth="1"/>
    <col min="11" max="19" width="11.109375" style="9" hidden="1" customWidth="1"/>
    <col min="20" max="20" width="2.44140625" style="16" customWidth="1"/>
    <col min="21" max="24" width="11.44140625" style="9"/>
    <col min="25" max="29" width="6.5546875" style="9" customWidth="1"/>
    <col min="30" max="16384" width="11.44140625" style="9"/>
  </cols>
  <sheetData>
    <row r="1" spans="1:20" ht="12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2" t="s">
        <v>224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4"/>
      <c r="T2" s="19"/>
    </row>
    <row r="3" spans="1:20" s="12" customFormat="1" ht="12" customHeight="1" x14ac:dyDescent="0.2">
      <c r="A3" s="19"/>
      <c r="B3" s="22"/>
      <c r="C3" s="23"/>
      <c r="D3" s="23"/>
      <c r="E3" s="575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76"/>
      <c r="T3" s="19"/>
    </row>
    <row r="4" spans="1:20" s="12" customFormat="1" ht="12" customHeight="1" x14ac:dyDescent="0.2">
      <c r="A4" s="19"/>
      <c r="B4" s="22"/>
      <c r="C4" s="23"/>
      <c r="D4" s="23"/>
      <c r="E4" s="575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76"/>
      <c r="T4" s="19"/>
    </row>
    <row r="5" spans="1:20" s="12" customFormat="1" ht="12" customHeight="1" thickBot="1" x14ac:dyDescent="0.25">
      <c r="A5" s="19"/>
      <c r="B5" s="24"/>
      <c r="C5" s="25"/>
      <c r="D5" s="25"/>
      <c r="E5" s="577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9"/>
      <c r="T5" s="19"/>
    </row>
    <row r="6" spans="1:20" s="14" customFormat="1" ht="13.35" customHeight="1" x14ac:dyDescent="0.25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4" t="s">
        <v>188</v>
      </c>
      <c r="C7" s="584"/>
      <c r="D7" s="584"/>
      <c r="E7" s="58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5">
      <c r="A11" s="16"/>
      <c r="B11" s="568" t="s">
        <v>105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70"/>
      <c r="T11" s="182"/>
    </row>
    <row r="12" spans="1:20" s="13" customFormat="1" ht="13.35" customHeight="1" x14ac:dyDescent="0.25">
      <c r="A12" s="30"/>
      <c r="B12" s="566" t="s">
        <v>190</v>
      </c>
      <c r="C12" s="567"/>
      <c r="D12" s="565" t="s">
        <v>104</v>
      </c>
      <c r="E12" s="567" t="s">
        <v>151</v>
      </c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71"/>
      <c r="T12" s="183"/>
    </row>
    <row r="13" spans="1:20" ht="12.75" customHeight="1" x14ac:dyDescent="0.2">
      <c r="A13" s="16"/>
      <c r="B13" s="566"/>
      <c r="C13" s="567"/>
      <c r="D13" s="56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ht="12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81" t="s">
        <v>196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3"/>
      <c r="T51" s="182"/>
    </row>
    <row r="52" spans="1:30" s="13" customFormat="1" ht="12.6" customHeight="1" x14ac:dyDescent="0.25">
      <c r="A52" s="30"/>
      <c r="B52" s="566" t="s">
        <v>190</v>
      </c>
      <c r="C52" s="567"/>
      <c r="D52" s="565" t="s">
        <v>104</v>
      </c>
      <c r="E52" s="567" t="str">
        <f>E12</f>
        <v>Fecha</v>
      </c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71"/>
      <c r="T52" s="183"/>
    </row>
    <row r="53" spans="1:30" ht="12.75" customHeight="1" x14ac:dyDescent="0.2">
      <c r="A53" s="16"/>
      <c r="B53" s="566"/>
      <c r="C53" s="567"/>
      <c r="D53" s="56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8" x14ac:dyDescent="0.25">
      <c r="A54" s="30"/>
      <c r="B54" s="564" t="s">
        <v>187</v>
      </c>
      <c r="C54" s="565"/>
      <c r="D54" s="56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2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2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2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2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2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2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2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2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2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2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2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2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2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2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2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2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2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2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2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2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2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2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2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2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2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2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2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2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2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2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2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2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3.8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43" t="s">
        <v>13</v>
      </c>
      <c r="C89" s="544"/>
      <c r="D89" s="544"/>
      <c r="E89" s="544"/>
      <c r="F89" s="544"/>
      <c r="G89" s="544"/>
      <c r="H89" s="544"/>
      <c r="I89" s="54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6" t="s">
        <v>226</v>
      </c>
      <c r="C90" s="587"/>
      <c r="D90" s="587"/>
      <c r="E90" s="587"/>
      <c r="F90" s="587"/>
      <c r="G90" s="587"/>
      <c r="H90" s="587"/>
      <c r="I90" s="58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8671875" defaultRowHeight="11.4" x14ac:dyDescent="0.25"/>
  <cols>
    <col min="1" max="1" width="2.44140625" style="14" customWidth="1"/>
    <col min="2" max="3" width="14.5546875" style="14" customWidth="1"/>
    <col min="4" max="4" width="8.88671875" style="14"/>
    <col min="5" max="5" width="4.44140625" style="14" customWidth="1"/>
    <col min="6" max="6" width="9.5546875" style="14" customWidth="1"/>
    <col min="7" max="7" width="4.44140625" style="14" customWidth="1"/>
    <col min="8" max="8" width="9.5546875" style="14" customWidth="1"/>
    <col min="9" max="9" width="13" style="14" customWidth="1"/>
    <col min="10" max="10" width="13.44140625" style="14" customWidth="1"/>
    <col min="11" max="16384" width="8.88671875" style="14"/>
  </cols>
  <sheetData>
    <row r="1" spans="2:10" ht="12" thickBot="1" x14ac:dyDescent="0.3"/>
    <row r="2" spans="2:10" ht="27.6" thickBot="1" x14ac:dyDescent="0.3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ht="12" x14ac:dyDescent="0.25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5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5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5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" thickBot="1" x14ac:dyDescent="0.3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5">
      <c r="B8" s="229"/>
    </row>
    <row r="9" spans="2:10" ht="12" x14ac:dyDescent="0.25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2" x14ac:dyDescent="0.25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" thickBot="1" x14ac:dyDescent="0.3"/>
    <row r="12" spans="2:10" ht="27.6" thickBot="1" x14ac:dyDescent="0.3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5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5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5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5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" thickBot="1" x14ac:dyDescent="0.3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5">
      <c r="B18" s="229"/>
      <c r="C18" s="229"/>
    </row>
    <row r="19" spans="2:8" ht="12" x14ac:dyDescent="0.25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2" x14ac:dyDescent="0.25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546875" defaultRowHeight="13.2" x14ac:dyDescent="0.25"/>
  <cols>
    <col min="1" max="1" width="17.109375" customWidth="1"/>
  </cols>
  <sheetData>
    <row r="1" spans="1:7" ht="36" customHeight="1" x14ac:dyDescent="0.25">
      <c r="A1" s="589" t="s">
        <v>35</v>
      </c>
      <c r="B1" s="589"/>
      <c r="C1" s="589"/>
      <c r="D1" s="589"/>
      <c r="E1" s="589"/>
      <c r="F1" s="589"/>
      <c r="G1" s="589"/>
    </row>
    <row r="2" spans="1:7" ht="18.75" customHeight="1" x14ac:dyDescent="0.25">
      <c r="A2" s="589" t="s">
        <v>49</v>
      </c>
      <c r="B2" s="589"/>
      <c r="C2" s="589"/>
      <c r="D2" s="589"/>
      <c r="E2" s="589"/>
      <c r="F2" s="589"/>
      <c r="G2" s="589"/>
    </row>
    <row r="7" spans="1:7" x14ac:dyDescent="0.25">
      <c r="A7" t="s">
        <v>36</v>
      </c>
    </row>
    <row r="8" spans="1:7" ht="13.8" x14ac:dyDescent="0.3">
      <c r="A8" s="7" t="s">
        <v>48</v>
      </c>
      <c r="B8" t="s">
        <v>38</v>
      </c>
    </row>
    <row r="9" spans="1:7" x14ac:dyDescent="0.25">
      <c r="A9" s="7" t="s">
        <v>39</v>
      </c>
      <c r="B9" s="5" t="s">
        <v>40</v>
      </c>
    </row>
    <row r="10" spans="1:7" x14ac:dyDescent="0.25">
      <c r="A10" s="7" t="s">
        <v>42</v>
      </c>
      <c r="B10" s="5" t="s">
        <v>41</v>
      </c>
    </row>
    <row r="11" spans="1:7" x14ac:dyDescent="0.25">
      <c r="A11" s="7" t="s">
        <v>44</v>
      </c>
      <c r="B11" s="5" t="s">
        <v>43</v>
      </c>
    </row>
    <row r="12" spans="1:7" x14ac:dyDescent="0.25">
      <c r="A12" s="7" t="s">
        <v>45</v>
      </c>
      <c r="B12" s="5" t="s">
        <v>46</v>
      </c>
    </row>
    <row r="13" spans="1:7" x14ac:dyDescent="0.25">
      <c r="A13" s="7" t="s">
        <v>37</v>
      </c>
      <c r="B13" s="5" t="s">
        <v>47</v>
      </c>
    </row>
    <row r="16" spans="1:7" ht="18.75" customHeight="1" x14ac:dyDescent="0.25">
      <c r="A16" s="589" t="s">
        <v>50</v>
      </c>
      <c r="B16" s="589"/>
      <c r="C16" s="589"/>
      <c r="D16" s="589"/>
      <c r="E16" s="589"/>
      <c r="F16" s="589"/>
      <c r="G16" s="589"/>
    </row>
    <row r="19" spans="1:7" x14ac:dyDescent="0.25">
      <c r="A19" t="s">
        <v>36</v>
      </c>
    </row>
    <row r="20" spans="1:7" ht="13.8" x14ac:dyDescent="0.3">
      <c r="A20" s="7" t="s">
        <v>51</v>
      </c>
      <c r="B20" s="5" t="s">
        <v>52</v>
      </c>
    </row>
    <row r="21" spans="1:7" x14ac:dyDescent="0.25">
      <c r="A21" s="7" t="s">
        <v>39</v>
      </c>
      <c r="B21" s="5" t="s">
        <v>40</v>
      </c>
    </row>
    <row r="22" spans="1:7" x14ac:dyDescent="0.25">
      <c r="A22" s="7" t="s">
        <v>53</v>
      </c>
      <c r="B22" s="5" t="s">
        <v>54</v>
      </c>
    </row>
    <row r="25" spans="1:7" ht="18.75" customHeight="1" x14ac:dyDescent="0.25">
      <c r="A25" s="589" t="s">
        <v>55</v>
      </c>
      <c r="B25" s="589"/>
      <c r="C25" s="589"/>
      <c r="D25" s="589"/>
      <c r="E25" s="589"/>
      <c r="F25" s="589"/>
      <c r="G25" s="589"/>
    </row>
    <row r="30" spans="1:7" x14ac:dyDescent="0.25">
      <c r="A30" t="s">
        <v>36</v>
      </c>
    </row>
    <row r="31" spans="1:7" x14ac:dyDescent="0.25">
      <c r="A31" s="7" t="s">
        <v>57</v>
      </c>
      <c r="B31" s="5" t="s">
        <v>56</v>
      </c>
    </row>
    <row r="32" spans="1:7" x14ac:dyDescent="0.25">
      <c r="A32" s="7" t="s">
        <v>58</v>
      </c>
      <c r="B32" s="5" t="s">
        <v>59</v>
      </c>
    </row>
    <row r="33" spans="1:2" x14ac:dyDescent="0.25">
      <c r="A33" s="7" t="s">
        <v>60</v>
      </c>
      <c r="B33" s="5" t="s">
        <v>61</v>
      </c>
    </row>
    <row r="34" spans="1:2" ht="13.8" x14ac:dyDescent="0.3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6"/>
  <sheetViews>
    <sheetView showGridLines="0" topLeftCell="A7" zoomScale="70" zoomScaleNormal="70" zoomScaleSheetLayoutView="70" workbookViewId="0">
      <selection activeCell="C43" sqref="C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2" spans="2:33" ht="15.75" customHeight="1" x14ac:dyDescent="0.3">
      <c r="B2" s="390"/>
      <c r="C2" s="390"/>
      <c r="D2" s="390"/>
      <c r="E2" s="390"/>
      <c r="F2" s="391" t="s">
        <v>321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julio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4" t="s">
        <v>351</v>
      </c>
      <c r="C10" s="374"/>
      <c r="D10" s="374"/>
      <c r="E10" s="374"/>
      <c r="F10" s="383">
        <f>'PM10 24H'!F10</f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3" t="str">
        <f>'PM10 24H'!V10</f>
        <v>31/07/2025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4" t="s">
        <v>33</v>
      </c>
      <c r="C14" s="374"/>
      <c r="D14" s="374"/>
      <c r="E14" s="374"/>
      <c r="F14" s="373" t="s">
        <v>374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400" t="s">
        <v>394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4" t="s">
        <v>8</v>
      </c>
      <c r="C16" s="374"/>
      <c r="D16" s="374"/>
      <c r="E16" s="374"/>
      <c r="F16" s="373" t="s">
        <v>376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375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1192914948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5">
      <c r="B19" s="323">
        <v>0</v>
      </c>
      <c r="C19" s="332">
        <v>6.58</v>
      </c>
      <c r="D19" s="332">
        <v>6.73</v>
      </c>
      <c r="E19" s="332">
        <v>7.68</v>
      </c>
      <c r="F19" s="332">
        <v>15.25</v>
      </c>
      <c r="G19" s="332">
        <v>4.9800000000000004</v>
      </c>
      <c r="H19" s="332">
        <v>5.29</v>
      </c>
      <c r="I19" s="332">
        <v>5.32</v>
      </c>
      <c r="J19" s="332">
        <v>5.16</v>
      </c>
      <c r="K19" s="332">
        <v>5.82</v>
      </c>
      <c r="L19" s="332">
        <v>4.45</v>
      </c>
      <c r="M19" s="332">
        <v>5.55</v>
      </c>
      <c r="N19" s="332">
        <v>5.29</v>
      </c>
      <c r="O19" s="332">
        <v>5.16</v>
      </c>
      <c r="P19" s="332">
        <v>5.34</v>
      </c>
      <c r="Q19" s="332">
        <v>5.27</v>
      </c>
      <c r="R19" s="332">
        <v>5.45</v>
      </c>
      <c r="S19" s="332">
        <v>5.45</v>
      </c>
      <c r="T19" s="332">
        <v>5.82</v>
      </c>
      <c r="U19" s="332">
        <v>5.03</v>
      </c>
      <c r="V19" s="332">
        <v>5.69</v>
      </c>
      <c r="W19" s="332">
        <v>5.74</v>
      </c>
      <c r="X19" s="332">
        <v>5.69</v>
      </c>
      <c r="Y19" s="332">
        <v>5.71</v>
      </c>
      <c r="Z19" s="332">
        <v>5.9</v>
      </c>
      <c r="AA19" s="332">
        <v>5.79</v>
      </c>
      <c r="AB19" s="332">
        <v>5.45</v>
      </c>
      <c r="AC19" s="332">
        <v>5.45</v>
      </c>
      <c r="AD19" s="332">
        <v>4.53</v>
      </c>
      <c r="AE19" s="332">
        <v>5.9</v>
      </c>
      <c r="AF19" s="332">
        <v>10.79</v>
      </c>
      <c r="AG19" s="332">
        <v>5.53</v>
      </c>
    </row>
    <row r="20" spans="2:33" s="290" customFormat="1" x14ac:dyDescent="0.25">
      <c r="B20" s="323">
        <v>4.1666666666666664E-2</v>
      </c>
      <c r="C20" s="332">
        <v>6.6</v>
      </c>
      <c r="D20" s="332">
        <v>6.6</v>
      </c>
      <c r="E20" s="332">
        <v>7.99</v>
      </c>
      <c r="F20" s="332">
        <v>8.93</v>
      </c>
      <c r="G20" s="332">
        <v>5.0599999999999996</v>
      </c>
      <c r="H20" s="332">
        <v>5.37</v>
      </c>
      <c r="I20" s="332">
        <v>5.16</v>
      </c>
      <c r="J20" s="332">
        <v>5.16</v>
      </c>
      <c r="K20" s="332">
        <v>5.32</v>
      </c>
      <c r="L20" s="332">
        <v>4.79</v>
      </c>
      <c r="M20" s="332">
        <v>5.34</v>
      </c>
      <c r="N20" s="332">
        <v>5.08</v>
      </c>
      <c r="O20" s="332">
        <v>5.0599999999999996</v>
      </c>
      <c r="P20" s="332">
        <v>4.82</v>
      </c>
      <c r="Q20" s="332">
        <v>5.37</v>
      </c>
      <c r="R20" s="332">
        <v>5.66</v>
      </c>
      <c r="S20" s="332">
        <v>5.27</v>
      </c>
      <c r="T20" s="332">
        <v>5.87</v>
      </c>
      <c r="U20" s="332">
        <v>5.1100000000000003</v>
      </c>
      <c r="V20" s="332">
        <v>5.74</v>
      </c>
      <c r="W20" s="332">
        <v>5.5</v>
      </c>
      <c r="X20" s="332">
        <v>5.74</v>
      </c>
      <c r="Y20" s="332">
        <v>5.69</v>
      </c>
      <c r="Z20" s="332">
        <v>5.74</v>
      </c>
      <c r="AA20" s="332">
        <v>5.71</v>
      </c>
      <c r="AB20" s="332">
        <v>4.9000000000000004</v>
      </c>
      <c r="AC20" s="332">
        <v>5.74</v>
      </c>
      <c r="AD20" s="332">
        <v>4.4000000000000004</v>
      </c>
      <c r="AE20" s="332">
        <v>6.26</v>
      </c>
      <c r="AF20" s="332">
        <v>10.11</v>
      </c>
      <c r="AG20" s="332">
        <v>5.61</v>
      </c>
    </row>
    <row r="21" spans="2:33" s="290" customFormat="1" x14ac:dyDescent="0.25">
      <c r="B21" s="323">
        <v>8.3333333333333329E-2</v>
      </c>
      <c r="C21" s="332">
        <v>6.47</v>
      </c>
      <c r="D21" s="332">
        <v>6.79</v>
      </c>
      <c r="E21" s="332">
        <v>7.36</v>
      </c>
      <c r="F21" s="332">
        <v>5.95</v>
      </c>
      <c r="G21" s="332">
        <v>5.1100000000000003</v>
      </c>
      <c r="H21" s="332">
        <v>5.0599999999999996</v>
      </c>
      <c r="I21" s="332">
        <v>5.16</v>
      </c>
      <c r="J21" s="332">
        <v>5.19</v>
      </c>
      <c r="K21" s="332">
        <v>4.9000000000000004</v>
      </c>
      <c r="L21" s="332">
        <v>5.21</v>
      </c>
      <c r="M21" s="332">
        <v>5.32</v>
      </c>
      <c r="N21" s="332">
        <v>5.37</v>
      </c>
      <c r="O21" s="332">
        <v>5.03</v>
      </c>
      <c r="P21" s="332">
        <v>4.87</v>
      </c>
      <c r="Q21" s="332">
        <v>4.93</v>
      </c>
      <c r="R21" s="332">
        <v>5.53</v>
      </c>
      <c r="S21" s="332">
        <v>5.21</v>
      </c>
      <c r="T21" s="332">
        <v>5.71</v>
      </c>
      <c r="U21" s="332">
        <v>5.66</v>
      </c>
      <c r="V21" s="332">
        <v>5.55</v>
      </c>
      <c r="W21" s="332">
        <v>5.5</v>
      </c>
      <c r="X21" s="332">
        <v>5.79</v>
      </c>
      <c r="Y21" s="332">
        <v>5.61</v>
      </c>
      <c r="Z21" s="332">
        <v>5.84</v>
      </c>
      <c r="AA21" s="332">
        <v>5.1100000000000003</v>
      </c>
      <c r="AB21" s="332">
        <v>5.08</v>
      </c>
      <c r="AC21" s="332">
        <v>5.29</v>
      </c>
      <c r="AD21" s="332">
        <v>5.69</v>
      </c>
      <c r="AE21" s="332">
        <v>5.97</v>
      </c>
      <c r="AF21" s="332">
        <v>11.32</v>
      </c>
      <c r="AG21" s="332">
        <v>6.5</v>
      </c>
    </row>
    <row r="22" spans="2:33" s="290" customFormat="1" x14ac:dyDescent="0.25">
      <c r="B22" s="323">
        <v>0.125</v>
      </c>
      <c r="C22" s="332">
        <v>6.65</v>
      </c>
      <c r="D22" s="332">
        <v>6.81</v>
      </c>
      <c r="E22" s="332">
        <v>7.13</v>
      </c>
      <c r="F22" s="332">
        <v>5.37</v>
      </c>
      <c r="G22" s="332">
        <v>5.27</v>
      </c>
      <c r="H22" s="332">
        <v>4.9800000000000004</v>
      </c>
      <c r="I22" s="332">
        <v>5.14</v>
      </c>
      <c r="J22" s="332">
        <v>5.32</v>
      </c>
      <c r="K22" s="332">
        <v>5.03</v>
      </c>
      <c r="L22" s="332">
        <v>5.14</v>
      </c>
      <c r="M22" s="332">
        <v>5.16</v>
      </c>
      <c r="N22" s="332">
        <v>5.08</v>
      </c>
      <c r="O22" s="332">
        <v>4.6399999999999997</v>
      </c>
      <c r="P22" s="332">
        <v>5.32</v>
      </c>
      <c r="Q22" s="332">
        <v>5.0599999999999996</v>
      </c>
      <c r="R22" s="332">
        <v>5.48</v>
      </c>
      <c r="S22" s="332">
        <v>5.32</v>
      </c>
      <c r="T22" s="332">
        <v>5.61</v>
      </c>
      <c r="U22" s="332">
        <v>5.42</v>
      </c>
      <c r="V22" s="332">
        <v>5.24</v>
      </c>
      <c r="W22" s="332">
        <v>5.61</v>
      </c>
      <c r="X22" s="332">
        <v>5.74</v>
      </c>
      <c r="Y22" s="332">
        <v>5.95</v>
      </c>
      <c r="Z22" s="332">
        <v>5.69</v>
      </c>
      <c r="AA22" s="332">
        <v>5.29</v>
      </c>
      <c r="AB22" s="332">
        <v>4.9000000000000004</v>
      </c>
      <c r="AC22" s="332">
        <v>5.42</v>
      </c>
      <c r="AD22" s="332">
        <v>5.74</v>
      </c>
      <c r="AE22" s="332">
        <v>5.82</v>
      </c>
      <c r="AF22" s="332">
        <v>9.33</v>
      </c>
      <c r="AG22" s="332">
        <v>6.08</v>
      </c>
    </row>
    <row r="23" spans="2:33" s="290" customFormat="1" x14ac:dyDescent="0.25">
      <c r="B23" s="323">
        <v>0.16666666666666666</v>
      </c>
      <c r="C23" s="332">
        <v>6.5</v>
      </c>
      <c r="D23" s="332">
        <v>6.52</v>
      </c>
      <c r="E23" s="332">
        <v>6.89</v>
      </c>
      <c r="F23" s="332">
        <v>6.5</v>
      </c>
      <c r="G23" s="332">
        <v>5.16</v>
      </c>
      <c r="H23" s="332">
        <v>5.19</v>
      </c>
      <c r="I23" s="332">
        <v>4.9800000000000004</v>
      </c>
      <c r="J23" s="332">
        <v>5.32</v>
      </c>
      <c r="K23" s="332">
        <v>5.03</v>
      </c>
      <c r="L23" s="332">
        <v>5.14</v>
      </c>
      <c r="M23" s="332">
        <v>5.37</v>
      </c>
      <c r="N23" s="332">
        <v>6.26</v>
      </c>
      <c r="O23" s="332">
        <v>4.1399999999999997</v>
      </c>
      <c r="P23" s="332">
        <v>5.21</v>
      </c>
      <c r="Q23" s="332">
        <v>5.5</v>
      </c>
      <c r="R23" s="332">
        <v>5.29</v>
      </c>
      <c r="S23" s="332">
        <v>5.5</v>
      </c>
      <c r="T23" s="332">
        <v>5.4</v>
      </c>
      <c r="U23" s="332">
        <v>5.42</v>
      </c>
      <c r="V23" s="332">
        <v>5.42</v>
      </c>
      <c r="W23" s="332">
        <v>5.42</v>
      </c>
      <c r="X23" s="332">
        <v>5.84</v>
      </c>
      <c r="Y23" s="332">
        <v>6.05</v>
      </c>
      <c r="Z23" s="332">
        <v>5.61</v>
      </c>
      <c r="AA23" s="332">
        <v>5.21</v>
      </c>
      <c r="AB23" s="332">
        <v>5.55</v>
      </c>
      <c r="AC23" s="332">
        <v>5.9</v>
      </c>
      <c r="AD23" s="332">
        <v>5.48</v>
      </c>
      <c r="AE23" s="332">
        <v>7.68</v>
      </c>
      <c r="AF23" s="332">
        <v>14.15</v>
      </c>
      <c r="AG23" s="332">
        <v>6.1</v>
      </c>
    </row>
    <row r="24" spans="2:33" s="290" customFormat="1" x14ac:dyDescent="0.25">
      <c r="B24" s="323">
        <v>0.20833333333333334</v>
      </c>
      <c r="C24" s="332">
        <v>6.76</v>
      </c>
      <c r="D24" s="332">
        <v>6.34</v>
      </c>
      <c r="E24" s="332">
        <v>6.21</v>
      </c>
      <c r="F24" s="332">
        <v>7.1</v>
      </c>
      <c r="G24" s="332">
        <v>4.9000000000000004</v>
      </c>
      <c r="H24" s="332">
        <v>5.24</v>
      </c>
      <c r="I24" s="332">
        <v>5.42</v>
      </c>
      <c r="J24" s="332">
        <v>5.4</v>
      </c>
      <c r="K24" s="332">
        <v>4.93</v>
      </c>
      <c r="L24" s="332">
        <v>5.32</v>
      </c>
      <c r="M24" s="332">
        <v>5.45</v>
      </c>
      <c r="N24" s="332">
        <v>6.13</v>
      </c>
      <c r="O24" s="332">
        <v>4.82</v>
      </c>
      <c r="P24" s="332">
        <v>4.66</v>
      </c>
      <c r="Q24" s="332">
        <v>5.34</v>
      </c>
      <c r="R24" s="332">
        <v>5.32</v>
      </c>
      <c r="S24" s="332">
        <v>5.53</v>
      </c>
      <c r="T24" s="332">
        <v>5.45</v>
      </c>
      <c r="U24" s="332">
        <v>5.55</v>
      </c>
      <c r="V24" s="332">
        <v>5.55</v>
      </c>
      <c r="W24" s="332">
        <v>5.24</v>
      </c>
      <c r="X24" s="332">
        <v>6.13</v>
      </c>
      <c r="Y24" s="332">
        <v>5.76</v>
      </c>
      <c r="Z24" s="332">
        <v>5.48</v>
      </c>
      <c r="AA24" s="332">
        <v>5.53</v>
      </c>
      <c r="AB24" s="332">
        <v>5.27</v>
      </c>
      <c r="AC24" s="332">
        <v>5.71</v>
      </c>
      <c r="AD24" s="332">
        <v>5.5</v>
      </c>
      <c r="AE24" s="332">
        <v>13.6</v>
      </c>
      <c r="AF24" s="332">
        <v>83.24</v>
      </c>
      <c r="AG24" s="332">
        <v>5.97</v>
      </c>
    </row>
    <row r="25" spans="2:33" s="290" customFormat="1" x14ac:dyDescent="0.25">
      <c r="B25" s="323">
        <v>0.25</v>
      </c>
      <c r="C25" s="332">
        <v>6.58</v>
      </c>
      <c r="D25" s="332">
        <v>6.5</v>
      </c>
      <c r="E25" s="332">
        <v>7.68</v>
      </c>
      <c r="F25" s="332">
        <v>8.52</v>
      </c>
      <c r="G25" s="332">
        <v>4.6900000000000004</v>
      </c>
      <c r="H25" s="332">
        <v>5.21</v>
      </c>
      <c r="I25" s="332">
        <v>5.27</v>
      </c>
      <c r="J25" s="332">
        <v>5.21</v>
      </c>
      <c r="K25" s="332">
        <v>5.1100000000000003</v>
      </c>
      <c r="L25" s="332">
        <v>4.4000000000000004</v>
      </c>
      <c r="M25" s="332">
        <v>5.27</v>
      </c>
      <c r="N25" s="332">
        <v>5.03</v>
      </c>
      <c r="O25" s="332">
        <v>5.1100000000000003</v>
      </c>
      <c r="P25" s="332">
        <v>4.0599999999999996</v>
      </c>
      <c r="Q25" s="332">
        <v>4.58</v>
      </c>
      <c r="R25" s="332">
        <v>5.61</v>
      </c>
      <c r="S25" s="332">
        <v>5.55</v>
      </c>
      <c r="T25" s="332">
        <v>5.69</v>
      </c>
      <c r="U25" s="332">
        <v>5.74</v>
      </c>
      <c r="V25" s="332">
        <v>5.48</v>
      </c>
      <c r="W25" s="332">
        <v>5.63</v>
      </c>
      <c r="X25" s="332">
        <v>6.13</v>
      </c>
      <c r="Y25" s="332">
        <v>5.69</v>
      </c>
      <c r="Z25" s="332">
        <v>5.45</v>
      </c>
      <c r="AA25" s="332">
        <v>5.14</v>
      </c>
      <c r="AB25" s="332">
        <v>5.55</v>
      </c>
      <c r="AC25" s="332">
        <v>5.79</v>
      </c>
      <c r="AD25" s="332">
        <v>5.69</v>
      </c>
      <c r="AE25" s="332">
        <v>19.96</v>
      </c>
      <c r="AF25" s="332">
        <v>68.02</v>
      </c>
      <c r="AG25" s="332">
        <v>5.97</v>
      </c>
    </row>
    <row r="26" spans="2:33" s="290" customFormat="1" x14ac:dyDescent="0.25">
      <c r="B26" s="323">
        <v>0.29166666666666669</v>
      </c>
      <c r="C26" s="332">
        <v>6.58</v>
      </c>
      <c r="D26" s="332">
        <v>7.76</v>
      </c>
      <c r="E26" s="332">
        <v>7.78</v>
      </c>
      <c r="F26" s="332">
        <v>9.25</v>
      </c>
      <c r="G26" s="332">
        <v>5.03</v>
      </c>
      <c r="H26" s="332">
        <v>5.19</v>
      </c>
      <c r="I26" s="332">
        <v>4.9800000000000004</v>
      </c>
      <c r="J26" s="332">
        <v>5</v>
      </c>
      <c r="K26" s="332">
        <v>4.7699999999999996</v>
      </c>
      <c r="L26" s="332">
        <v>5.0599999999999996</v>
      </c>
      <c r="M26" s="332">
        <v>5.42</v>
      </c>
      <c r="N26" s="332">
        <v>4.9000000000000004</v>
      </c>
      <c r="O26" s="332">
        <v>5.48</v>
      </c>
      <c r="P26" s="332">
        <v>4.2699999999999996</v>
      </c>
      <c r="Q26" s="332">
        <v>3.88</v>
      </c>
      <c r="R26" s="332">
        <v>5.63</v>
      </c>
      <c r="S26" s="332">
        <v>5.4</v>
      </c>
      <c r="T26" s="332">
        <v>5.24</v>
      </c>
      <c r="U26" s="332">
        <v>5.87</v>
      </c>
      <c r="V26" s="332">
        <v>5.55</v>
      </c>
      <c r="W26" s="332">
        <v>5.9</v>
      </c>
      <c r="X26" s="332">
        <v>6.08</v>
      </c>
      <c r="Y26" s="332">
        <v>5.82</v>
      </c>
      <c r="Z26" s="332">
        <v>6.5</v>
      </c>
      <c r="AA26" s="332">
        <v>5.19</v>
      </c>
      <c r="AB26" s="332">
        <v>5.66</v>
      </c>
      <c r="AC26" s="332">
        <v>5.5</v>
      </c>
      <c r="AD26" s="332">
        <v>5.4</v>
      </c>
      <c r="AE26" s="332">
        <v>64.45</v>
      </c>
      <c r="AF26" s="332">
        <v>87.82</v>
      </c>
      <c r="AG26" s="332">
        <v>6.03</v>
      </c>
    </row>
    <row r="27" spans="2:33" s="290" customFormat="1" x14ac:dyDescent="0.25">
      <c r="B27" s="323">
        <v>0.33333333333333331</v>
      </c>
      <c r="C27" s="332">
        <v>6.73</v>
      </c>
      <c r="D27" s="332">
        <v>7.62</v>
      </c>
      <c r="E27" s="332">
        <v>8.57</v>
      </c>
      <c r="F27" s="332">
        <v>9.93</v>
      </c>
      <c r="G27" s="332">
        <v>5.21</v>
      </c>
      <c r="H27" s="332">
        <v>5.1100000000000003</v>
      </c>
      <c r="I27" s="332">
        <v>5.08</v>
      </c>
      <c r="J27" s="332">
        <v>5.29</v>
      </c>
      <c r="K27" s="332">
        <v>5.16</v>
      </c>
      <c r="L27" s="332">
        <v>5.34</v>
      </c>
      <c r="M27" s="332">
        <v>5.14</v>
      </c>
      <c r="N27" s="332">
        <v>4.7699999999999996</v>
      </c>
      <c r="O27" s="332">
        <v>5.4</v>
      </c>
      <c r="P27" s="332">
        <v>4.9800000000000004</v>
      </c>
      <c r="Q27" s="332">
        <v>4.1100000000000003</v>
      </c>
      <c r="R27" s="332">
        <v>5.53</v>
      </c>
      <c r="S27" s="332">
        <v>5.19</v>
      </c>
      <c r="T27" s="332">
        <v>5.08</v>
      </c>
      <c r="U27" s="332">
        <v>5.69</v>
      </c>
      <c r="V27" s="332">
        <v>5.45</v>
      </c>
      <c r="W27" s="332">
        <v>5.48</v>
      </c>
      <c r="X27" s="332">
        <v>5.66</v>
      </c>
      <c r="Y27" s="332">
        <v>6.05</v>
      </c>
      <c r="Z27" s="332">
        <v>8.91</v>
      </c>
      <c r="AA27" s="332">
        <v>5.97</v>
      </c>
      <c r="AB27" s="332">
        <v>5.79</v>
      </c>
      <c r="AC27" s="332">
        <v>5.66</v>
      </c>
      <c r="AD27" s="332">
        <v>4.01</v>
      </c>
      <c r="AE27" s="332">
        <v>140.69</v>
      </c>
      <c r="AF27" s="332">
        <v>62.23</v>
      </c>
      <c r="AG27" s="332">
        <v>6.08</v>
      </c>
    </row>
    <row r="28" spans="2:33" s="290" customFormat="1" x14ac:dyDescent="0.25">
      <c r="B28" s="323">
        <v>0.375</v>
      </c>
      <c r="C28" s="332">
        <v>6.73</v>
      </c>
      <c r="D28" s="332">
        <v>7.73</v>
      </c>
      <c r="E28" s="332">
        <v>10.43</v>
      </c>
      <c r="F28" s="332">
        <v>9.41</v>
      </c>
      <c r="G28" s="332">
        <v>5.29</v>
      </c>
      <c r="H28" s="332">
        <v>5.45</v>
      </c>
      <c r="I28" s="332">
        <v>5.14</v>
      </c>
      <c r="J28" s="332">
        <v>6.52</v>
      </c>
      <c r="K28" s="332">
        <v>5.32</v>
      </c>
      <c r="L28" s="332">
        <v>5.24</v>
      </c>
      <c r="M28" s="332">
        <v>5.37</v>
      </c>
      <c r="N28" s="332">
        <v>4.4800000000000004</v>
      </c>
      <c r="O28" s="332">
        <v>5.16</v>
      </c>
      <c r="P28" s="332">
        <v>5.27</v>
      </c>
      <c r="Q28" s="332">
        <v>5.37</v>
      </c>
      <c r="R28" s="332">
        <v>5.58</v>
      </c>
      <c r="S28" s="332">
        <v>5.5</v>
      </c>
      <c r="T28" s="332">
        <v>5.48</v>
      </c>
      <c r="U28" s="332">
        <v>5.84</v>
      </c>
      <c r="V28" s="332">
        <v>5.48</v>
      </c>
      <c r="W28" s="332">
        <v>6</v>
      </c>
      <c r="X28" s="332">
        <v>6.34</v>
      </c>
      <c r="Y28" s="332">
        <v>5.92</v>
      </c>
      <c r="Z28" s="332">
        <v>10.56</v>
      </c>
      <c r="AA28" s="332">
        <v>5.69</v>
      </c>
      <c r="AB28" s="332">
        <v>5.84</v>
      </c>
      <c r="AC28" s="332">
        <v>5.84</v>
      </c>
      <c r="AD28" s="332">
        <v>4.09</v>
      </c>
      <c r="AE28" s="332">
        <v>80.59</v>
      </c>
      <c r="AF28" s="332">
        <v>54.18</v>
      </c>
      <c r="AG28" s="332">
        <v>7.65</v>
      </c>
    </row>
    <row r="29" spans="2:33" s="290" customFormat="1" x14ac:dyDescent="0.25">
      <c r="B29" s="323">
        <v>0.41666666666666669</v>
      </c>
      <c r="C29" s="332">
        <v>6.81</v>
      </c>
      <c r="D29" s="332">
        <v>10.74</v>
      </c>
      <c r="E29" s="332">
        <v>10.95</v>
      </c>
      <c r="F29" s="332">
        <v>7.57</v>
      </c>
      <c r="G29" s="332">
        <v>5.48</v>
      </c>
      <c r="H29" s="332">
        <v>5.37</v>
      </c>
      <c r="I29" s="332">
        <v>5.42</v>
      </c>
      <c r="J29" s="332">
        <v>7.6</v>
      </c>
      <c r="K29" s="332">
        <v>5.66</v>
      </c>
      <c r="L29" s="332">
        <v>5.45</v>
      </c>
      <c r="M29" s="332">
        <v>5.32</v>
      </c>
      <c r="N29" s="332">
        <v>4.5599999999999996</v>
      </c>
      <c r="O29" s="332">
        <v>4.58</v>
      </c>
      <c r="P29" s="332">
        <v>5.19</v>
      </c>
      <c r="Q29" s="332">
        <v>5.48</v>
      </c>
      <c r="R29" s="332">
        <v>5.42</v>
      </c>
      <c r="S29" s="332">
        <v>5.79</v>
      </c>
      <c r="T29" s="332">
        <v>6.5</v>
      </c>
      <c r="U29" s="332">
        <v>5.82</v>
      </c>
      <c r="V29" s="332">
        <v>5.24</v>
      </c>
      <c r="W29" s="332">
        <v>5.87</v>
      </c>
      <c r="X29" s="332">
        <v>6.31</v>
      </c>
      <c r="Y29" s="332">
        <v>5.29</v>
      </c>
      <c r="Z29" s="332">
        <v>6.37</v>
      </c>
      <c r="AA29" s="332">
        <v>5.61</v>
      </c>
      <c r="AB29" s="332">
        <v>5.95</v>
      </c>
      <c r="AC29" s="332">
        <v>5.87</v>
      </c>
      <c r="AD29" s="332">
        <v>5.42</v>
      </c>
      <c r="AE29" s="332">
        <v>9.9600000000000009</v>
      </c>
      <c r="AF29" s="332">
        <v>19.18</v>
      </c>
      <c r="AG29" s="332">
        <v>7.1</v>
      </c>
    </row>
    <row r="30" spans="2:33" s="290" customFormat="1" x14ac:dyDescent="0.25">
      <c r="B30" s="323">
        <v>0.45833333333333331</v>
      </c>
      <c r="C30" s="332">
        <v>6.92</v>
      </c>
      <c r="D30" s="332">
        <v>12.63</v>
      </c>
      <c r="E30" s="332" t="s">
        <v>404</v>
      </c>
      <c r="F30" s="332">
        <v>6.73</v>
      </c>
      <c r="G30" s="332">
        <v>5.58</v>
      </c>
      <c r="H30" s="332">
        <v>5.48</v>
      </c>
      <c r="I30" s="332">
        <v>5.14</v>
      </c>
      <c r="J30" s="332">
        <v>5.37</v>
      </c>
      <c r="K30" s="332">
        <v>5.37</v>
      </c>
      <c r="L30" s="332">
        <v>5.42</v>
      </c>
      <c r="M30" s="332">
        <v>5.4</v>
      </c>
      <c r="N30" s="332">
        <v>5.4</v>
      </c>
      <c r="O30" s="332">
        <v>5.48</v>
      </c>
      <c r="P30" s="332">
        <v>5.34</v>
      </c>
      <c r="Q30" s="332">
        <v>5.69</v>
      </c>
      <c r="R30" s="332">
        <v>5.21</v>
      </c>
      <c r="S30" s="332">
        <v>7.2</v>
      </c>
      <c r="T30" s="332">
        <v>6.29</v>
      </c>
      <c r="U30" s="332">
        <v>5.84</v>
      </c>
      <c r="V30" s="332">
        <v>5.32</v>
      </c>
      <c r="W30" s="332">
        <v>5.71</v>
      </c>
      <c r="X30" s="332">
        <v>5.9</v>
      </c>
      <c r="Y30" s="332">
        <v>6.1</v>
      </c>
      <c r="Z30" s="332">
        <v>5.9</v>
      </c>
      <c r="AA30" s="332">
        <v>5.76</v>
      </c>
      <c r="AB30" s="332">
        <v>5.92</v>
      </c>
      <c r="AC30" s="332">
        <v>5.76</v>
      </c>
      <c r="AD30" s="332">
        <v>5.92</v>
      </c>
      <c r="AE30" s="332">
        <v>7.18</v>
      </c>
      <c r="AF30" s="332">
        <v>9.5399999999999991</v>
      </c>
      <c r="AG30" s="332">
        <v>6.24</v>
      </c>
    </row>
    <row r="31" spans="2:33" s="290" customFormat="1" x14ac:dyDescent="0.25">
      <c r="B31" s="323">
        <v>0.5</v>
      </c>
      <c r="C31" s="332">
        <v>6.65</v>
      </c>
      <c r="D31" s="332">
        <v>10.11</v>
      </c>
      <c r="E31" s="332">
        <v>5.61</v>
      </c>
      <c r="F31" s="332">
        <v>7.39</v>
      </c>
      <c r="G31" s="332">
        <v>5.32</v>
      </c>
      <c r="H31" s="332">
        <v>4.95</v>
      </c>
      <c r="I31" s="332">
        <v>5.53</v>
      </c>
      <c r="J31" s="332">
        <v>5.69</v>
      </c>
      <c r="K31" s="332">
        <v>5.24</v>
      </c>
      <c r="L31" s="332">
        <v>5.5</v>
      </c>
      <c r="M31" s="332">
        <v>4.9800000000000004</v>
      </c>
      <c r="N31" s="332">
        <v>5.21</v>
      </c>
      <c r="O31" s="332">
        <v>5.4</v>
      </c>
      <c r="P31" s="332">
        <v>5.27</v>
      </c>
      <c r="Q31" s="332">
        <v>5.5</v>
      </c>
      <c r="R31" s="332">
        <v>5.63</v>
      </c>
      <c r="S31" s="332">
        <v>16.93</v>
      </c>
      <c r="T31" s="332">
        <v>6.26</v>
      </c>
      <c r="U31" s="332">
        <v>6.03</v>
      </c>
      <c r="V31" s="332">
        <v>5.32</v>
      </c>
      <c r="W31" s="332">
        <v>6.1</v>
      </c>
      <c r="X31" s="332">
        <v>5.97</v>
      </c>
      <c r="Y31" s="332">
        <v>6.03</v>
      </c>
      <c r="Z31" s="332">
        <v>5.87</v>
      </c>
      <c r="AA31" s="332">
        <v>5.5</v>
      </c>
      <c r="AB31" s="332">
        <v>6.03</v>
      </c>
      <c r="AC31" s="332">
        <v>5.53</v>
      </c>
      <c r="AD31" s="332">
        <v>5.61</v>
      </c>
      <c r="AE31" s="332">
        <v>6.6</v>
      </c>
      <c r="AF31" s="332">
        <v>9.1199999999999992</v>
      </c>
      <c r="AG31" s="332">
        <v>6.26</v>
      </c>
    </row>
    <row r="32" spans="2:33" s="290" customFormat="1" x14ac:dyDescent="0.25">
      <c r="B32" s="323">
        <v>0.54166666666666663</v>
      </c>
      <c r="C32" s="332">
        <v>6.79</v>
      </c>
      <c r="D32" s="332">
        <v>20.23</v>
      </c>
      <c r="E32" s="332">
        <v>5.24</v>
      </c>
      <c r="F32" s="332">
        <v>7.05</v>
      </c>
      <c r="G32" s="332">
        <v>5.4</v>
      </c>
      <c r="H32" s="332">
        <v>4.79</v>
      </c>
      <c r="I32" s="332">
        <v>4.8499999999999996</v>
      </c>
      <c r="J32" s="332">
        <v>5.42</v>
      </c>
      <c r="K32" s="332">
        <v>4.66</v>
      </c>
      <c r="L32" s="332">
        <v>5.69</v>
      </c>
      <c r="M32" s="332">
        <v>5.0599999999999996</v>
      </c>
      <c r="N32" s="332">
        <v>4.87</v>
      </c>
      <c r="O32" s="332">
        <v>5.5</v>
      </c>
      <c r="P32" s="332">
        <v>5.32</v>
      </c>
      <c r="Q32" s="332">
        <v>5.45</v>
      </c>
      <c r="R32" s="332">
        <v>5.55</v>
      </c>
      <c r="S32" s="332">
        <v>16.03</v>
      </c>
      <c r="T32" s="332">
        <v>6.21</v>
      </c>
      <c r="U32" s="332">
        <v>6.05</v>
      </c>
      <c r="V32" s="332">
        <v>4.6100000000000003</v>
      </c>
      <c r="W32" s="332">
        <v>5.74</v>
      </c>
      <c r="X32" s="332">
        <v>5.87</v>
      </c>
      <c r="Y32" s="332">
        <v>5.84</v>
      </c>
      <c r="Z32" s="332">
        <v>6.16</v>
      </c>
      <c r="AA32" s="332">
        <v>5.48</v>
      </c>
      <c r="AB32" s="332">
        <v>5.76</v>
      </c>
      <c r="AC32" s="332">
        <v>5.69</v>
      </c>
      <c r="AD32" s="332">
        <v>5.03</v>
      </c>
      <c r="AE32" s="332">
        <v>6.29</v>
      </c>
      <c r="AF32" s="332">
        <v>6.34</v>
      </c>
      <c r="AG32" s="332">
        <v>6.21</v>
      </c>
    </row>
    <row r="33" spans="2:36" s="290" customFormat="1" x14ac:dyDescent="0.25">
      <c r="B33" s="323">
        <v>0.58333333333333337</v>
      </c>
      <c r="C33" s="332">
        <v>6.29</v>
      </c>
      <c r="D33" s="332">
        <v>7.86</v>
      </c>
      <c r="E33" s="332">
        <v>5.16</v>
      </c>
      <c r="F33" s="332">
        <v>7.81</v>
      </c>
      <c r="G33" s="332">
        <v>5.24</v>
      </c>
      <c r="H33" s="332">
        <v>5.45</v>
      </c>
      <c r="I33" s="332">
        <v>5.1100000000000003</v>
      </c>
      <c r="J33" s="332">
        <v>5.08</v>
      </c>
      <c r="K33" s="332">
        <v>5.24</v>
      </c>
      <c r="L33" s="332">
        <v>5.14</v>
      </c>
      <c r="M33" s="332">
        <v>5.37</v>
      </c>
      <c r="N33" s="332">
        <v>4.93</v>
      </c>
      <c r="O33" s="332">
        <v>5.19</v>
      </c>
      <c r="P33" s="332">
        <v>5.0599999999999996</v>
      </c>
      <c r="Q33" s="332">
        <v>5.55</v>
      </c>
      <c r="R33" s="332" t="s">
        <v>406</v>
      </c>
      <c r="S33" s="332">
        <v>10.58</v>
      </c>
      <c r="T33" s="332">
        <v>5.74</v>
      </c>
      <c r="U33" s="332">
        <v>5.27</v>
      </c>
      <c r="V33" s="332">
        <v>5.34</v>
      </c>
      <c r="W33" s="332">
        <v>5.61</v>
      </c>
      <c r="X33" s="332">
        <v>5.84</v>
      </c>
      <c r="Y33" s="332">
        <v>5.61</v>
      </c>
      <c r="Z33" s="332">
        <v>6.24</v>
      </c>
      <c r="AA33" s="332">
        <v>5.37</v>
      </c>
      <c r="AB33" s="332">
        <v>5.66</v>
      </c>
      <c r="AC33" s="332">
        <v>5.84</v>
      </c>
      <c r="AD33" s="332">
        <v>5.5</v>
      </c>
      <c r="AE33" s="332">
        <v>6.16</v>
      </c>
      <c r="AF33" s="332">
        <v>6.16</v>
      </c>
      <c r="AG33" s="332">
        <v>5.95</v>
      </c>
    </row>
    <row r="34" spans="2:36" s="290" customFormat="1" x14ac:dyDescent="0.25">
      <c r="B34" s="323">
        <v>0.625</v>
      </c>
      <c r="C34" s="332">
        <v>6.63</v>
      </c>
      <c r="D34" s="332">
        <v>9.8000000000000007</v>
      </c>
      <c r="E34" s="332">
        <v>5.34</v>
      </c>
      <c r="F34" s="332">
        <v>7.28</v>
      </c>
      <c r="G34" s="332">
        <v>4.87</v>
      </c>
      <c r="H34" s="332">
        <v>5.08</v>
      </c>
      <c r="I34" s="332">
        <v>5.19</v>
      </c>
      <c r="J34" s="332">
        <v>5.69</v>
      </c>
      <c r="K34" s="332">
        <v>5.16</v>
      </c>
      <c r="L34" s="332">
        <v>5.71</v>
      </c>
      <c r="M34" s="332">
        <v>5.34</v>
      </c>
      <c r="N34" s="332">
        <v>5.0599999999999996</v>
      </c>
      <c r="O34" s="332">
        <v>5</v>
      </c>
      <c r="P34" s="332">
        <v>5.48</v>
      </c>
      <c r="Q34" s="332">
        <v>5.29</v>
      </c>
      <c r="R34" s="332">
        <v>5.95</v>
      </c>
      <c r="S34" s="332">
        <v>7.28</v>
      </c>
      <c r="T34" s="332">
        <v>5.71</v>
      </c>
      <c r="U34" s="332">
        <v>5.76</v>
      </c>
      <c r="V34" s="332">
        <v>5.76</v>
      </c>
      <c r="W34" s="332">
        <v>5.84</v>
      </c>
      <c r="X34" s="332">
        <v>5.92</v>
      </c>
      <c r="Y34" s="332">
        <v>5.74</v>
      </c>
      <c r="Z34" s="332">
        <v>6.29</v>
      </c>
      <c r="AA34" s="332">
        <v>5.55</v>
      </c>
      <c r="AB34" s="332">
        <v>5.63</v>
      </c>
      <c r="AC34" s="332">
        <v>5.69</v>
      </c>
      <c r="AD34" s="332">
        <v>5.61</v>
      </c>
      <c r="AE34" s="332">
        <v>5.66</v>
      </c>
      <c r="AF34" s="332">
        <v>6.05</v>
      </c>
      <c r="AG34" s="332">
        <v>6.08</v>
      </c>
    </row>
    <row r="35" spans="2:36" s="290" customFormat="1" x14ac:dyDescent="0.25">
      <c r="B35" s="323">
        <v>0.66666666666666663</v>
      </c>
      <c r="C35" s="332">
        <v>6.58</v>
      </c>
      <c r="D35" s="332">
        <v>20.72</v>
      </c>
      <c r="E35" s="332">
        <v>4.9800000000000004</v>
      </c>
      <c r="F35" s="332">
        <v>6.03</v>
      </c>
      <c r="G35" s="332">
        <v>4.9800000000000004</v>
      </c>
      <c r="H35" s="332">
        <v>5.34</v>
      </c>
      <c r="I35" s="332">
        <v>5.14</v>
      </c>
      <c r="J35" s="332">
        <v>4.9800000000000004</v>
      </c>
      <c r="K35" s="332">
        <v>5.61</v>
      </c>
      <c r="L35" s="332">
        <v>5.4</v>
      </c>
      <c r="M35" s="332">
        <v>4.7699999999999996</v>
      </c>
      <c r="N35" s="332">
        <v>5.1100000000000003</v>
      </c>
      <c r="O35" s="332">
        <v>5.1100000000000003</v>
      </c>
      <c r="P35" s="332">
        <v>4.66</v>
      </c>
      <c r="Q35" s="332">
        <v>5.37</v>
      </c>
      <c r="R35" s="332">
        <v>5.71</v>
      </c>
      <c r="S35" s="332">
        <v>7</v>
      </c>
      <c r="T35" s="332">
        <v>5.61</v>
      </c>
      <c r="U35" s="332">
        <v>5.76</v>
      </c>
      <c r="V35" s="332">
        <v>5.29</v>
      </c>
      <c r="W35" s="332">
        <v>5.84</v>
      </c>
      <c r="X35" s="332">
        <v>6.03</v>
      </c>
      <c r="Y35" s="332">
        <v>5.9</v>
      </c>
      <c r="Z35" s="332">
        <v>5.95</v>
      </c>
      <c r="AA35" s="332">
        <v>5.45</v>
      </c>
      <c r="AB35" s="332">
        <v>5.55</v>
      </c>
      <c r="AC35" s="332">
        <v>5.66</v>
      </c>
      <c r="AD35" s="332">
        <v>5.69</v>
      </c>
      <c r="AE35" s="332">
        <v>5.76</v>
      </c>
      <c r="AF35" s="332">
        <v>5.79</v>
      </c>
      <c r="AG35" s="332">
        <v>5.76</v>
      </c>
    </row>
    <row r="36" spans="2:36" s="290" customFormat="1" x14ac:dyDescent="0.25">
      <c r="B36" s="323">
        <v>0.70833333333333337</v>
      </c>
      <c r="C36" s="332">
        <v>6.45</v>
      </c>
      <c r="D36" s="332">
        <v>11.71</v>
      </c>
      <c r="E36" s="332">
        <v>5.21</v>
      </c>
      <c r="F36" s="332">
        <v>5.71</v>
      </c>
      <c r="G36" s="332">
        <v>4.82</v>
      </c>
      <c r="H36" s="332">
        <v>5.03</v>
      </c>
      <c r="I36" s="332">
        <v>5.24</v>
      </c>
      <c r="J36" s="332">
        <v>4.6399999999999997</v>
      </c>
      <c r="K36" s="332">
        <v>5.34</v>
      </c>
      <c r="L36" s="332">
        <v>5.5</v>
      </c>
      <c r="M36" s="332">
        <v>5.4</v>
      </c>
      <c r="N36" s="332">
        <v>5.19</v>
      </c>
      <c r="O36" s="332">
        <v>4.9800000000000004</v>
      </c>
      <c r="P36" s="332">
        <v>4.43</v>
      </c>
      <c r="Q36" s="332">
        <v>5.55</v>
      </c>
      <c r="R36" s="332">
        <v>5.5</v>
      </c>
      <c r="S36" s="332">
        <v>6.24</v>
      </c>
      <c r="T36" s="332">
        <v>5.53</v>
      </c>
      <c r="U36" s="332">
        <v>5.61</v>
      </c>
      <c r="V36" s="332">
        <v>4.93</v>
      </c>
      <c r="W36" s="332">
        <v>5.84</v>
      </c>
      <c r="X36" s="332">
        <v>5.79</v>
      </c>
      <c r="Y36" s="332">
        <v>5.82</v>
      </c>
      <c r="Z36" s="332">
        <v>5.9</v>
      </c>
      <c r="AA36" s="332">
        <v>5.63</v>
      </c>
      <c r="AB36" s="332">
        <v>5.29</v>
      </c>
      <c r="AC36" s="332">
        <v>5.1100000000000003</v>
      </c>
      <c r="AD36" s="332">
        <v>5.42</v>
      </c>
      <c r="AE36" s="332">
        <v>6</v>
      </c>
      <c r="AF36" s="332">
        <v>5.0599999999999996</v>
      </c>
      <c r="AG36" s="332">
        <v>5.58</v>
      </c>
    </row>
    <row r="37" spans="2:36" s="290" customFormat="1" x14ac:dyDescent="0.25">
      <c r="B37" s="323">
        <v>0.75</v>
      </c>
      <c r="C37" s="332">
        <v>6.37</v>
      </c>
      <c r="D37" s="332">
        <v>9.7200000000000006</v>
      </c>
      <c r="E37" s="332">
        <v>5.66</v>
      </c>
      <c r="F37" s="332">
        <v>5.76</v>
      </c>
      <c r="G37" s="332">
        <v>5.1100000000000003</v>
      </c>
      <c r="H37" s="332">
        <v>5.1100000000000003</v>
      </c>
      <c r="I37" s="332">
        <v>4.8499999999999996</v>
      </c>
      <c r="J37" s="332">
        <v>4.53</v>
      </c>
      <c r="K37" s="332">
        <v>5.5</v>
      </c>
      <c r="L37" s="332">
        <v>4.43</v>
      </c>
      <c r="M37" s="332">
        <v>4.6100000000000003</v>
      </c>
      <c r="N37" s="332">
        <v>5.0599999999999996</v>
      </c>
      <c r="O37" s="332">
        <v>5.45</v>
      </c>
      <c r="P37" s="332">
        <v>4.43</v>
      </c>
      <c r="Q37" s="332">
        <v>5.87</v>
      </c>
      <c r="R37" s="332">
        <v>5.61</v>
      </c>
      <c r="S37" s="332">
        <v>6.1</v>
      </c>
      <c r="T37" s="332">
        <v>5.53</v>
      </c>
      <c r="U37" s="332">
        <v>5.55</v>
      </c>
      <c r="V37" s="332">
        <v>5.21</v>
      </c>
      <c r="W37" s="332">
        <v>6.08</v>
      </c>
      <c r="X37" s="332">
        <v>6</v>
      </c>
      <c r="Y37" s="332">
        <v>5.79</v>
      </c>
      <c r="Z37" s="332" t="s">
        <v>404</v>
      </c>
      <c r="AA37" s="332">
        <v>5.58</v>
      </c>
      <c r="AB37" s="332">
        <v>5.48</v>
      </c>
      <c r="AC37" s="332">
        <v>5.37</v>
      </c>
      <c r="AD37" s="332">
        <v>5.9</v>
      </c>
      <c r="AE37" s="332">
        <v>6.03</v>
      </c>
      <c r="AF37" s="332">
        <v>5.74</v>
      </c>
      <c r="AG37" s="332">
        <v>5.63</v>
      </c>
      <c r="AJ37" s="285"/>
    </row>
    <row r="38" spans="2:36" s="290" customFormat="1" x14ac:dyDescent="0.25">
      <c r="B38" s="323">
        <v>0.79166666666666663</v>
      </c>
      <c r="C38" s="332">
        <v>6.55</v>
      </c>
      <c r="D38" s="332">
        <v>8.49</v>
      </c>
      <c r="E38" s="332">
        <v>5.74</v>
      </c>
      <c r="F38" s="332">
        <v>5.58</v>
      </c>
      <c r="G38" s="332">
        <v>5.24</v>
      </c>
      <c r="H38" s="332">
        <v>5</v>
      </c>
      <c r="I38" s="332">
        <v>4.66</v>
      </c>
      <c r="J38" s="332">
        <v>5.61</v>
      </c>
      <c r="K38" s="332">
        <v>5.29</v>
      </c>
      <c r="L38" s="332">
        <v>3.8</v>
      </c>
      <c r="M38" s="332">
        <v>4.8499999999999996</v>
      </c>
      <c r="N38" s="332">
        <v>5.34</v>
      </c>
      <c r="O38" s="332">
        <v>5.4</v>
      </c>
      <c r="P38" s="332">
        <v>4.53</v>
      </c>
      <c r="Q38" s="332">
        <v>5.48</v>
      </c>
      <c r="R38" s="332">
        <v>5.37</v>
      </c>
      <c r="S38" s="332">
        <v>6.08</v>
      </c>
      <c r="T38" s="332">
        <v>5.53</v>
      </c>
      <c r="U38" s="332">
        <v>5.4</v>
      </c>
      <c r="V38" s="332">
        <v>5.42</v>
      </c>
      <c r="W38" s="332">
        <v>5.74</v>
      </c>
      <c r="X38" s="332">
        <v>5.87</v>
      </c>
      <c r="Y38" s="332">
        <v>5.61</v>
      </c>
      <c r="Z38" s="332">
        <v>5.45</v>
      </c>
      <c r="AA38" s="332">
        <v>5.58</v>
      </c>
      <c r="AB38" s="332">
        <v>5.27</v>
      </c>
      <c r="AC38" s="332">
        <v>5.61</v>
      </c>
      <c r="AD38" s="332">
        <v>5.63</v>
      </c>
      <c r="AE38" s="332">
        <v>8.17</v>
      </c>
      <c r="AF38" s="332">
        <v>6.26</v>
      </c>
      <c r="AG38" s="332">
        <v>5.61</v>
      </c>
      <c r="AJ38" s="285"/>
    </row>
    <row r="39" spans="2:36" s="290" customFormat="1" x14ac:dyDescent="0.25">
      <c r="B39" s="323">
        <v>0.83333333333333337</v>
      </c>
      <c r="C39" s="332">
        <v>6.79</v>
      </c>
      <c r="D39" s="332">
        <v>7.68</v>
      </c>
      <c r="E39" s="332">
        <v>6.84</v>
      </c>
      <c r="F39" s="332">
        <v>5.1100000000000003</v>
      </c>
      <c r="G39" s="332">
        <v>5.16</v>
      </c>
      <c r="H39" s="332">
        <v>5.24</v>
      </c>
      <c r="I39" s="332">
        <v>5.08</v>
      </c>
      <c r="J39" s="332">
        <v>5.4</v>
      </c>
      <c r="K39" s="332">
        <v>5.55</v>
      </c>
      <c r="L39" s="332">
        <v>5.32</v>
      </c>
      <c r="M39" s="332">
        <v>4.6399999999999997</v>
      </c>
      <c r="N39" s="332">
        <v>5.08</v>
      </c>
      <c r="O39" s="332">
        <v>5.21</v>
      </c>
      <c r="P39" s="332">
        <v>4.38</v>
      </c>
      <c r="Q39" s="332">
        <v>5.21</v>
      </c>
      <c r="R39" s="332">
        <v>5.42</v>
      </c>
      <c r="S39" s="332">
        <v>5.66</v>
      </c>
      <c r="T39" s="332">
        <v>5.42</v>
      </c>
      <c r="U39" s="332">
        <v>5.1100000000000003</v>
      </c>
      <c r="V39" s="332">
        <v>4.9800000000000004</v>
      </c>
      <c r="W39" s="332">
        <v>5.82</v>
      </c>
      <c r="X39" s="332">
        <v>5.82</v>
      </c>
      <c r="Y39" s="332">
        <v>5.42</v>
      </c>
      <c r="Z39" s="332">
        <v>5.66</v>
      </c>
      <c r="AA39" s="332">
        <v>5.03</v>
      </c>
      <c r="AB39" s="332">
        <v>5.29</v>
      </c>
      <c r="AC39" s="332">
        <v>5.29</v>
      </c>
      <c r="AD39" s="332">
        <v>5.63</v>
      </c>
      <c r="AE39" s="332">
        <v>10.48</v>
      </c>
      <c r="AF39" s="332">
        <v>7.62</v>
      </c>
      <c r="AG39" s="332">
        <v>5.63</v>
      </c>
      <c r="AJ39" s="285"/>
    </row>
    <row r="40" spans="2:36" s="290" customFormat="1" x14ac:dyDescent="0.25">
      <c r="B40" s="323">
        <v>0.875</v>
      </c>
      <c r="C40" s="332">
        <v>6.68</v>
      </c>
      <c r="D40" s="332">
        <v>8.57</v>
      </c>
      <c r="E40" s="332">
        <v>12.29</v>
      </c>
      <c r="F40" s="332">
        <v>5.34</v>
      </c>
      <c r="G40" s="332">
        <v>5.24</v>
      </c>
      <c r="H40" s="332">
        <v>5.19</v>
      </c>
      <c r="I40" s="332">
        <v>5.42</v>
      </c>
      <c r="J40" s="332">
        <v>5.9</v>
      </c>
      <c r="K40" s="332">
        <v>5.37</v>
      </c>
      <c r="L40" s="332">
        <v>5.5</v>
      </c>
      <c r="M40" s="332">
        <v>5.1100000000000003</v>
      </c>
      <c r="N40" s="332">
        <v>5.03</v>
      </c>
      <c r="O40" s="332">
        <v>5.34</v>
      </c>
      <c r="P40" s="332">
        <v>5.14</v>
      </c>
      <c r="Q40" s="332">
        <v>5.45</v>
      </c>
      <c r="R40" s="332">
        <v>5.29</v>
      </c>
      <c r="S40" s="332">
        <v>5.45</v>
      </c>
      <c r="T40" s="332">
        <v>5.79</v>
      </c>
      <c r="U40" s="332">
        <v>5.61</v>
      </c>
      <c r="V40" s="332">
        <v>5.34</v>
      </c>
      <c r="W40" s="332">
        <v>5.79</v>
      </c>
      <c r="X40" s="332">
        <v>5.9</v>
      </c>
      <c r="Y40" s="332">
        <v>5.53</v>
      </c>
      <c r="Z40" s="332">
        <v>5.29</v>
      </c>
      <c r="AA40" s="332">
        <v>5.55</v>
      </c>
      <c r="AB40" s="332">
        <v>5.45</v>
      </c>
      <c r="AC40" s="332">
        <v>5.16</v>
      </c>
      <c r="AD40" s="332">
        <v>5.48</v>
      </c>
      <c r="AE40" s="332">
        <v>14.44</v>
      </c>
      <c r="AF40" s="332">
        <v>5.95</v>
      </c>
      <c r="AG40" s="332">
        <v>5.82</v>
      </c>
      <c r="AJ40" s="285"/>
    </row>
    <row r="41" spans="2:36" s="290" customFormat="1" x14ac:dyDescent="0.25">
      <c r="B41" s="323">
        <v>0.91666666666666663</v>
      </c>
      <c r="C41" s="332">
        <v>6.68</v>
      </c>
      <c r="D41" s="332">
        <v>8.5399999999999991</v>
      </c>
      <c r="E41" s="332">
        <v>40.270000000000003</v>
      </c>
      <c r="F41" s="332">
        <v>4.93</v>
      </c>
      <c r="G41" s="332">
        <v>5.37</v>
      </c>
      <c r="H41" s="332">
        <v>5.24</v>
      </c>
      <c r="I41" s="332">
        <v>5.29</v>
      </c>
      <c r="J41" s="332">
        <v>5.24</v>
      </c>
      <c r="K41" s="332">
        <v>5.14</v>
      </c>
      <c r="L41" s="332">
        <v>5.32</v>
      </c>
      <c r="M41" s="332">
        <v>5.03</v>
      </c>
      <c r="N41" s="332">
        <v>5.19</v>
      </c>
      <c r="O41" s="332">
        <v>5.03</v>
      </c>
      <c r="P41" s="332">
        <v>5.42</v>
      </c>
      <c r="Q41" s="332">
        <v>5.34</v>
      </c>
      <c r="R41" s="332">
        <v>5.21</v>
      </c>
      <c r="S41" s="332">
        <v>6.1</v>
      </c>
      <c r="T41" s="332">
        <v>5.45</v>
      </c>
      <c r="U41" s="332">
        <v>5.32</v>
      </c>
      <c r="V41" s="332">
        <v>5.53</v>
      </c>
      <c r="W41" s="332">
        <v>5.87</v>
      </c>
      <c r="X41" s="332">
        <v>5.74</v>
      </c>
      <c r="Y41" s="332">
        <v>5.74</v>
      </c>
      <c r="Z41" s="332">
        <v>5.58</v>
      </c>
      <c r="AA41" s="332">
        <v>5.48</v>
      </c>
      <c r="AB41" s="332">
        <v>5.29</v>
      </c>
      <c r="AC41" s="332">
        <v>4.43</v>
      </c>
      <c r="AD41" s="332">
        <v>5.58</v>
      </c>
      <c r="AE41" s="332">
        <v>8.36</v>
      </c>
      <c r="AF41" s="332">
        <v>5.9</v>
      </c>
      <c r="AG41" s="332">
        <v>5.76</v>
      </c>
    </row>
    <row r="42" spans="2:36" s="290" customFormat="1" x14ac:dyDescent="0.25">
      <c r="B42" s="323">
        <v>0.95833333333333337</v>
      </c>
      <c r="C42" s="332">
        <v>6.73</v>
      </c>
      <c r="D42" s="332">
        <v>7.65</v>
      </c>
      <c r="E42" s="332">
        <v>30.29</v>
      </c>
      <c r="F42" s="332">
        <v>5.32</v>
      </c>
      <c r="G42" s="332">
        <v>5.24</v>
      </c>
      <c r="H42" s="332">
        <v>5.1100000000000003</v>
      </c>
      <c r="I42" s="332">
        <v>5.16</v>
      </c>
      <c r="J42" s="332">
        <v>5.4</v>
      </c>
      <c r="K42" s="332">
        <v>4.93</v>
      </c>
      <c r="L42" s="332">
        <v>5.53</v>
      </c>
      <c r="M42" s="332">
        <v>5.03</v>
      </c>
      <c r="N42" s="332">
        <v>5.42</v>
      </c>
      <c r="O42" s="332">
        <v>5.32</v>
      </c>
      <c r="P42" s="332">
        <v>5.4</v>
      </c>
      <c r="Q42" s="332">
        <v>5.84</v>
      </c>
      <c r="R42" s="332">
        <v>5.16</v>
      </c>
      <c r="S42" s="332">
        <v>5.71</v>
      </c>
      <c r="T42" s="332">
        <v>5.37</v>
      </c>
      <c r="U42" s="332">
        <v>5.74</v>
      </c>
      <c r="V42" s="332">
        <v>5.24</v>
      </c>
      <c r="W42" s="332">
        <v>5.87</v>
      </c>
      <c r="X42" s="332">
        <v>5.63</v>
      </c>
      <c r="Y42" s="332">
        <v>5.84</v>
      </c>
      <c r="Z42" s="332">
        <v>5.42</v>
      </c>
      <c r="AA42" s="332">
        <v>5.55</v>
      </c>
      <c r="AB42" s="332">
        <v>5.42</v>
      </c>
      <c r="AC42" s="332">
        <v>3.75</v>
      </c>
      <c r="AD42" s="332">
        <v>5.63</v>
      </c>
      <c r="AE42" s="332">
        <v>7.83</v>
      </c>
      <c r="AF42" s="332">
        <v>5.66</v>
      </c>
      <c r="AG42" s="332">
        <v>5.84</v>
      </c>
    </row>
    <row r="43" spans="2:36" s="291" customFormat="1" ht="41.4" customHeight="1" x14ac:dyDescent="0.3">
      <c r="B43" s="321" t="s">
        <v>354</v>
      </c>
      <c r="C43" s="370">
        <v>6.6</v>
      </c>
      <c r="D43" s="370">
        <v>9.3000000000000007</v>
      </c>
      <c r="E43" s="370">
        <v>9.6</v>
      </c>
      <c r="F43" s="370">
        <v>7.2</v>
      </c>
      <c r="G43" s="370">
        <v>5.2</v>
      </c>
      <c r="H43" s="370">
        <v>5.2</v>
      </c>
      <c r="I43" s="370">
        <v>5.2</v>
      </c>
      <c r="J43" s="370">
        <v>5.4</v>
      </c>
      <c r="K43" s="370">
        <v>5.2</v>
      </c>
      <c r="L43" s="370">
        <v>5.2</v>
      </c>
      <c r="M43" s="370">
        <v>5.2</v>
      </c>
      <c r="N43" s="370">
        <v>5.2</v>
      </c>
      <c r="O43" s="370">
        <v>5.0999999999999996</v>
      </c>
      <c r="P43" s="370">
        <v>5</v>
      </c>
      <c r="Q43" s="370">
        <v>5.3</v>
      </c>
      <c r="R43" s="370">
        <v>5.5</v>
      </c>
      <c r="S43" s="370">
        <v>6.9</v>
      </c>
      <c r="T43" s="370">
        <v>5.7</v>
      </c>
      <c r="U43" s="370">
        <v>5.6</v>
      </c>
      <c r="V43" s="370">
        <v>5.4</v>
      </c>
      <c r="W43" s="370">
        <v>5.7</v>
      </c>
      <c r="X43" s="370">
        <v>5.9</v>
      </c>
      <c r="Y43" s="370">
        <v>5.8</v>
      </c>
      <c r="Z43" s="370">
        <v>6.2</v>
      </c>
      <c r="AA43" s="370">
        <v>5.5</v>
      </c>
      <c r="AB43" s="370">
        <v>5.5</v>
      </c>
      <c r="AC43" s="370">
        <v>5.5</v>
      </c>
      <c r="AD43" s="370">
        <v>5.4</v>
      </c>
      <c r="AE43" s="370">
        <v>19.2</v>
      </c>
      <c r="AF43" s="370">
        <v>21.5</v>
      </c>
      <c r="AG43" s="370">
        <v>6</v>
      </c>
    </row>
    <row r="44" spans="2:36" s="291" customFormat="1" ht="27" customHeight="1" x14ac:dyDescent="0.3">
      <c r="B44" s="321" t="s">
        <v>308</v>
      </c>
      <c r="C44" s="389" t="s">
        <v>309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3">
      <c r="B45" s="288" t="s">
        <v>341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3">
      <c r="B46" s="288" t="s">
        <v>342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3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3">
      <c r="B48" s="288"/>
      <c r="C48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3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3">
      <c r="B50" s="288"/>
    </row>
    <row r="51" spans="2:31" x14ac:dyDescent="0.3">
      <c r="B51" s="288"/>
    </row>
    <row r="52" spans="2:31" x14ac:dyDescent="0.3">
      <c r="B52" s="288"/>
    </row>
    <row r="53" spans="2:31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  <row r="56" spans="2:31" s="281" customFormat="1" ht="13.5" customHeight="1" x14ac:dyDescent="0.3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5"/>
  <sheetViews>
    <sheetView showGridLines="0" topLeftCell="A18" zoomScale="70" zoomScaleNormal="70" zoomScaleSheetLayoutView="70" workbookViewId="0">
      <selection activeCell="C43" sqref="C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2" width="6.44140625" style="289" customWidth="1"/>
    <col min="33" max="33" width="6.109375" style="289" customWidth="1"/>
    <col min="34" max="16384" width="11.44140625" style="289"/>
  </cols>
  <sheetData>
    <row r="2" spans="2:33" ht="15.75" customHeight="1" x14ac:dyDescent="0.3">
      <c r="B2" s="390"/>
      <c r="C2" s="390"/>
      <c r="D2" s="390"/>
      <c r="E2" s="390"/>
      <c r="F2" s="391" t="s">
        <v>408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julio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4" t="s">
        <v>351</v>
      </c>
      <c r="C10" s="374"/>
      <c r="D10" s="374"/>
      <c r="E10" s="374"/>
      <c r="F10" s="383">
        <f>'PM10 24H'!F10</f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3" t="str">
        <f>'PM10 24H'!V10</f>
        <v>31/07/2025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4" t="s">
        <v>33</v>
      </c>
      <c r="C14" s="374"/>
      <c r="D14" s="374"/>
      <c r="E14" s="374"/>
      <c r="F14" s="373" t="s">
        <v>374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400" t="s">
        <v>394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4" t="s">
        <v>8</v>
      </c>
      <c r="C16" s="374"/>
      <c r="D16" s="374"/>
      <c r="E16" s="374"/>
      <c r="F16" s="373" t="s">
        <v>376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375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1192914948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5">
      <c r="B19" s="323">
        <v>0</v>
      </c>
      <c r="C19" s="331">
        <v>6.59</v>
      </c>
      <c r="D19" s="334">
        <v>6.71</v>
      </c>
      <c r="E19" s="331">
        <v>7.96</v>
      </c>
      <c r="F19" s="331">
        <v>28.6</v>
      </c>
      <c r="G19" s="331">
        <v>5.08</v>
      </c>
      <c r="H19" s="331">
        <v>5.3</v>
      </c>
      <c r="I19" s="331">
        <v>5.22</v>
      </c>
      <c r="J19" s="331">
        <v>5.2</v>
      </c>
      <c r="K19" s="331">
        <v>5.49</v>
      </c>
      <c r="L19" s="331">
        <v>4.84</v>
      </c>
      <c r="M19" s="331">
        <v>5.47</v>
      </c>
      <c r="N19" s="331">
        <v>5.12</v>
      </c>
      <c r="O19" s="331">
        <v>5.26</v>
      </c>
      <c r="P19" s="331">
        <v>5.23</v>
      </c>
      <c r="Q19" s="331">
        <v>5.36</v>
      </c>
      <c r="R19" s="331">
        <v>5.54</v>
      </c>
      <c r="S19" s="331">
        <v>5.27</v>
      </c>
      <c r="T19" s="331">
        <v>5.88</v>
      </c>
      <c r="U19" s="331">
        <v>5.28</v>
      </c>
      <c r="V19" s="331">
        <v>5.58</v>
      </c>
      <c r="W19" s="331">
        <v>5.5</v>
      </c>
      <c r="X19" s="331">
        <v>5.81</v>
      </c>
      <c r="Y19" s="331">
        <v>5.69</v>
      </c>
      <c r="Z19" s="331">
        <v>5.83</v>
      </c>
      <c r="AA19" s="331">
        <v>5.6</v>
      </c>
      <c r="AB19" s="331">
        <v>5.49</v>
      </c>
      <c r="AC19" s="331">
        <v>5.39</v>
      </c>
      <c r="AD19" s="331">
        <v>4.24</v>
      </c>
      <c r="AE19" s="331">
        <v>5.7</v>
      </c>
      <c r="AF19" s="331">
        <v>8.99</v>
      </c>
      <c r="AG19" s="331">
        <v>5.7</v>
      </c>
    </row>
    <row r="20" spans="2:33" s="290" customFormat="1" x14ac:dyDescent="0.25">
      <c r="B20" s="323">
        <v>4.1666666666666664E-2</v>
      </c>
      <c r="C20" s="331">
        <v>6.63</v>
      </c>
      <c r="D20" s="334">
        <v>6.69</v>
      </c>
      <c r="E20" s="331">
        <v>7.77</v>
      </c>
      <c r="F20" s="331">
        <v>18.16</v>
      </c>
      <c r="G20" s="331">
        <v>5.12</v>
      </c>
      <c r="H20" s="331">
        <v>5.3</v>
      </c>
      <c r="I20" s="331">
        <v>5.2</v>
      </c>
      <c r="J20" s="331">
        <v>5.16</v>
      </c>
      <c r="K20" s="331">
        <v>5.51</v>
      </c>
      <c r="L20" s="331">
        <v>4.72</v>
      </c>
      <c r="M20" s="331">
        <v>5.47</v>
      </c>
      <c r="N20" s="331">
        <v>5.13</v>
      </c>
      <c r="O20" s="331">
        <v>5.21</v>
      </c>
      <c r="P20" s="331">
        <v>5.16</v>
      </c>
      <c r="Q20" s="331">
        <v>5.35</v>
      </c>
      <c r="R20" s="331">
        <v>5.65</v>
      </c>
      <c r="S20" s="331">
        <v>5.29</v>
      </c>
      <c r="T20" s="331">
        <v>5.8</v>
      </c>
      <c r="U20" s="331">
        <v>5.17</v>
      </c>
      <c r="V20" s="331">
        <v>5.72</v>
      </c>
      <c r="W20" s="331">
        <v>5.49</v>
      </c>
      <c r="X20" s="331">
        <v>5.77</v>
      </c>
      <c r="Y20" s="331">
        <v>5.68</v>
      </c>
      <c r="Z20" s="331">
        <v>5.83</v>
      </c>
      <c r="AA20" s="331">
        <v>5.64</v>
      </c>
      <c r="AB20" s="331">
        <v>5.3</v>
      </c>
      <c r="AC20" s="331">
        <v>5.54</v>
      </c>
      <c r="AD20" s="331">
        <v>4.2300000000000004</v>
      </c>
      <c r="AE20" s="331">
        <v>5.93</v>
      </c>
      <c r="AF20" s="331">
        <v>9.58</v>
      </c>
      <c r="AG20" s="331">
        <v>5.6</v>
      </c>
    </row>
    <row r="21" spans="2:33" s="290" customFormat="1" x14ac:dyDescent="0.25">
      <c r="B21" s="323">
        <v>8.3333333333333329E-2</v>
      </c>
      <c r="C21" s="331">
        <v>6.55</v>
      </c>
      <c r="D21" s="331">
        <v>6.71</v>
      </c>
      <c r="E21" s="331">
        <v>7.68</v>
      </c>
      <c r="F21" s="331">
        <v>10.039999999999999</v>
      </c>
      <c r="G21" s="331">
        <v>5.05</v>
      </c>
      <c r="H21" s="331">
        <v>5.24</v>
      </c>
      <c r="I21" s="331">
        <v>5.21</v>
      </c>
      <c r="J21" s="331">
        <v>5.17</v>
      </c>
      <c r="K21" s="331">
        <v>5.35</v>
      </c>
      <c r="L21" s="331">
        <v>4.82</v>
      </c>
      <c r="M21" s="331">
        <v>5.4</v>
      </c>
      <c r="N21" s="331">
        <v>5.25</v>
      </c>
      <c r="O21" s="331">
        <v>5.08</v>
      </c>
      <c r="P21" s="331">
        <v>5.01</v>
      </c>
      <c r="Q21" s="331">
        <v>5.19</v>
      </c>
      <c r="R21" s="331">
        <v>5.55</v>
      </c>
      <c r="S21" s="331">
        <v>5.31</v>
      </c>
      <c r="T21" s="331">
        <v>5.8</v>
      </c>
      <c r="U21" s="331">
        <v>5.27</v>
      </c>
      <c r="V21" s="331">
        <v>5.66</v>
      </c>
      <c r="W21" s="331">
        <v>5.58</v>
      </c>
      <c r="X21" s="331">
        <v>5.74</v>
      </c>
      <c r="Y21" s="331">
        <v>5.67</v>
      </c>
      <c r="Z21" s="331">
        <v>5.83</v>
      </c>
      <c r="AA21" s="331">
        <v>5.54</v>
      </c>
      <c r="AB21" s="331">
        <v>5.14</v>
      </c>
      <c r="AC21" s="331">
        <v>5.49</v>
      </c>
      <c r="AD21" s="331">
        <v>4.87</v>
      </c>
      <c r="AE21" s="331">
        <v>6.04</v>
      </c>
      <c r="AF21" s="331">
        <v>10.74</v>
      </c>
      <c r="AG21" s="331">
        <v>5.88</v>
      </c>
    </row>
    <row r="22" spans="2:33" s="290" customFormat="1" x14ac:dyDescent="0.25">
      <c r="B22" s="323">
        <v>0.125</v>
      </c>
      <c r="C22" s="331">
        <v>6.57</v>
      </c>
      <c r="D22" s="331">
        <v>6.73</v>
      </c>
      <c r="E22" s="331">
        <v>7.49</v>
      </c>
      <c r="F22" s="331">
        <v>6.75</v>
      </c>
      <c r="G22" s="331">
        <v>5.15</v>
      </c>
      <c r="H22" s="331">
        <v>5.14</v>
      </c>
      <c r="I22" s="331">
        <v>5.15</v>
      </c>
      <c r="J22" s="334">
        <v>5.22</v>
      </c>
      <c r="K22" s="331">
        <v>5.08</v>
      </c>
      <c r="L22" s="331">
        <v>5.05</v>
      </c>
      <c r="M22" s="331">
        <v>5.27</v>
      </c>
      <c r="N22" s="331">
        <v>5.18</v>
      </c>
      <c r="O22" s="331">
        <v>4.91</v>
      </c>
      <c r="P22" s="331">
        <v>5</v>
      </c>
      <c r="Q22" s="334">
        <v>5.12</v>
      </c>
      <c r="R22" s="331">
        <v>5.56</v>
      </c>
      <c r="S22" s="331">
        <v>5.27</v>
      </c>
      <c r="T22" s="331">
        <v>5.73</v>
      </c>
      <c r="U22" s="331">
        <v>5.4</v>
      </c>
      <c r="V22" s="331">
        <v>5.51</v>
      </c>
      <c r="W22" s="331">
        <v>5.54</v>
      </c>
      <c r="X22" s="334">
        <v>5.76</v>
      </c>
      <c r="Y22" s="331">
        <v>5.75</v>
      </c>
      <c r="Z22" s="331">
        <v>5.76</v>
      </c>
      <c r="AA22" s="331">
        <v>5.37</v>
      </c>
      <c r="AB22" s="331">
        <v>4.96</v>
      </c>
      <c r="AC22" s="331">
        <v>5.48</v>
      </c>
      <c r="AD22" s="331">
        <v>5.28</v>
      </c>
      <c r="AE22" s="334">
        <v>6.02</v>
      </c>
      <c r="AF22" s="334">
        <v>10.25</v>
      </c>
      <c r="AG22" s="331">
        <v>6.06</v>
      </c>
    </row>
    <row r="23" spans="2:33" s="290" customFormat="1" x14ac:dyDescent="0.25">
      <c r="B23" s="323">
        <v>0.16666666666666666</v>
      </c>
      <c r="C23" s="331">
        <v>6.54</v>
      </c>
      <c r="D23" s="331">
        <v>6.71</v>
      </c>
      <c r="E23" s="331">
        <v>7.13</v>
      </c>
      <c r="F23" s="331">
        <v>5.94</v>
      </c>
      <c r="G23" s="331">
        <v>5.18</v>
      </c>
      <c r="H23" s="331">
        <v>5.08</v>
      </c>
      <c r="I23" s="331">
        <v>5.09</v>
      </c>
      <c r="J23" s="334">
        <v>5.28</v>
      </c>
      <c r="K23" s="331">
        <v>4.99</v>
      </c>
      <c r="L23" s="331">
        <v>5.16</v>
      </c>
      <c r="M23" s="331">
        <v>5.28</v>
      </c>
      <c r="N23" s="331">
        <v>5.57</v>
      </c>
      <c r="O23" s="331">
        <v>4.5999999999999996</v>
      </c>
      <c r="P23" s="331">
        <v>5.13</v>
      </c>
      <c r="Q23" s="334">
        <v>5.16</v>
      </c>
      <c r="R23" s="331">
        <v>5.43</v>
      </c>
      <c r="S23" s="331">
        <v>5.34</v>
      </c>
      <c r="T23" s="331">
        <v>5.57</v>
      </c>
      <c r="U23" s="331">
        <v>5.5</v>
      </c>
      <c r="V23" s="331">
        <v>5.4</v>
      </c>
      <c r="W23" s="331">
        <v>5.51</v>
      </c>
      <c r="X23" s="334">
        <v>5.79</v>
      </c>
      <c r="Y23" s="331">
        <v>5.87</v>
      </c>
      <c r="Z23" s="331">
        <v>5.71</v>
      </c>
      <c r="AA23" s="331">
        <v>5.2</v>
      </c>
      <c r="AB23" s="331">
        <v>5.18</v>
      </c>
      <c r="AC23" s="331">
        <v>5.54</v>
      </c>
      <c r="AD23" s="331">
        <v>5.64</v>
      </c>
      <c r="AE23" s="334">
        <v>6.49</v>
      </c>
      <c r="AF23" s="334">
        <v>11.6</v>
      </c>
      <c r="AG23" s="331">
        <v>6.23</v>
      </c>
    </row>
    <row r="24" spans="2:33" s="290" customFormat="1" x14ac:dyDescent="0.25">
      <c r="B24" s="323">
        <v>0.20833333333333334</v>
      </c>
      <c r="C24" s="331">
        <v>6.64</v>
      </c>
      <c r="D24" s="331">
        <v>6.56</v>
      </c>
      <c r="E24" s="331">
        <v>6.74</v>
      </c>
      <c r="F24" s="331">
        <v>6.32</v>
      </c>
      <c r="G24" s="331">
        <v>5.1100000000000003</v>
      </c>
      <c r="H24" s="331">
        <v>5.14</v>
      </c>
      <c r="I24" s="331">
        <v>5.18</v>
      </c>
      <c r="J24" s="334">
        <v>5.35</v>
      </c>
      <c r="K24" s="331">
        <v>5</v>
      </c>
      <c r="L24" s="331">
        <v>5.2</v>
      </c>
      <c r="M24" s="331">
        <v>5.33</v>
      </c>
      <c r="N24" s="331">
        <v>5.82</v>
      </c>
      <c r="O24" s="331">
        <v>4.53</v>
      </c>
      <c r="P24" s="331">
        <v>5.0599999999999996</v>
      </c>
      <c r="Q24" s="334">
        <v>5.3</v>
      </c>
      <c r="R24" s="331">
        <v>5.36</v>
      </c>
      <c r="S24" s="331">
        <v>5.45</v>
      </c>
      <c r="T24" s="331">
        <v>5.49</v>
      </c>
      <c r="U24" s="331">
        <v>5.46</v>
      </c>
      <c r="V24" s="331">
        <v>5.4</v>
      </c>
      <c r="W24" s="331">
        <v>5.42</v>
      </c>
      <c r="X24" s="334">
        <v>5.9</v>
      </c>
      <c r="Y24" s="331">
        <v>5.92</v>
      </c>
      <c r="Z24" s="331">
        <v>5.59</v>
      </c>
      <c r="AA24" s="331">
        <v>5.34</v>
      </c>
      <c r="AB24" s="331">
        <v>5.24</v>
      </c>
      <c r="AC24" s="331">
        <v>5.68</v>
      </c>
      <c r="AD24" s="331">
        <v>5.57</v>
      </c>
      <c r="AE24" s="334">
        <v>9.0299999999999994</v>
      </c>
      <c r="AF24" s="334">
        <v>35.57</v>
      </c>
      <c r="AG24" s="332">
        <v>6.05</v>
      </c>
    </row>
    <row r="25" spans="2:33" s="290" customFormat="1" x14ac:dyDescent="0.25">
      <c r="B25" s="323">
        <v>0.25</v>
      </c>
      <c r="C25" s="331">
        <v>6.61</v>
      </c>
      <c r="D25" s="331">
        <v>6.45</v>
      </c>
      <c r="E25" s="331">
        <v>6.93</v>
      </c>
      <c r="F25" s="331">
        <v>7.37</v>
      </c>
      <c r="G25" s="331">
        <v>4.92</v>
      </c>
      <c r="H25" s="331">
        <v>5.21</v>
      </c>
      <c r="I25" s="331">
        <v>5.22</v>
      </c>
      <c r="J25" s="331">
        <v>5.31</v>
      </c>
      <c r="K25" s="331">
        <v>5.0199999999999996</v>
      </c>
      <c r="L25" s="331">
        <v>4.95</v>
      </c>
      <c r="M25" s="331">
        <v>5.36</v>
      </c>
      <c r="N25" s="331">
        <v>5.81</v>
      </c>
      <c r="O25" s="331">
        <v>4.6900000000000004</v>
      </c>
      <c r="P25" s="331">
        <v>4.6399999999999997</v>
      </c>
      <c r="Q25" s="331">
        <v>5.14</v>
      </c>
      <c r="R25" s="331">
        <v>5.41</v>
      </c>
      <c r="S25" s="331">
        <v>5.53</v>
      </c>
      <c r="T25" s="331">
        <v>5.51</v>
      </c>
      <c r="U25" s="331">
        <v>5.57</v>
      </c>
      <c r="V25" s="331">
        <v>5.48</v>
      </c>
      <c r="W25" s="331">
        <v>5.43</v>
      </c>
      <c r="X25" s="331">
        <v>6.03</v>
      </c>
      <c r="Y25" s="331">
        <v>5.83</v>
      </c>
      <c r="Z25" s="331">
        <v>5.51</v>
      </c>
      <c r="AA25" s="331">
        <v>5.29</v>
      </c>
      <c r="AB25" s="331">
        <v>5.46</v>
      </c>
      <c r="AC25" s="331">
        <v>5.8</v>
      </c>
      <c r="AD25" s="331">
        <v>5.56</v>
      </c>
      <c r="AE25" s="331">
        <v>13.75</v>
      </c>
      <c r="AF25" s="331">
        <v>55.14</v>
      </c>
      <c r="AG25" s="332">
        <v>6.01</v>
      </c>
    </row>
    <row r="26" spans="2:33" s="290" customFormat="1" x14ac:dyDescent="0.25">
      <c r="B26" s="323">
        <v>0.29166666666666669</v>
      </c>
      <c r="C26" s="331">
        <v>6.64</v>
      </c>
      <c r="D26" s="331">
        <v>6.87</v>
      </c>
      <c r="E26" s="331">
        <v>7.22</v>
      </c>
      <c r="F26" s="331">
        <v>8.2899999999999991</v>
      </c>
      <c r="G26" s="331">
        <v>4.87</v>
      </c>
      <c r="H26" s="331">
        <v>5.21</v>
      </c>
      <c r="I26" s="331">
        <v>5.22</v>
      </c>
      <c r="J26" s="331">
        <v>5.2</v>
      </c>
      <c r="K26" s="331">
        <v>4.9400000000000004</v>
      </c>
      <c r="L26" s="331">
        <v>4.93</v>
      </c>
      <c r="M26" s="331">
        <v>5.38</v>
      </c>
      <c r="N26" s="331">
        <v>5.35</v>
      </c>
      <c r="O26" s="331">
        <v>5.14</v>
      </c>
      <c r="P26" s="331">
        <v>4.33</v>
      </c>
      <c r="Q26" s="331">
        <v>4.5999999999999996</v>
      </c>
      <c r="R26" s="331">
        <v>5.52</v>
      </c>
      <c r="S26" s="331">
        <v>5.49</v>
      </c>
      <c r="T26" s="331">
        <v>5.46</v>
      </c>
      <c r="U26" s="331">
        <v>5.72</v>
      </c>
      <c r="V26" s="331">
        <v>5.53</v>
      </c>
      <c r="W26" s="331">
        <v>5.59</v>
      </c>
      <c r="X26" s="331">
        <v>6.11</v>
      </c>
      <c r="Y26" s="331">
        <v>5.76</v>
      </c>
      <c r="Z26" s="331">
        <v>5.81</v>
      </c>
      <c r="AA26" s="331">
        <v>5.29</v>
      </c>
      <c r="AB26" s="331">
        <v>5.49</v>
      </c>
      <c r="AC26" s="331">
        <v>5.67</v>
      </c>
      <c r="AD26" s="331">
        <v>5.53</v>
      </c>
      <c r="AE26" s="331">
        <v>32.67</v>
      </c>
      <c r="AF26" s="331">
        <v>79.69</v>
      </c>
      <c r="AG26" s="332">
        <v>5.99</v>
      </c>
    </row>
    <row r="27" spans="2:33" s="290" customFormat="1" x14ac:dyDescent="0.25">
      <c r="B27" s="323">
        <v>0.33333333333333331</v>
      </c>
      <c r="C27" s="331">
        <v>6.63</v>
      </c>
      <c r="D27" s="331">
        <v>7.29</v>
      </c>
      <c r="E27" s="334">
        <v>8.01</v>
      </c>
      <c r="F27" s="331">
        <v>9.23</v>
      </c>
      <c r="G27" s="331">
        <v>4.9800000000000004</v>
      </c>
      <c r="H27" s="331">
        <v>5.17</v>
      </c>
      <c r="I27" s="331">
        <v>5.1100000000000003</v>
      </c>
      <c r="J27" s="331">
        <v>5.17</v>
      </c>
      <c r="K27" s="331">
        <v>5.01</v>
      </c>
      <c r="L27" s="331">
        <v>4.93</v>
      </c>
      <c r="M27" s="331">
        <v>5.28</v>
      </c>
      <c r="N27" s="331">
        <v>4.9000000000000004</v>
      </c>
      <c r="O27" s="331">
        <v>5.33</v>
      </c>
      <c r="P27" s="331">
        <v>4.4400000000000004</v>
      </c>
      <c r="Q27" s="331">
        <v>4.1900000000000004</v>
      </c>
      <c r="R27" s="331">
        <v>5.59</v>
      </c>
      <c r="S27" s="331">
        <v>5.38</v>
      </c>
      <c r="T27" s="331">
        <v>5.34</v>
      </c>
      <c r="U27" s="331">
        <v>5.77</v>
      </c>
      <c r="V27" s="331">
        <v>5.49</v>
      </c>
      <c r="W27" s="331">
        <v>5.67</v>
      </c>
      <c r="X27" s="331">
        <v>5.96</v>
      </c>
      <c r="Y27" s="331">
        <v>5.85</v>
      </c>
      <c r="Z27" s="331">
        <v>6.95</v>
      </c>
      <c r="AA27" s="331">
        <v>5.43</v>
      </c>
      <c r="AB27" s="331">
        <v>5.67</v>
      </c>
      <c r="AC27" s="331">
        <v>5.65</v>
      </c>
      <c r="AD27" s="331">
        <v>5.03</v>
      </c>
      <c r="AE27" s="331">
        <v>75.03</v>
      </c>
      <c r="AF27" s="331">
        <v>72.69</v>
      </c>
      <c r="AG27" s="332">
        <v>6.03</v>
      </c>
    </row>
    <row r="28" spans="2:33" s="290" customFormat="1" x14ac:dyDescent="0.25">
      <c r="B28" s="323">
        <v>0.375</v>
      </c>
      <c r="C28" s="331">
        <v>6.68</v>
      </c>
      <c r="D28" s="331">
        <v>7.7</v>
      </c>
      <c r="E28" s="334">
        <v>8.93</v>
      </c>
      <c r="F28" s="331">
        <v>9.5299999999999994</v>
      </c>
      <c r="G28" s="331">
        <v>5.18</v>
      </c>
      <c r="H28" s="331">
        <v>5.25</v>
      </c>
      <c r="I28" s="331">
        <v>5.07</v>
      </c>
      <c r="J28" s="331">
        <v>5.6</v>
      </c>
      <c r="K28" s="331">
        <v>5.08</v>
      </c>
      <c r="L28" s="331">
        <v>5.21</v>
      </c>
      <c r="M28" s="332">
        <v>5.31</v>
      </c>
      <c r="N28" s="331">
        <v>4.72</v>
      </c>
      <c r="O28" s="331">
        <v>5.35</v>
      </c>
      <c r="P28" s="331">
        <v>4.84</v>
      </c>
      <c r="Q28" s="331">
        <v>4.45</v>
      </c>
      <c r="R28" s="331">
        <v>5.58</v>
      </c>
      <c r="S28" s="331">
        <v>5.36</v>
      </c>
      <c r="T28" s="331">
        <v>5.27</v>
      </c>
      <c r="U28" s="331">
        <v>5.8</v>
      </c>
      <c r="V28" s="331">
        <v>5.49</v>
      </c>
      <c r="W28" s="331">
        <v>5.79</v>
      </c>
      <c r="X28" s="331">
        <v>6.03</v>
      </c>
      <c r="Y28" s="331">
        <v>5.93</v>
      </c>
      <c r="Z28" s="331">
        <v>8.66</v>
      </c>
      <c r="AA28" s="331">
        <v>5.62</v>
      </c>
      <c r="AB28" s="331">
        <v>5.76</v>
      </c>
      <c r="AC28" s="331">
        <v>5.67</v>
      </c>
      <c r="AD28" s="331">
        <v>4.5</v>
      </c>
      <c r="AE28" s="331">
        <v>95.24</v>
      </c>
      <c r="AF28" s="331">
        <v>68.08</v>
      </c>
      <c r="AG28" s="332">
        <v>6.59</v>
      </c>
    </row>
    <row r="29" spans="2:33" s="290" customFormat="1" x14ac:dyDescent="0.25">
      <c r="B29" s="323">
        <v>0.41666666666666669</v>
      </c>
      <c r="C29" s="331">
        <v>6.76</v>
      </c>
      <c r="D29" s="331">
        <v>8.6999999999999993</v>
      </c>
      <c r="E29" s="334">
        <v>9.98</v>
      </c>
      <c r="F29" s="331">
        <v>8.9700000000000006</v>
      </c>
      <c r="G29" s="331">
        <v>5.33</v>
      </c>
      <c r="H29" s="331">
        <v>5.31</v>
      </c>
      <c r="I29" s="331">
        <v>5.21</v>
      </c>
      <c r="J29" s="331">
        <v>6.47</v>
      </c>
      <c r="K29" s="331">
        <v>5.38</v>
      </c>
      <c r="L29" s="331">
        <v>5.34</v>
      </c>
      <c r="M29" s="331">
        <v>5.28</v>
      </c>
      <c r="N29" s="331">
        <v>4.5999999999999996</v>
      </c>
      <c r="O29" s="331">
        <v>5.05</v>
      </c>
      <c r="P29" s="331">
        <v>5.15</v>
      </c>
      <c r="Q29" s="331">
        <v>4.99</v>
      </c>
      <c r="R29" s="331">
        <v>5.51</v>
      </c>
      <c r="S29" s="331">
        <v>5.49</v>
      </c>
      <c r="T29" s="331">
        <v>5.69</v>
      </c>
      <c r="U29" s="331">
        <v>5.78</v>
      </c>
      <c r="V29" s="331">
        <v>5.39</v>
      </c>
      <c r="W29" s="334">
        <v>5.78</v>
      </c>
      <c r="X29" s="331">
        <v>6.1</v>
      </c>
      <c r="Y29" s="331">
        <v>5.75</v>
      </c>
      <c r="Z29" s="331">
        <v>8.61</v>
      </c>
      <c r="AA29" s="331">
        <v>5.76</v>
      </c>
      <c r="AB29" s="331">
        <v>5.86</v>
      </c>
      <c r="AC29" s="331">
        <v>5.79</v>
      </c>
      <c r="AD29" s="331">
        <v>4.51</v>
      </c>
      <c r="AE29" s="331">
        <v>77.08</v>
      </c>
      <c r="AF29" s="331">
        <v>45.2</v>
      </c>
      <c r="AG29" s="332">
        <v>6.94</v>
      </c>
    </row>
    <row r="30" spans="2:33" s="290" customFormat="1" x14ac:dyDescent="0.25">
      <c r="B30" s="323">
        <v>0.45833333333333331</v>
      </c>
      <c r="C30" s="331">
        <v>6.82</v>
      </c>
      <c r="D30" s="331">
        <v>10.37</v>
      </c>
      <c r="E30" s="331" t="s">
        <v>325</v>
      </c>
      <c r="F30" s="331">
        <v>7.9</v>
      </c>
      <c r="G30" s="331">
        <v>5.45</v>
      </c>
      <c r="H30" s="331">
        <v>5.43</v>
      </c>
      <c r="I30" s="331">
        <v>5.23</v>
      </c>
      <c r="J30" s="331">
        <v>6.5</v>
      </c>
      <c r="K30" s="331">
        <v>5.45</v>
      </c>
      <c r="L30" s="331">
        <v>5.37</v>
      </c>
      <c r="M30" s="331">
        <v>5.36</v>
      </c>
      <c r="N30" s="331">
        <v>4.8099999999999996</v>
      </c>
      <c r="O30" s="331">
        <v>5.07</v>
      </c>
      <c r="P30" s="331">
        <v>5.27</v>
      </c>
      <c r="Q30" s="331">
        <v>5.51</v>
      </c>
      <c r="R30" s="331">
        <v>5.4</v>
      </c>
      <c r="S30" s="331">
        <v>6.16</v>
      </c>
      <c r="T30" s="331">
        <v>6.09</v>
      </c>
      <c r="U30" s="331">
        <v>5.83</v>
      </c>
      <c r="V30" s="331">
        <v>5.35</v>
      </c>
      <c r="W30" s="334">
        <v>5.86</v>
      </c>
      <c r="X30" s="331">
        <v>6.18</v>
      </c>
      <c r="Y30" s="331">
        <v>5.77</v>
      </c>
      <c r="Z30" s="331">
        <v>7.61</v>
      </c>
      <c r="AA30" s="331">
        <v>5.69</v>
      </c>
      <c r="AB30" s="331">
        <v>5.9</v>
      </c>
      <c r="AC30" s="331">
        <v>5.82</v>
      </c>
      <c r="AD30" s="331">
        <v>5.14</v>
      </c>
      <c r="AE30" s="331">
        <v>32.58</v>
      </c>
      <c r="AF30" s="331">
        <v>27.63</v>
      </c>
      <c r="AG30" s="332">
        <v>7</v>
      </c>
    </row>
    <row r="31" spans="2:33" s="290" customFormat="1" x14ac:dyDescent="0.25">
      <c r="B31" s="323">
        <v>0.5</v>
      </c>
      <c r="C31" s="331">
        <v>6.79</v>
      </c>
      <c r="D31" s="331">
        <v>11.16</v>
      </c>
      <c r="E31" s="331" t="s">
        <v>325</v>
      </c>
      <c r="F31" s="331">
        <v>7.23</v>
      </c>
      <c r="G31" s="331">
        <v>5.46</v>
      </c>
      <c r="H31" s="331">
        <v>5.27</v>
      </c>
      <c r="I31" s="331">
        <v>5.36</v>
      </c>
      <c r="J31" s="331">
        <v>6.22</v>
      </c>
      <c r="K31" s="331">
        <v>5.42</v>
      </c>
      <c r="L31" s="331">
        <v>5.46</v>
      </c>
      <c r="M31" s="331">
        <v>5.23</v>
      </c>
      <c r="N31" s="331">
        <v>5.0599999999999996</v>
      </c>
      <c r="O31" s="331">
        <v>5.15</v>
      </c>
      <c r="P31" s="331">
        <v>5.27</v>
      </c>
      <c r="Q31" s="331">
        <v>5.56</v>
      </c>
      <c r="R31" s="331">
        <v>5.42</v>
      </c>
      <c r="S31" s="331">
        <v>9.9700000000000006</v>
      </c>
      <c r="T31" s="331">
        <v>6.35</v>
      </c>
      <c r="U31" s="331">
        <v>5.9</v>
      </c>
      <c r="V31" s="331">
        <v>5.29</v>
      </c>
      <c r="W31" s="334">
        <v>5.89</v>
      </c>
      <c r="X31" s="331">
        <v>6.06</v>
      </c>
      <c r="Y31" s="331">
        <v>5.81</v>
      </c>
      <c r="Z31" s="331">
        <v>6.05</v>
      </c>
      <c r="AA31" s="331">
        <v>5.62</v>
      </c>
      <c r="AB31" s="331">
        <v>5.97</v>
      </c>
      <c r="AC31" s="331">
        <v>5.72</v>
      </c>
      <c r="AD31" s="331">
        <v>5.65</v>
      </c>
      <c r="AE31" s="331">
        <v>7.91</v>
      </c>
      <c r="AF31" s="331">
        <v>12.61</v>
      </c>
      <c r="AG31" s="332">
        <v>6.53</v>
      </c>
    </row>
    <row r="32" spans="2:33" s="290" customFormat="1" x14ac:dyDescent="0.25">
      <c r="B32" s="323">
        <v>0.54166666666666663</v>
      </c>
      <c r="C32" s="331">
        <v>6.79</v>
      </c>
      <c r="D32" s="331">
        <v>14.32</v>
      </c>
      <c r="E32" s="331" t="s">
        <v>325</v>
      </c>
      <c r="F32" s="331">
        <v>7.06</v>
      </c>
      <c r="G32" s="331">
        <v>5.43</v>
      </c>
      <c r="H32" s="331">
        <v>5.07</v>
      </c>
      <c r="I32" s="331">
        <v>5.17</v>
      </c>
      <c r="J32" s="331">
        <v>5.49</v>
      </c>
      <c r="K32" s="331">
        <v>5.09</v>
      </c>
      <c r="L32" s="331">
        <v>5.54</v>
      </c>
      <c r="M32" s="331">
        <v>5.15</v>
      </c>
      <c r="N32" s="331">
        <v>5.16</v>
      </c>
      <c r="O32" s="331">
        <v>5.46</v>
      </c>
      <c r="P32" s="331">
        <v>5.31</v>
      </c>
      <c r="Q32" s="331">
        <v>5.55</v>
      </c>
      <c r="R32" s="331">
        <v>5.46</v>
      </c>
      <c r="S32" s="331">
        <v>13.39</v>
      </c>
      <c r="T32" s="331">
        <v>6.25</v>
      </c>
      <c r="U32" s="331">
        <v>5.97</v>
      </c>
      <c r="V32" s="331">
        <v>5.08</v>
      </c>
      <c r="W32" s="331">
        <v>5.85</v>
      </c>
      <c r="X32" s="331">
        <v>5.91</v>
      </c>
      <c r="Y32" s="331">
        <v>5.99</v>
      </c>
      <c r="Z32" s="331">
        <v>5.98</v>
      </c>
      <c r="AA32" s="331">
        <v>5.58</v>
      </c>
      <c r="AB32" s="331">
        <v>5.9</v>
      </c>
      <c r="AC32" s="331">
        <v>5.66</v>
      </c>
      <c r="AD32" s="331">
        <v>5.52</v>
      </c>
      <c r="AE32" s="331">
        <v>6.69</v>
      </c>
      <c r="AF32" s="331">
        <v>8.33</v>
      </c>
      <c r="AG32" s="332">
        <v>6.24</v>
      </c>
    </row>
    <row r="33" spans="2:36" s="290" customFormat="1" x14ac:dyDescent="0.25">
      <c r="B33" s="323">
        <v>0.58333333333333337</v>
      </c>
      <c r="C33" s="331">
        <v>6.58</v>
      </c>
      <c r="D33" s="331">
        <v>12.73</v>
      </c>
      <c r="E33" s="331">
        <v>5.34</v>
      </c>
      <c r="F33" s="331">
        <v>7.42</v>
      </c>
      <c r="G33" s="331">
        <v>5.32</v>
      </c>
      <c r="H33" s="331">
        <v>5.0599999999999996</v>
      </c>
      <c r="I33" s="331">
        <v>5.16</v>
      </c>
      <c r="J33" s="331">
        <v>5.4</v>
      </c>
      <c r="K33" s="331">
        <v>5.05</v>
      </c>
      <c r="L33" s="331">
        <v>5.44</v>
      </c>
      <c r="M33" s="331">
        <v>5.14</v>
      </c>
      <c r="N33" s="331">
        <v>5</v>
      </c>
      <c r="O33" s="331">
        <v>5.36</v>
      </c>
      <c r="P33" s="331">
        <v>5.22</v>
      </c>
      <c r="Q33" s="331">
        <v>5.5</v>
      </c>
      <c r="R33" s="331" t="s">
        <v>325</v>
      </c>
      <c r="S33" s="331">
        <v>14.51</v>
      </c>
      <c r="T33" s="331">
        <v>6.07</v>
      </c>
      <c r="U33" s="331">
        <v>5.78</v>
      </c>
      <c r="V33" s="331">
        <v>5.09</v>
      </c>
      <c r="W33" s="331">
        <v>5.82</v>
      </c>
      <c r="X33" s="331">
        <v>5.89</v>
      </c>
      <c r="Y33" s="331">
        <v>5.83</v>
      </c>
      <c r="Z33" s="331">
        <v>6.09</v>
      </c>
      <c r="AA33" s="331">
        <v>5.45</v>
      </c>
      <c r="AB33" s="331">
        <v>5.82</v>
      </c>
      <c r="AC33" s="331">
        <v>5.69</v>
      </c>
      <c r="AD33" s="331">
        <v>5.38</v>
      </c>
      <c r="AE33" s="331">
        <v>6.35</v>
      </c>
      <c r="AF33" s="331">
        <v>7.21</v>
      </c>
      <c r="AG33" s="332">
        <v>6.14</v>
      </c>
    </row>
    <row r="34" spans="2:36" s="290" customFormat="1" x14ac:dyDescent="0.25">
      <c r="B34" s="323">
        <v>0.625</v>
      </c>
      <c r="C34" s="331">
        <v>6.57</v>
      </c>
      <c r="D34" s="331">
        <v>12.63</v>
      </c>
      <c r="E34" s="331">
        <v>5.25</v>
      </c>
      <c r="F34" s="331">
        <v>7.38</v>
      </c>
      <c r="G34" s="331">
        <v>5.17</v>
      </c>
      <c r="H34" s="331">
        <v>5.1100000000000003</v>
      </c>
      <c r="I34" s="331">
        <v>5.05</v>
      </c>
      <c r="J34" s="331">
        <v>5.4</v>
      </c>
      <c r="K34" s="331">
        <v>5.0199999999999996</v>
      </c>
      <c r="L34" s="331">
        <v>5.51</v>
      </c>
      <c r="M34" s="331">
        <v>5.26</v>
      </c>
      <c r="N34" s="331">
        <v>4.95</v>
      </c>
      <c r="O34" s="331">
        <v>5.23</v>
      </c>
      <c r="P34" s="331">
        <v>5.29</v>
      </c>
      <c r="Q34" s="331">
        <v>5.43</v>
      </c>
      <c r="R34" s="331" t="s">
        <v>325</v>
      </c>
      <c r="S34" s="331">
        <v>11.3</v>
      </c>
      <c r="T34" s="331">
        <v>5.89</v>
      </c>
      <c r="U34" s="331">
        <v>5.69</v>
      </c>
      <c r="V34" s="331">
        <v>5.24</v>
      </c>
      <c r="W34" s="331">
        <v>5.73</v>
      </c>
      <c r="X34" s="331">
        <v>5.88</v>
      </c>
      <c r="Y34" s="331">
        <v>5.73</v>
      </c>
      <c r="Z34" s="331">
        <v>6.23</v>
      </c>
      <c r="AA34" s="331">
        <v>5.47</v>
      </c>
      <c r="AB34" s="331">
        <v>5.68</v>
      </c>
      <c r="AC34" s="331">
        <v>5.74</v>
      </c>
      <c r="AD34" s="331">
        <v>5.38</v>
      </c>
      <c r="AE34" s="331">
        <v>6.04</v>
      </c>
      <c r="AF34" s="331">
        <v>6.18</v>
      </c>
      <c r="AG34" s="332">
        <v>6.08</v>
      </c>
    </row>
    <row r="35" spans="2:36" s="290" customFormat="1" x14ac:dyDescent="0.25">
      <c r="B35" s="323">
        <v>0.66666666666666663</v>
      </c>
      <c r="C35" s="331">
        <v>6.5</v>
      </c>
      <c r="D35" s="331">
        <v>12.79</v>
      </c>
      <c r="E35" s="331">
        <v>5.16</v>
      </c>
      <c r="F35" s="331">
        <v>7.04</v>
      </c>
      <c r="G35" s="331">
        <v>5.03</v>
      </c>
      <c r="H35" s="331">
        <v>5.29</v>
      </c>
      <c r="I35" s="331">
        <v>5.15</v>
      </c>
      <c r="J35" s="331">
        <v>5.25</v>
      </c>
      <c r="K35" s="331">
        <v>5.34</v>
      </c>
      <c r="L35" s="331">
        <v>5.42</v>
      </c>
      <c r="M35" s="331">
        <v>5.16</v>
      </c>
      <c r="N35" s="331">
        <v>5.03</v>
      </c>
      <c r="O35" s="331">
        <v>5.0999999999999996</v>
      </c>
      <c r="P35" s="331">
        <v>5.07</v>
      </c>
      <c r="Q35" s="331">
        <v>5.4</v>
      </c>
      <c r="R35" s="331" t="s">
        <v>325</v>
      </c>
      <c r="S35" s="331">
        <v>8.2899999999999991</v>
      </c>
      <c r="T35" s="331">
        <v>5.69</v>
      </c>
      <c r="U35" s="331">
        <v>5.6</v>
      </c>
      <c r="V35" s="331">
        <v>5.46</v>
      </c>
      <c r="W35" s="331">
        <v>5.76</v>
      </c>
      <c r="X35" s="331">
        <v>5.93</v>
      </c>
      <c r="Y35" s="331">
        <v>5.75</v>
      </c>
      <c r="Z35" s="331">
        <v>6.16</v>
      </c>
      <c r="AA35" s="331">
        <v>5.46</v>
      </c>
      <c r="AB35" s="331">
        <v>5.61</v>
      </c>
      <c r="AC35" s="331">
        <v>5.73</v>
      </c>
      <c r="AD35" s="331">
        <v>5.6</v>
      </c>
      <c r="AE35" s="331">
        <v>5.86</v>
      </c>
      <c r="AF35" s="331">
        <v>6</v>
      </c>
      <c r="AG35" s="332">
        <v>5.93</v>
      </c>
    </row>
    <row r="36" spans="2:36" s="290" customFormat="1" x14ac:dyDescent="0.25">
      <c r="B36" s="323">
        <v>0.70833333333333337</v>
      </c>
      <c r="C36" s="331">
        <v>6.55</v>
      </c>
      <c r="D36" s="331">
        <v>14.08</v>
      </c>
      <c r="E36" s="331">
        <v>5.18</v>
      </c>
      <c r="F36" s="331">
        <v>6.34</v>
      </c>
      <c r="G36" s="331">
        <v>4.8899999999999997</v>
      </c>
      <c r="H36" s="331">
        <v>5.15</v>
      </c>
      <c r="I36" s="331">
        <v>5.19</v>
      </c>
      <c r="J36" s="331">
        <v>5.0999999999999996</v>
      </c>
      <c r="K36" s="331">
        <v>5.37</v>
      </c>
      <c r="L36" s="331">
        <v>5.54</v>
      </c>
      <c r="M36" s="331">
        <v>5.17</v>
      </c>
      <c r="N36" s="331">
        <v>5.12</v>
      </c>
      <c r="O36" s="331">
        <v>5.03</v>
      </c>
      <c r="P36" s="331">
        <v>4.8600000000000003</v>
      </c>
      <c r="Q36" s="331">
        <v>5.4</v>
      </c>
      <c r="R36" s="331">
        <v>5.72</v>
      </c>
      <c r="S36" s="331">
        <v>6.84</v>
      </c>
      <c r="T36" s="331">
        <v>5.62</v>
      </c>
      <c r="U36" s="331">
        <v>5.71</v>
      </c>
      <c r="V36" s="331">
        <v>5.33</v>
      </c>
      <c r="W36" s="331">
        <v>5.84</v>
      </c>
      <c r="X36" s="331">
        <v>5.91</v>
      </c>
      <c r="Y36" s="331">
        <v>5.82</v>
      </c>
      <c r="Z36" s="331">
        <v>6.05</v>
      </c>
      <c r="AA36" s="331">
        <v>5.54</v>
      </c>
      <c r="AB36" s="331">
        <v>5.49</v>
      </c>
      <c r="AC36" s="331">
        <v>5.49</v>
      </c>
      <c r="AD36" s="331">
        <v>5.57</v>
      </c>
      <c r="AE36" s="331">
        <v>5.81</v>
      </c>
      <c r="AF36" s="331">
        <v>5.63</v>
      </c>
      <c r="AG36" s="332">
        <v>5.81</v>
      </c>
    </row>
    <row r="37" spans="2:36" s="290" customFormat="1" x14ac:dyDescent="0.25">
      <c r="B37" s="323">
        <v>0.75</v>
      </c>
      <c r="C37" s="331">
        <v>6.47</v>
      </c>
      <c r="D37" s="331">
        <v>14.05</v>
      </c>
      <c r="E37" s="331">
        <v>5.28</v>
      </c>
      <c r="F37" s="331">
        <v>5.83</v>
      </c>
      <c r="G37" s="331">
        <v>4.97</v>
      </c>
      <c r="H37" s="331">
        <v>5.16</v>
      </c>
      <c r="I37" s="331">
        <v>5.08</v>
      </c>
      <c r="J37" s="331">
        <v>4.72</v>
      </c>
      <c r="K37" s="331">
        <v>5.48</v>
      </c>
      <c r="L37" s="331">
        <v>5.1100000000000003</v>
      </c>
      <c r="M37" s="331">
        <v>4.93</v>
      </c>
      <c r="N37" s="331">
        <v>5.12</v>
      </c>
      <c r="O37" s="331">
        <v>5.18</v>
      </c>
      <c r="P37" s="331">
        <v>4.51</v>
      </c>
      <c r="Q37" s="331">
        <v>5.6</v>
      </c>
      <c r="R37" s="331">
        <v>5.61</v>
      </c>
      <c r="S37" s="331">
        <v>6.45</v>
      </c>
      <c r="T37" s="331">
        <v>5.56</v>
      </c>
      <c r="U37" s="331">
        <v>5.64</v>
      </c>
      <c r="V37" s="331">
        <v>5.14</v>
      </c>
      <c r="W37" s="331">
        <v>5.92</v>
      </c>
      <c r="X37" s="331">
        <v>5.94</v>
      </c>
      <c r="Y37" s="331">
        <v>5.84</v>
      </c>
      <c r="Z37" s="331" t="s">
        <v>325</v>
      </c>
      <c r="AA37" s="331">
        <v>5.55</v>
      </c>
      <c r="AB37" s="331">
        <v>5.44</v>
      </c>
      <c r="AC37" s="331">
        <v>5.38</v>
      </c>
      <c r="AD37" s="331">
        <v>5.67</v>
      </c>
      <c r="AE37" s="331">
        <v>5.93</v>
      </c>
      <c r="AF37" s="331">
        <v>5.53</v>
      </c>
      <c r="AG37" s="332">
        <v>5.66</v>
      </c>
      <c r="AJ37" s="285"/>
    </row>
    <row r="38" spans="2:36" s="290" customFormat="1" x14ac:dyDescent="0.25">
      <c r="B38" s="323">
        <v>0.79166666666666663</v>
      </c>
      <c r="C38" s="331">
        <v>6.46</v>
      </c>
      <c r="D38" s="331">
        <v>9.9700000000000006</v>
      </c>
      <c r="E38" s="331">
        <v>5.54</v>
      </c>
      <c r="F38" s="331">
        <v>5.68</v>
      </c>
      <c r="G38" s="331">
        <v>5.0599999999999996</v>
      </c>
      <c r="H38" s="331">
        <v>5.05</v>
      </c>
      <c r="I38" s="331">
        <v>4.92</v>
      </c>
      <c r="J38" s="331">
        <v>4.93</v>
      </c>
      <c r="K38" s="331">
        <v>5.38</v>
      </c>
      <c r="L38" s="331">
        <v>4.58</v>
      </c>
      <c r="M38" s="331">
        <v>4.95</v>
      </c>
      <c r="N38" s="331">
        <v>5.2</v>
      </c>
      <c r="O38" s="331">
        <v>5.28</v>
      </c>
      <c r="P38" s="331">
        <v>4.46</v>
      </c>
      <c r="Q38" s="331">
        <v>5.63</v>
      </c>
      <c r="R38" s="331">
        <v>5.49</v>
      </c>
      <c r="S38" s="331">
        <v>6.14</v>
      </c>
      <c r="T38" s="331">
        <v>5.53</v>
      </c>
      <c r="U38" s="331">
        <v>5.52</v>
      </c>
      <c r="V38" s="331">
        <v>5.19</v>
      </c>
      <c r="W38" s="331">
        <v>5.89</v>
      </c>
      <c r="X38" s="331">
        <v>5.89</v>
      </c>
      <c r="Y38" s="331">
        <v>5.74</v>
      </c>
      <c r="Z38" s="331" t="s">
        <v>325</v>
      </c>
      <c r="AA38" s="331">
        <v>5.6</v>
      </c>
      <c r="AB38" s="331">
        <v>5.35</v>
      </c>
      <c r="AC38" s="331">
        <v>5.36</v>
      </c>
      <c r="AD38" s="331">
        <v>5.65</v>
      </c>
      <c r="AE38" s="331">
        <v>6.73</v>
      </c>
      <c r="AF38" s="331">
        <v>5.69</v>
      </c>
      <c r="AG38" s="332">
        <v>5.61</v>
      </c>
      <c r="AJ38" s="285"/>
    </row>
    <row r="39" spans="2:36" s="290" customFormat="1" x14ac:dyDescent="0.25">
      <c r="B39" s="323">
        <v>0.83333333333333337</v>
      </c>
      <c r="C39" s="331">
        <v>6.57</v>
      </c>
      <c r="D39" s="331">
        <v>8.6300000000000008</v>
      </c>
      <c r="E39" s="331">
        <v>6.08</v>
      </c>
      <c r="F39" s="331">
        <v>5.48</v>
      </c>
      <c r="G39" s="331">
        <v>5.17</v>
      </c>
      <c r="H39" s="331">
        <v>5.12</v>
      </c>
      <c r="I39" s="331">
        <v>4.8600000000000003</v>
      </c>
      <c r="J39" s="331">
        <v>5.18</v>
      </c>
      <c r="K39" s="331">
        <v>5.45</v>
      </c>
      <c r="L39" s="331">
        <v>4.5199999999999996</v>
      </c>
      <c r="M39" s="331">
        <v>4.7</v>
      </c>
      <c r="N39" s="331">
        <v>5.16</v>
      </c>
      <c r="O39" s="331">
        <v>5.35</v>
      </c>
      <c r="P39" s="331">
        <v>4.45</v>
      </c>
      <c r="Q39" s="331">
        <v>5.52</v>
      </c>
      <c r="R39" s="331">
        <v>5.47</v>
      </c>
      <c r="S39" s="331">
        <v>5.95</v>
      </c>
      <c r="T39" s="331">
        <v>5.49</v>
      </c>
      <c r="U39" s="331">
        <v>5.35</v>
      </c>
      <c r="V39" s="331">
        <v>5.2</v>
      </c>
      <c r="W39" s="331">
        <v>5.88</v>
      </c>
      <c r="X39" s="331">
        <v>5.9</v>
      </c>
      <c r="Y39" s="331">
        <v>5.61</v>
      </c>
      <c r="Z39" s="331" t="s">
        <v>325</v>
      </c>
      <c r="AA39" s="331">
        <v>5.4</v>
      </c>
      <c r="AB39" s="331">
        <v>5.35</v>
      </c>
      <c r="AC39" s="331">
        <v>5.42</v>
      </c>
      <c r="AD39" s="331">
        <v>5.72</v>
      </c>
      <c r="AE39" s="331">
        <v>8.23</v>
      </c>
      <c r="AF39" s="331">
        <v>6.54</v>
      </c>
      <c r="AG39" s="332">
        <v>5.62</v>
      </c>
      <c r="AJ39" s="285"/>
    </row>
    <row r="40" spans="2:36" s="290" customFormat="1" x14ac:dyDescent="0.25">
      <c r="B40" s="323">
        <v>0.875</v>
      </c>
      <c r="C40" s="331">
        <v>6.67</v>
      </c>
      <c r="D40" s="331">
        <v>8.25</v>
      </c>
      <c r="E40" s="331">
        <v>8.2899999999999991</v>
      </c>
      <c r="F40" s="331">
        <v>5.34</v>
      </c>
      <c r="G40" s="331">
        <v>5.21</v>
      </c>
      <c r="H40" s="331">
        <v>5.14</v>
      </c>
      <c r="I40" s="331">
        <v>5.05</v>
      </c>
      <c r="J40" s="331">
        <v>5.64</v>
      </c>
      <c r="K40" s="331">
        <v>5.4</v>
      </c>
      <c r="L40" s="331">
        <v>4.87</v>
      </c>
      <c r="M40" s="331">
        <v>4.87</v>
      </c>
      <c r="N40" s="331">
        <v>5.15</v>
      </c>
      <c r="O40" s="331">
        <v>5.32</v>
      </c>
      <c r="P40" s="331">
        <v>4.68</v>
      </c>
      <c r="Q40" s="331">
        <v>5.38</v>
      </c>
      <c r="R40" s="331">
        <v>5.36</v>
      </c>
      <c r="S40" s="331">
        <v>5.73</v>
      </c>
      <c r="T40" s="331">
        <v>5.58</v>
      </c>
      <c r="U40" s="331">
        <v>5.37</v>
      </c>
      <c r="V40" s="331">
        <v>5.25</v>
      </c>
      <c r="W40" s="331">
        <v>5.78</v>
      </c>
      <c r="X40" s="331">
        <v>5.86</v>
      </c>
      <c r="Y40" s="331">
        <v>5.52</v>
      </c>
      <c r="Z40" s="331">
        <v>5.47</v>
      </c>
      <c r="AA40" s="331">
        <v>5.39</v>
      </c>
      <c r="AB40" s="331">
        <v>5.34</v>
      </c>
      <c r="AC40" s="331">
        <v>5.35</v>
      </c>
      <c r="AD40" s="331">
        <v>5.58</v>
      </c>
      <c r="AE40" s="331">
        <v>11.03</v>
      </c>
      <c r="AF40" s="331">
        <v>6.61</v>
      </c>
      <c r="AG40" s="332">
        <v>5.69</v>
      </c>
      <c r="AJ40" s="285"/>
    </row>
    <row r="41" spans="2:36" s="290" customFormat="1" x14ac:dyDescent="0.25">
      <c r="B41" s="323">
        <v>0.91666666666666663</v>
      </c>
      <c r="C41" s="331">
        <v>6.72</v>
      </c>
      <c r="D41" s="331">
        <v>8.26</v>
      </c>
      <c r="E41" s="331">
        <v>19.8</v>
      </c>
      <c r="F41" s="331">
        <v>5.13</v>
      </c>
      <c r="G41" s="331">
        <v>5.26</v>
      </c>
      <c r="H41" s="331">
        <v>5.22</v>
      </c>
      <c r="I41" s="331">
        <v>5.26</v>
      </c>
      <c r="J41" s="331">
        <v>5.51</v>
      </c>
      <c r="K41" s="331">
        <v>5.35</v>
      </c>
      <c r="L41" s="331">
        <v>5.38</v>
      </c>
      <c r="M41" s="331">
        <v>4.93</v>
      </c>
      <c r="N41" s="331">
        <v>5.0999999999999996</v>
      </c>
      <c r="O41" s="331">
        <v>5.19</v>
      </c>
      <c r="P41" s="331">
        <v>4.9800000000000004</v>
      </c>
      <c r="Q41" s="331">
        <v>5.33</v>
      </c>
      <c r="R41" s="331">
        <v>5.31</v>
      </c>
      <c r="S41" s="331">
        <v>5.74</v>
      </c>
      <c r="T41" s="331">
        <v>5.55</v>
      </c>
      <c r="U41" s="331">
        <v>5.35</v>
      </c>
      <c r="V41" s="331">
        <v>5.28</v>
      </c>
      <c r="W41" s="331">
        <v>5.83</v>
      </c>
      <c r="X41" s="331">
        <v>5.82</v>
      </c>
      <c r="Y41" s="331">
        <v>5.56</v>
      </c>
      <c r="Z41" s="331">
        <v>5.51</v>
      </c>
      <c r="AA41" s="331">
        <v>5.35</v>
      </c>
      <c r="AB41" s="331">
        <v>5.34</v>
      </c>
      <c r="AC41" s="331">
        <v>4.96</v>
      </c>
      <c r="AD41" s="331">
        <v>5.56</v>
      </c>
      <c r="AE41" s="331">
        <v>11.09</v>
      </c>
      <c r="AF41" s="331">
        <v>6.49</v>
      </c>
      <c r="AG41" s="332">
        <v>5.74</v>
      </c>
    </row>
    <row r="42" spans="2:36" s="290" customFormat="1" x14ac:dyDescent="0.25">
      <c r="B42" s="323">
        <v>0.95833333333333337</v>
      </c>
      <c r="C42" s="331">
        <v>6.7</v>
      </c>
      <c r="D42" s="331">
        <v>8.25</v>
      </c>
      <c r="E42" s="331">
        <v>27.62</v>
      </c>
      <c r="F42" s="331">
        <v>5.2</v>
      </c>
      <c r="G42" s="331">
        <v>5.28</v>
      </c>
      <c r="H42" s="331">
        <v>5.18</v>
      </c>
      <c r="I42" s="331">
        <v>5.29</v>
      </c>
      <c r="J42" s="331">
        <v>5.51</v>
      </c>
      <c r="K42" s="331">
        <v>5.15</v>
      </c>
      <c r="L42" s="331">
        <v>5.45</v>
      </c>
      <c r="M42" s="331">
        <v>5.0599999999999996</v>
      </c>
      <c r="N42" s="331">
        <v>5.21</v>
      </c>
      <c r="O42" s="331">
        <v>5.23</v>
      </c>
      <c r="P42" s="331">
        <v>5.32</v>
      </c>
      <c r="Q42" s="331">
        <v>5.54</v>
      </c>
      <c r="R42" s="331">
        <v>5.22</v>
      </c>
      <c r="S42" s="331">
        <v>5.75</v>
      </c>
      <c r="T42" s="331">
        <v>5.54</v>
      </c>
      <c r="U42" s="331">
        <v>5.56</v>
      </c>
      <c r="V42" s="331">
        <v>5.37</v>
      </c>
      <c r="W42" s="331">
        <v>5.84</v>
      </c>
      <c r="X42" s="331">
        <v>5.76</v>
      </c>
      <c r="Y42" s="331">
        <v>5.7</v>
      </c>
      <c r="Z42" s="331">
        <v>5.43</v>
      </c>
      <c r="AA42" s="331">
        <v>5.53</v>
      </c>
      <c r="AB42" s="331">
        <v>5.39</v>
      </c>
      <c r="AC42" s="331">
        <v>4.45</v>
      </c>
      <c r="AD42" s="331">
        <v>5.56</v>
      </c>
      <c r="AE42" s="331">
        <v>10.210000000000001</v>
      </c>
      <c r="AF42" s="331">
        <v>5.84</v>
      </c>
      <c r="AG42" s="332">
        <v>5.81</v>
      </c>
    </row>
    <row r="43" spans="2:36" s="290" customFormat="1" ht="36" x14ac:dyDescent="0.25">
      <c r="B43" s="325" t="s">
        <v>405</v>
      </c>
      <c r="C43" s="324">
        <f>IFERROR(MAX(C19:C42),"")</f>
        <v>6.82</v>
      </c>
      <c r="D43" s="324">
        <f t="shared" ref="D43:AG43" si="0">IFERROR(MAX(D19:D42),"")</f>
        <v>14.32</v>
      </c>
      <c r="E43" s="324">
        <f t="shared" si="0"/>
        <v>27.62</v>
      </c>
      <c r="F43" s="324">
        <f t="shared" si="0"/>
        <v>28.6</v>
      </c>
      <c r="G43" s="324">
        <f t="shared" si="0"/>
        <v>5.46</v>
      </c>
      <c r="H43" s="324">
        <f t="shared" si="0"/>
        <v>5.43</v>
      </c>
      <c r="I43" s="324">
        <f t="shared" si="0"/>
        <v>5.36</v>
      </c>
      <c r="J43" s="324">
        <f t="shared" si="0"/>
        <v>6.5</v>
      </c>
      <c r="K43" s="324">
        <f t="shared" si="0"/>
        <v>5.51</v>
      </c>
      <c r="L43" s="324">
        <f t="shared" si="0"/>
        <v>5.54</v>
      </c>
      <c r="M43" s="324">
        <f t="shared" si="0"/>
        <v>5.47</v>
      </c>
      <c r="N43" s="324">
        <f t="shared" si="0"/>
        <v>5.82</v>
      </c>
      <c r="O43" s="324">
        <f t="shared" si="0"/>
        <v>5.46</v>
      </c>
      <c r="P43" s="324">
        <f t="shared" si="0"/>
        <v>5.32</v>
      </c>
      <c r="Q43" s="324">
        <f t="shared" si="0"/>
        <v>5.63</v>
      </c>
      <c r="R43" s="324">
        <f t="shared" si="0"/>
        <v>5.72</v>
      </c>
      <c r="S43" s="324">
        <f t="shared" si="0"/>
        <v>14.51</v>
      </c>
      <c r="T43" s="324">
        <f t="shared" si="0"/>
        <v>6.35</v>
      </c>
      <c r="U43" s="324">
        <f t="shared" si="0"/>
        <v>5.97</v>
      </c>
      <c r="V43" s="324">
        <f t="shared" si="0"/>
        <v>5.72</v>
      </c>
      <c r="W43" s="324">
        <f t="shared" si="0"/>
        <v>5.92</v>
      </c>
      <c r="X43" s="324">
        <f t="shared" si="0"/>
        <v>6.18</v>
      </c>
      <c r="Y43" s="324">
        <f t="shared" si="0"/>
        <v>5.99</v>
      </c>
      <c r="Z43" s="324">
        <f t="shared" si="0"/>
        <v>8.66</v>
      </c>
      <c r="AA43" s="324">
        <f t="shared" si="0"/>
        <v>5.76</v>
      </c>
      <c r="AB43" s="324">
        <f t="shared" si="0"/>
        <v>5.97</v>
      </c>
      <c r="AC43" s="324">
        <f t="shared" si="0"/>
        <v>5.82</v>
      </c>
      <c r="AD43" s="324">
        <f t="shared" si="0"/>
        <v>5.72</v>
      </c>
      <c r="AE43" s="324">
        <f t="shared" si="0"/>
        <v>95.24</v>
      </c>
      <c r="AF43" s="324">
        <f t="shared" si="0"/>
        <v>79.69</v>
      </c>
      <c r="AG43" s="324">
        <f t="shared" si="0"/>
        <v>7</v>
      </c>
    </row>
    <row r="44" spans="2:36" s="291" customFormat="1" ht="27" customHeight="1" x14ac:dyDescent="0.3">
      <c r="B44" s="321" t="s">
        <v>322</v>
      </c>
      <c r="C44" s="389" t="s">
        <v>323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x14ac:dyDescent="0.3">
      <c r="B45" s="288" t="s">
        <v>326</v>
      </c>
    </row>
    <row r="46" spans="2:36" s="281" customFormat="1" ht="13.5" customHeight="1" x14ac:dyDescent="0.3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8" spans="2:36" x14ac:dyDescent="0.3">
      <c r="B48" s="288"/>
      <c r="C48"/>
    </row>
    <row r="49" spans="2:31" x14ac:dyDescent="0.3">
      <c r="B49" s="288"/>
    </row>
    <row r="50" spans="2:31" x14ac:dyDescent="0.3">
      <c r="B50" s="288"/>
    </row>
    <row r="51" spans="2:31" x14ac:dyDescent="0.3">
      <c r="B51" s="288"/>
    </row>
    <row r="52" spans="2:31" x14ac:dyDescent="0.3">
      <c r="B52" s="288"/>
    </row>
    <row r="53" spans="2:31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</sheetData>
  <sheetProtection formatColumns="0"/>
  <mergeCells count="40">
    <mergeCell ref="B55:J55"/>
    <mergeCell ref="L54:M54"/>
    <mergeCell ref="L55:T55"/>
    <mergeCell ref="W54:X54"/>
    <mergeCell ref="W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4:J54"/>
    <mergeCell ref="N54:T54"/>
    <mergeCell ref="Y54:AE54"/>
    <mergeCell ref="W53:AE53"/>
    <mergeCell ref="L53:T53"/>
    <mergeCell ref="B53:H53"/>
    <mergeCell ref="F16:L16"/>
    <mergeCell ref="M16:P16"/>
    <mergeCell ref="Q16:W16"/>
    <mergeCell ref="X16:Y16"/>
    <mergeCell ref="Z16:AG16"/>
    <mergeCell ref="B54:C5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6"/>
  <sheetViews>
    <sheetView showGridLines="0" topLeftCell="A4" zoomScale="70" zoomScaleNormal="70" zoomScaleSheetLayoutView="70" workbookViewId="0">
      <selection activeCell="Q35" sqref="Q35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16384" width="11.44140625" style="289"/>
  </cols>
  <sheetData>
    <row r="1" spans="2:33" ht="15.75" customHeight="1" x14ac:dyDescent="0.3"/>
    <row r="2" spans="2:33" ht="15.75" customHeight="1" x14ac:dyDescent="0.3">
      <c r="B2" s="390"/>
      <c r="C2" s="390"/>
      <c r="D2" s="390"/>
      <c r="E2" s="390"/>
      <c r="F2" s="401" t="s">
        <v>334</v>
      </c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</row>
    <row r="3" spans="2:33" ht="15.75" customHeight="1" x14ac:dyDescent="0.3">
      <c r="B3" s="390"/>
      <c r="C3" s="390"/>
      <c r="D3" s="390"/>
      <c r="E3" s="390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</row>
    <row r="4" spans="2:33" ht="15.75" customHeight="1" x14ac:dyDescent="0.3">
      <c r="B4" s="390"/>
      <c r="C4" s="390"/>
      <c r="D4" s="390"/>
      <c r="E4" s="390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julio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4" t="s">
        <v>351</v>
      </c>
      <c r="C10" s="374"/>
      <c r="D10" s="374"/>
      <c r="E10" s="374"/>
      <c r="F10" s="383">
        <f>'PM10 24H'!F10</f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3" t="str">
        <f>'PM10 24H'!V10</f>
        <v>31/07/2025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4" t="s">
        <v>33</v>
      </c>
      <c r="C14" s="374"/>
      <c r="D14" s="374"/>
      <c r="E14" s="374"/>
      <c r="F14" s="373" t="s">
        <v>377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400" t="s">
        <v>395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4" t="s">
        <v>8</v>
      </c>
      <c r="C16" s="374"/>
      <c r="D16" s="374"/>
      <c r="E16" s="374"/>
      <c r="F16" s="373" t="s">
        <v>376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378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 t="s">
        <v>396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5">
      <c r="B19" s="323">
        <v>0</v>
      </c>
      <c r="C19" s="332">
        <v>2.57</v>
      </c>
      <c r="D19" s="332">
        <v>2.89</v>
      </c>
      <c r="E19" s="332">
        <v>3.36</v>
      </c>
      <c r="F19" s="332">
        <v>3.89</v>
      </c>
      <c r="G19" s="332">
        <v>2.14</v>
      </c>
      <c r="H19" s="332">
        <v>2.35</v>
      </c>
      <c r="I19" s="332">
        <v>2.54</v>
      </c>
      <c r="J19" s="332">
        <v>2.89</v>
      </c>
      <c r="K19" s="332">
        <v>2.4</v>
      </c>
      <c r="L19" s="332">
        <v>2.39</v>
      </c>
      <c r="M19" s="332">
        <v>2.74</v>
      </c>
      <c r="N19" s="332">
        <v>2.74</v>
      </c>
      <c r="O19" s="332">
        <v>2.82</v>
      </c>
      <c r="P19" s="332">
        <v>2.4900000000000002</v>
      </c>
      <c r="Q19" s="332">
        <v>2.91</v>
      </c>
      <c r="R19" s="332">
        <v>2.67</v>
      </c>
      <c r="S19" s="332">
        <v>3.2</v>
      </c>
      <c r="T19" s="332">
        <v>2.39</v>
      </c>
      <c r="U19" s="332">
        <v>3.02</v>
      </c>
      <c r="V19" s="332">
        <v>2.75</v>
      </c>
      <c r="W19" s="332">
        <v>2.79</v>
      </c>
      <c r="X19" s="332">
        <v>2.88</v>
      </c>
      <c r="Y19" s="332">
        <v>3.24</v>
      </c>
      <c r="Z19" s="332">
        <v>3</v>
      </c>
      <c r="AA19" s="332">
        <v>1.86</v>
      </c>
      <c r="AB19" s="332">
        <v>1.57</v>
      </c>
      <c r="AC19" s="332">
        <v>1.85</v>
      </c>
      <c r="AD19" s="332">
        <v>2.1</v>
      </c>
      <c r="AE19" s="332">
        <v>2.2000000000000002</v>
      </c>
      <c r="AF19" s="332">
        <v>1.4</v>
      </c>
      <c r="AG19" s="332">
        <v>1.75</v>
      </c>
    </row>
    <row r="20" spans="2:33" s="290" customFormat="1" x14ac:dyDescent="0.25">
      <c r="B20" s="323">
        <v>4.1666666666666664E-2</v>
      </c>
      <c r="C20" s="332">
        <v>2.82</v>
      </c>
      <c r="D20" s="332">
        <v>2.96</v>
      </c>
      <c r="E20" s="332">
        <v>3.68</v>
      </c>
      <c r="F20" s="332">
        <v>3.09</v>
      </c>
      <c r="G20" s="332">
        <v>2.27</v>
      </c>
      <c r="H20" s="332">
        <v>2.92</v>
      </c>
      <c r="I20" s="332">
        <v>2.75</v>
      </c>
      <c r="J20" s="332">
        <v>2.5</v>
      </c>
      <c r="K20" s="332">
        <v>2.29</v>
      </c>
      <c r="L20" s="332">
        <v>2.67</v>
      </c>
      <c r="M20" s="332">
        <v>2.75</v>
      </c>
      <c r="N20" s="332">
        <v>2.72</v>
      </c>
      <c r="O20" s="332">
        <v>2.92</v>
      </c>
      <c r="P20" s="332">
        <v>2.89</v>
      </c>
      <c r="Q20" s="332">
        <v>2.81</v>
      </c>
      <c r="R20" s="332">
        <v>2.7</v>
      </c>
      <c r="S20" s="332">
        <v>3.52</v>
      </c>
      <c r="T20" s="332">
        <v>2.99</v>
      </c>
      <c r="U20" s="332">
        <v>2.82</v>
      </c>
      <c r="V20" s="332">
        <v>2.85</v>
      </c>
      <c r="W20" s="332">
        <v>3.14</v>
      </c>
      <c r="X20" s="332">
        <v>3.14</v>
      </c>
      <c r="Y20" s="332">
        <v>3.17</v>
      </c>
      <c r="Z20" s="332">
        <v>2.93</v>
      </c>
      <c r="AA20" s="332">
        <v>1.75</v>
      </c>
      <c r="AB20" s="332">
        <v>1.31</v>
      </c>
      <c r="AC20" s="332">
        <v>1.85</v>
      </c>
      <c r="AD20" s="332">
        <v>1.97</v>
      </c>
      <c r="AE20" s="332">
        <v>2.38</v>
      </c>
      <c r="AF20" s="332">
        <v>1.5</v>
      </c>
      <c r="AG20" s="332">
        <v>2.0699999999999998</v>
      </c>
    </row>
    <row r="21" spans="2:33" s="290" customFormat="1" x14ac:dyDescent="0.25">
      <c r="B21" s="323">
        <v>8.3333333333333329E-2</v>
      </c>
      <c r="C21" s="332">
        <v>2.92</v>
      </c>
      <c r="D21" s="332">
        <v>2.95</v>
      </c>
      <c r="E21" s="332">
        <v>3.34</v>
      </c>
      <c r="F21" s="332">
        <v>2.82</v>
      </c>
      <c r="G21" s="332">
        <v>2.17</v>
      </c>
      <c r="H21" s="332">
        <v>2.52</v>
      </c>
      <c r="I21" s="332">
        <v>2.63</v>
      </c>
      <c r="J21" s="332">
        <v>2.15</v>
      </c>
      <c r="K21" s="332">
        <v>2.2400000000000002</v>
      </c>
      <c r="L21" s="332">
        <v>2.78</v>
      </c>
      <c r="M21" s="332">
        <v>2.59</v>
      </c>
      <c r="N21" s="332">
        <v>2.77</v>
      </c>
      <c r="O21" s="332">
        <v>2.89</v>
      </c>
      <c r="P21" s="332">
        <v>2.7</v>
      </c>
      <c r="Q21" s="332">
        <v>2.96</v>
      </c>
      <c r="R21" s="332">
        <v>2.61</v>
      </c>
      <c r="S21" s="332">
        <v>3.38</v>
      </c>
      <c r="T21" s="332">
        <v>2.4900000000000002</v>
      </c>
      <c r="U21" s="332">
        <v>2.67</v>
      </c>
      <c r="V21" s="332">
        <v>2.84</v>
      </c>
      <c r="W21" s="332">
        <v>3.02</v>
      </c>
      <c r="X21" s="332">
        <v>3.31</v>
      </c>
      <c r="Y21" s="332">
        <v>3.04</v>
      </c>
      <c r="Z21" s="332">
        <v>3.17</v>
      </c>
      <c r="AA21" s="332">
        <v>2.13</v>
      </c>
      <c r="AB21" s="332">
        <v>1.68</v>
      </c>
      <c r="AC21" s="332">
        <v>1.75</v>
      </c>
      <c r="AD21" s="332">
        <v>1.78</v>
      </c>
      <c r="AE21" s="332">
        <v>1.67</v>
      </c>
      <c r="AF21" s="332">
        <v>1.83</v>
      </c>
      <c r="AG21" s="332">
        <v>2.11</v>
      </c>
    </row>
    <row r="22" spans="2:33" s="290" customFormat="1" x14ac:dyDescent="0.25">
      <c r="B22" s="323">
        <v>0.125</v>
      </c>
      <c r="C22" s="332">
        <v>3.61</v>
      </c>
      <c r="D22" s="332">
        <v>2.56</v>
      </c>
      <c r="E22" s="332">
        <v>3.82</v>
      </c>
      <c r="F22" s="332">
        <v>2.95</v>
      </c>
      <c r="G22" s="332">
        <v>2.15</v>
      </c>
      <c r="H22" s="332">
        <v>2.91</v>
      </c>
      <c r="I22" s="332">
        <v>2.38</v>
      </c>
      <c r="J22" s="332">
        <v>2.06</v>
      </c>
      <c r="K22" s="332">
        <v>2.67</v>
      </c>
      <c r="L22" s="332">
        <v>2.38</v>
      </c>
      <c r="M22" s="332">
        <v>2.3199999999999998</v>
      </c>
      <c r="N22" s="332">
        <v>2.99</v>
      </c>
      <c r="O22" s="332">
        <v>2.92</v>
      </c>
      <c r="P22" s="332">
        <v>2.81</v>
      </c>
      <c r="Q22" s="332">
        <v>2.65</v>
      </c>
      <c r="R22" s="332">
        <v>2.52</v>
      </c>
      <c r="S22" s="332">
        <v>3.5</v>
      </c>
      <c r="T22" s="332">
        <v>2.57</v>
      </c>
      <c r="U22" s="332">
        <v>2.85</v>
      </c>
      <c r="V22" s="332">
        <v>3.14</v>
      </c>
      <c r="W22" s="332">
        <v>2.74</v>
      </c>
      <c r="X22" s="332">
        <v>2.84</v>
      </c>
      <c r="Y22" s="332">
        <v>3.03</v>
      </c>
      <c r="Z22" s="332">
        <v>2.72</v>
      </c>
      <c r="AA22" s="332">
        <v>1.74</v>
      </c>
      <c r="AB22" s="332">
        <v>1.7</v>
      </c>
      <c r="AC22" s="332">
        <v>1.96</v>
      </c>
      <c r="AD22" s="332">
        <v>1.68</v>
      </c>
      <c r="AE22" s="332">
        <v>1.85</v>
      </c>
      <c r="AF22" s="332">
        <v>2.85</v>
      </c>
      <c r="AG22" s="332">
        <v>2.04</v>
      </c>
    </row>
    <row r="23" spans="2:33" s="290" customFormat="1" x14ac:dyDescent="0.25">
      <c r="B23" s="323">
        <v>0.16666666666666666</v>
      </c>
      <c r="C23" s="332">
        <v>3.47</v>
      </c>
      <c r="D23" s="332">
        <v>2.74</v>
      </c>
      <c r="E23" s="332">
        <v>3.73</v>
      </c>
      <c r="F23" s="332">
        <v>3.22</v>
      </c>
      <c r="G23" s="332">
        <v>2.17</v>
      </c>
      <c r="H23" s="332">
        <v>2.72</v>
      </c>
      <c r="I23" s="332">
        <v>2.65</v>
      </c>
      <c r="J23" s="332">
        <v>2.11</v>
      </c>
      <c r="K23" s="332">
        <v>2.63</v>
      </c>
      <c r="L23" s="332">
        <v>2.52</v>
      </c>
      <c r="M23" s="332">
        <v>2.1</v>
      </c>
      <c r="N23" s="332">
        <v>3.43</v>
      </c>
      <c r="O23" s="332">
        <v>2.93</v>
      </c>
      <c r="P23" s="332">
        <v>2.81</v>
      </c>
      <c r="Q23" s="332">
        <v>2.72</v>
      </c>
      <c r="R23" s="332">
        <v>2.5299999999999998</v>
      </c>
      <c r="S23" s="332">
        <v>2.72</v>
      </c>
      <c r="T23" s="332">
        <v>2.71</v>
      </c>
      <c r="U23" s="332">
        <v>3.07</v>
      </c>
      <c r="V23" s="332">
        <v>3.03</v>
      </c>
      <c r="W23" s="332">
        <v>2.85</v>
      </c>
      <c r="X23" s="332">
        <v>2.29</v>
      </c>
      <c r="Y23" s="332">
        <v>3.36</v>
      </c>
      <c r="Z23" s="332">
        <v>3.04</v>
      </c>
      <c r="AA23" s="332">
        <v>1.92</v>
      </c>
      <c r="AB23" s="332">
        <v>1.92</v>
      </c>
      <c r="AC23" s="332">
        <v>1.89</v>
      </c>
      <c r="AD23" s="332">
        <v>2.17</v>
      </c>
      <c r="AE23" s="332">
        <v>2.81</v>
      </c>
      <c r="AF23" s="332">
        <v>3.21</v>
      </c>
      <c r="AG23" s="332">
        <v>2.1</v>
      </c>
    </row>
    <row r="24" spans="2:33" s="290" customFormat="1" x14ac:dyDescent="0.25">
      <c r="B24" s="323">
        <v>0.20833333333333334</v>
      </c>
      <c r="C24" s="332">
        <v>3.36</v>
      </c>
      <c r="D24" s="332">
        <v>2.99</v>
      </c>
      <c r="E24" s="332">
        <v>3.7</v>
      </c>
      <c r="F24" s="332">
        <v>3</v>
      </c>
      <c r="G24" s="332">
        <v>2.2400000000000002</v>
      </c>
      <c r="H24" s="332">
        <v>2.7</v>
      </c>
      <c r="I24" s="332">
        <v>2.4</v>
      </c>
      <c r="J24" s="332">
        <v>2.29</v>
      </c>
      <c r="K24" s="332">
        <v>2.92</v>
      </c>
      <c r="L24" s="332">
        <v>2.5299999999999998</v>
      </c>
      <c r="M24" s="332">
        <v>2.27</v>
      </c>
      <c r="N24" s="332">
        <v>3.28</v>
      </c>
      <c r="O24" s="332">
        <v>3.03</v>
      </c>
      <c r="P24" s="332">
        <v>2.99</v>
      </c>
      <c r="Q24" s="332">
        <v>2.81</v>
      </c>
      <c r="R24" s="332">
        <v>2.79</v>
      </c>
      <c r="S24" s="332">
        <v>2.71</v>
      </c>
      <c r="T24" s="332">
        <v>3.21</v>
      </c>
      <c r="U24" s="332">
        <v>2.95</v>
      </c>
      <c r="V24" s="332">
        <v>2.91</v>
      </c>
      <c r="W24" s="332">
        <v>2.75</v>
      </c>
      <c r="X24" s="332">
        <v>2.93</v>
      </c>
      <c r="Y24" s="332">
        <v>3.14</v>
      </c>
      <c r="Z24" s="332">
        <v>3.31</v>
      </c>
      <c r="AA24" s="332">
        <v>1.92</v>
      </c>
      <c r="AB24" s="332">
        <v>1.81</v>
      </c>
      <c r="AC24" s="332">
        <v>1.86</v>
      </c>
      <c r="AD24" s="332">
        <v>1.67</v>
      </c>
      <c r="AE24" s="332">
        <v>2.31</v>
      </c>
      <c r="AF24" s="332">
        <v>2.34</v>
      </c>
      <c r="AG24" s="332">
        <v>1.79</v>
      </c>
    </row>
    <row r="25" spans="2:33" s="290" customFormat="1" x14ac:dyDescent="0.25">
      <c r="B25" s="323">
        <v>0.25</v>
      </c>
      <c r="C25" s="332">
        <v>3.41</v>
      </c>
      <c r="D25" s="332">
        <v>4.63</v>
      </c>
      <c r="E25" s="332">
        <v>4.28</v>
      </c>
      <c r="F25" s="332">
        <v>2.85</v>
      </c>
      <c r="G25" s="332">
        <v>2.13</v>
      </c>
      <c r="H25" s="332">
        <v>2.65</v>
      </c>
      <c r="I25" s="332">
        <v>2.74</v>
      </c>
      <c r="J25" s="332">
        <v>2.57</v>
      </c>
      <c r="K25" s="332">
        <v>2.93</v>
      </c>
      <c r="L25" s="332">
        <v>2.4900000000000002</v>
      </c>
      <c r="M25" s="332">
        <v>2.42</v>
      </c>
      <c r="N25" s="332">
        <v>3.29</v>
      </c>
      <c r="O25" s="332">
        <v>3.14</v>
      </c>
      <c r="P25" s="332">
        <v>3.03</v>
      </c>
      <c r="Q25" s="332">
        <v>2.46</v>
      </c>
      <c r="R25" s="332">
        <v>2.74</v>
      </c>
      <c r="S25" s="332">
        <v>2.5299999999999998</v>
      </c>
      <c r="T25" s="332">
        <v>3.1</v>
      </c>
      <c r="U25" s="332">
        <v>3.17</v>
      </c>
      <c r="V25" s="332">
        <v>2.81</v>
      </c>
      <c r="W25" s="332">
        <v>3.1</v>
      </c>
      <c r="X25" s="332">
        <v>3.18</v>
      </c>
      <c r="Y25" s="332">
        <v>3.22</v>
      </c>
      <c r="Z25" s="332">
        <v>3.06</v>
      </c>
      <c r="AA25" s="332">
        <v>1.61</v>
      </c>
      <c r="AB25" s="332">
        <v>2.17</v>
      </c>
      <c r="AC25" s="332">
        <v>1.9</v>
      </c>
      <c r="AD25" s="332">
        <v>1.56</v>
      </c>
      <c r="AE25" s="332">
        <v>1.79</v>
      </c>
      <c r="AF25" s="332">
        <v>2.14</v>
      </c>
      <c r="AG25" s="332">
        <v>2.0299999999999998</v>
      </c>
    </row>
    <row r="26" spans="2:33" s="290" customFormat="1" x14ac:dyDescent="0.25">
      <c r="B26" s="323">
        <v>0.29166666666666669</v>
      </c>
      <c r="C26" s="332">
        <v>3.35</v>
      </c>
      <c r="D26" s="332">
        <v>6.63</v>
      </c>
      <c r="E26" s="332">
        <v>4.49</v>
      </c>
      <c r="F26" s="332">
        <v>2.67</v>
      </c>
      <c r="G26" s="332">
        <v>1.9</v>
      </c>
      <c r="H26" s="332">
        <v>2.6</v>
      </c>
      <c r="I26" s="332">
        <v>2.65</v>
      </c>
      <c r="J26" s="332">
        <v>2.4300000000000002</v>
      </c>
      <c r="K26" s="332">
        <v>2.34</v>
      </c>
      <c r="L26" s="332">
        <v>2.71</v>
      </c>
      <c r="M26" s="332">
        <v>2.93</v>
      </c>
      <c r="N26" s="332">
        <v>2.74</v>
      </c>
      <c r="O26" s="332">
        <v>3.04</v>
      </c>
      <c r="P26" s="332">
        <v>2.95</v>
      </c>
      <c r="Q26" s="332">
        <v>2.88</v>
      </c>
      <c r="R26" s="332">
        <v>2.2200000000000002</v>
      </c>
      <c r="S26" s="332">
        <v>2.3199999999999998</v>
      </c>
      <c r="T26" s="332">
        <v>3.5</v>
      </c>
      <c r="U26" s="332">
        <v>2.95</v>
      </c>
      <c r="V26" s="332">
        <v>2.99</v>
      </c>
      <c r="W26" s="332">
        <v>2.78</v>
      </c>
      <c r="X26" s="332">
        <v>3.04</v>
      </c>
      <c r="Y26" s="332">
        <v>3.02</v>
      </c>
      <c r="Z26" s="332">
        <v>3.56</v>
      </c>
      <c r="AA26" s="332">
        <v>1.39</v>
      </c>
      <c r="AB26" s="332">
        <v>1.86</v>
      </c>
      <c r="AC26" s="332">
        <v>2.14</v>
      </c>
      <c r="AD26" s="332">
        <v>1.99</v>
      </c>
      <c r="AE26" s="332">
        <v>3.1</v>
      </c>
      <c r="AF26" s="332">
        <v>1.75</v>
      </c>
      <c r="AG26" s="332">
        <v>1.82</v>
      </c>
    </row>
    <row r="27" spans="2:33" s="290" customFormat="1" x14ac:dyDescent="0.25">
      <c r="B27" s="323">
        <v>0.33333333333333331</v>
      </c>
      <c r="C27" s="332">
        <v>3.28</v>
      </c>
      <c r="D27" s="332">
        <v>4.95</v>
      </c>
      <c r="E27" s="332">
        <v>3.56</v>
      </c>
      <c r="F27" s="332">
        <v>3.29</v>
      </c>
      <c r="G27" s="332">
        <v>2.61</v>
      </c>
      <c r="H27" s="332">
        <v>2.6</v>
      </c>
      <c r="I27" s="332">
        <v>2.39</v>
      </c>
      <c r="J27" s="332">
        <v>2.6</v>
      </c>
      <c r="K27" s="332">
        <v>2.86</v>
      </c>
      <c r="L27" s="332">
        <v>2.7</v>
      </c>
      <c r="M27" s="332">
        <v>2.46</v>
      </c>
      <c r="N27" s="332">
        <v>2.88</v>
      </c>
      <c r="O27" s="332">
        <v>3.21</v>
      </c>
      <c r="P27" s="332">
        <v>2.96</v>
      </c>
      <c r="Q27" s="332">
        <v>2.56</v>
      </c>
      <c r="R27" s="332">
        <v>2.2200000000000002</v>
      </c>
      <c r="S27" s="332">
        <v>2.7</v>
      </c>
      <c r="T27" s="332">
        <v>2.85</v>
      </c>
      <c r="U27" s="332">
        <v>2.81</v>
      </c>
      <c r="V27" s="332">
        <v>3.06</v>
      </c>
      <c r="W27" s="332">
        <v>2.92</v>
      </c>
      <c r="X27" s="332">
        <v>2.75</v>
      </c>
      <c r="Y27" s="332">
        <v>3.28</v>
      </c>
      <c r="Z27" s="332">
        <v>3.14</v>
      </c>
      <c r="AA27" s="332">
        <v>1.72</v>
      </c>
      <c r="AB27" s="332">
        <v>1.93</v>
      </c>
      <c r="AC27" s="332">
        <v>1.95</v>
      </c>
      <c r="AD27" s="332">
        <v>2.0699999999999998</v>
      </c>
      <c r="AE27" s="332">
        <v>2.59</v>
      </c>
      <c r="AF27" s="332">
        <v>2.2200000000000002</v>
      </c>
      <c r="AG27" s="332">
        <v>1.89</v>
      </c>
    </row>
    <row r="28" spans="2:33" s="290" customFormat="1" x14ac:dyDescent="0.25">
      <c r="B28" s="323">
        <v>0.375</v>
      </c>
      <c r="C28" s="332">
        <v>3.04</v>
      </c>
      <c r="D28" s="332">
        <v>5.0599999999999996</v>
      </c>
      <c r="E28" s="332">
        <v>3.95</v>
      </c>
      <c r="F28" s="332">
        <v>3</v>
      </c>
      <c r="G28" s="332">
        <v>2.54</v>
      </c>
      <c r="H28" s="332">
        <v>2.71</v>
      </c>
      <c r="I28" s="332">
        <v>2.17</v>
      </c>
      <c r="J28" s="332">
        <v>2.39</v>
      </c>
      <c r="K28" s="332">
        <v>2.5299999999999998</v>
      </c>
      <c r="L28" s="332">
        <v>2.89</v>
      </c>
      <c r="M28" s="332">
        <v>2.46</v>
      </c>
      <c r="N28" s="332">
        <v>2.72</v>
      </c>
      <c r="O28" s="332">
        <v>3.22</v>
      </c>
      <c r="P28" s="332">
        <v>2.96</v>
      </c>
      <c r="Q28" s="332">
        <v>2.82</v>
      </c>
      <c r="R28" s="332">
        <v>2.65</v>
      </c>
      <c r="S28" s="332">
        <v>2.96</v>
      </c>
      <c r="T28" s="332">
        <v>2.91</v>
      </c>
      <c r="U28" s="332">
        <v>3.17</v>
      </c>
      <c r="V28" s="332">
        <v>2.82</v>
      </c>
      <c r="W28" s="332">
        <v>2.89</v>
      </c>
      <c r="X28" s="332">
        <v>2.95</v>
      </c>
      <c r="Y28" s="332">
        <v>3.11</v>
      </c>
      <c r="Z28" s="332">
        <v>3.42</v>
      </c>
      <c r="AA28" s="332">
        <v>1.81</v>
      </c>
      <c r="AB28" s="332">
        <v>2.27</v>
      </c>
      <c r="AC28" s="332">
        <v>1.75</v>
      </c>
      <c r="AD28" s="332">
        <v>1.83</v>
      </c>
      <c r="AE28" s="332">
        <v>2.2799999999999998</v>
      </c>
      <c r="AF28" s="332">
        <v>2.39</v>
      </c>
      <c r="AG28" s="332">
        <v>2.15</v>
      </c>
    </row>
    <row r="29" spans="2:33" s="290" customFormat="1" x14ac:dyDescent="0.25">
      <c r="B29" s="323">
        <v>0.41666666666666669</v>
      </c>
      <c r="C29" s="332">
        <v>3.09</v>
      </c>
      <c r="D29" s="332">
        <v>5.31</v>
      </c>
      <c r="E29" s="332">
        <v>4.5199999999999996</v>
      </c>
      <c r="F29" s="332">
        <v>2.74</v>
      </c>
      <c r="G29" s="332">
        <v>2.1800000000000002</v>
      </c>
      <c r="H29" s="332">
        <v>2.59</v>
      </c>
      <c r="I29" s="332">
        <v>2.36</v>
      </c>
      <c r="J29" s="332">
        <v>2.52</v>
      </c>
      <c r="K29" s="332">
        <v>2.68</v>
      </c>
      <c r="L29" s="332">
        <v>2.99</v>
      </c>
      <c r="M29" s="332">
        <v>2.63</v>
      </c>
      <c r="N29" s="332">
        <v>2.75</v>
      </c>
      <c r="O29" s="332">
        <v>3.1</v>
      </c>
      <c r="P29" s="332">
        <v>2.93</v>
      </c>
      <c r="Q29" s="332">
        <v>2.64</v>
      </c>
      <c r="R29" s="332">
        <v>2.57</v>
      </c>
      <c r="S29" s="332">
        <v>3.14</v>
      </c>
      <c r="T29" s="332">
        <v>3.02</v>
      </c>
      <c r="U29" s="332">
        <v>3.07</v>
      </c>
      <c r="V29" s="332">
        <v>2.97</v>
      </c>
      <c r="W29" s="332">
        <v>2.52</v>
      </c>
      <c r="X29" s="332">
        <v>3.27</v>
      </c>
      <c r="Y29" s="332">
        <v>2.89</v>
      </c>
      <c r="Z29" s="332">
        <v>3.34</v>
      </c>
      <c r="AA29" s="332">
        <v>2.02</v>
      </c>
      <c r="AB29" s="332">
        <v>2.08</v>
      </c>
      <c r="AC29" s="332">
        <v>1.88</v>
      </c>
      <c r="AD29" s="332">
        <v>2.11</v>
      </c>
      <c r="AE29" s="332">
        <v>2.34</v>
      </c>
      <c r="AF29" s="332">
        <v>1.96</v>
      </c>
      <c r="AG29" s="332">
        <v>1.93</v>
      </c>
    </row>
    <row r="30" spans="2:33" s="290" customFormat="1" x14ac:dyDescent="0.25">
      <c r="B30" s="323">
        <v>0.45833333333333331</v>
      </c>
      <c r="C30" s="332">
        <v>3.11</v>
      </c>
      <c r="D30" s="332">
        <v>4.1399999999999997</v>
      </c>
      <c r="E30" s="332" t="s">
        <v>404</v>
      </c>
      <c r="F30" s="332">
        <v>2.4900000000000002</v>
      </c>
      <c r="G30" s="332">
        <v>2.34</v>
      </c>
      <c r="H30" s="332">
        <v>2.5299999999999998</v>
      </c>
      <c r="I30" s="332">
        <v>2.54</v>
      </c>
      <c r="J30" s="332">
        <v>2.65</v>
      </c>
      <c r="K30" s="332">
        <v>2.34</v>
      </c>
      <c r="L30" s="332">
        <v>3.06</v>
      </c>
      <c r="M30" s="332">
        <v>2.59</v>
      </c>
      <c r="N30" s="332">
        <v>2.81</v>
      </c>
      <c r="O30" s="332">
        <v>2.97</v>
      </c>
      <c r="P30" s="332">
        <v>2.34</v>
      </c>
      <c r="Q30" s="332">
        <v>2.92</v>
      </c>
      <c r="R30" s="332">
        <v>2.56</v>
      </c>
      <c r="S30" s="332">
        <v>2.95</v>
      </c>
      <c r="T30" s="332">
        <v>2.64</v>
      </c>
      <c r="U30" s="332">
        <v>3.1</v>
      </c>
      <c r="V30" s="332">
        <v>2.97</v>
      </c>
      <c r="W30" s="332">
        <v>2.88</v>
      </c>
      <c r="X30" s="332">
        <v>2.4500000000000002</v>
      </c>
      <c r="Y30" s="332">
        <v>3.07</v>
      </c>
      <c r="Z30" s="332">
        <v>3.47</v>
      </c>
      <c r="AA30" s="332">
        <v>1.49</v>
      </c>
      <c r="AB30" s="332">
        <v>1.9</v>
      </c>
      <c r="AC30" s="332">
        <v>2.29</v>
      </c>
      <c r="AD30" s="332">
        <v>1.96</v>
      </c>
      <c r="AE30" s="332">
        <v>2</v>
      </c>
      <c r="AF30" s="332">
        <v>1.86</v>
      </c>
      <c r="AG30" s="332">
        <v>1.86</v>
      </c>
    </row>
    <row r="31" spans="2:33" s="290" customFormat="1" x14ac:dyDescent="0.25">
      <c r="B31" s="323">
        <v>0.5</v>
      </c>
      <c r="C31" s="332">
        <v>3.09</v>
      </c>
      <c r="D31" s="332">
        <v>3.36</v>
      </c>
      <c r="E31" s="332">
        <v>2.91</v>
      </c>
      <c r="F31" s="332">
        <v>2.88</v>
      </c>
      <c r="G31" s="332">
        <v>2.4300000000000002</v>
      </c>
      <c r="H31" s="332">
        <v>2.25</v>
      </c>
      <c r="I31" s="332">
        <v>2.4300000000000002</v>
      </c>
      <c r="J31" s="332">
        <v>2.92</v>
      </c>
      <c r="K31" s="332">
        <v>2.52</v>
      </c>
      <c r="L31" s="332">
        <v>2.68</v>
      </c>
      <c r="M31" s="332">
        <v>2.36</v>
      </c>
      <c r="N31" s="332">
        <v>2.4300000000000002</v>
      </c>
      <c r="O31" s="332">
        <v>2.99</v>
      </c>
      <c r="P31" s="332">
        <v>2.3199999999999998</v>
      </c>
      <c r="Q31" s="332">
        <v>2.84</v>
      </c>
      <c r="R31" s="332">
        <v>2.71</v>
      </c>
      <c r="S31" s="332">
        <v>2.86</v>
      </c>
      <c r="T31" s="332">
        <v>2.88</v>
      </c>
      <c r="U31" s="332">
        <v>3.31</v>
      </c>
      <c r="V31" s="332">
        <v>2.77</v>
      </c>
      <c r="W31" s="332">
        <v>3.16</v>
      </c>
      <c r="X31" s="332">
        <v>2.95</v>
      </c>
      <c r="Y31" s="332">
        <v>3.1</v>
      </c>
      <c r="Z31" s="332">
        <v>3.38</v>
      </c>
      <c r="AA31" s="332">
        <v>1.72</v>
      </c>
      <c r="AB31" s="332">
        <v>1.6</v>
      </c>
      <c r="AC31" s="332">
        <v>2.04</v>
      </c>
      <c r="AD31" s="332">
        <v>2.0699999999999998</v>
      </c>
      <c r="AE31" s="332">
        <v>1.9</v>
      </c>
      <c r="AF31" s="332">
        <v>1.75</v>
      </c>
      <c r="AG31" s="332">
        <v>1.93</v>
      </c>
    </row>
    <row r="32" spans="2:33" s="290" customFormat="1" x14ac:dyDescent="0.25">
      <c r="B32" s="323">
        <v>0.54166666666666663</v>
      </c>
      <c r="C32" s="332">
        <v>3.53</v>
      </c>
      <c r="D32" s="332">
        <v>3.11</v>
      </c>
      <c r="E32" s="332">
        <v>2.67</v>
      </c>
      <c r="F32" s="332">
        <v>2.91</v>
      </c>
      <c r="G32" s="332">
        <v>2.6</v>
      </c>
      <c r="H32" s="332">
        <v>2.04</v>
      </c>
      <c r="I32" s="332">
        <v>2.57</v>
      </c>
      <c r="J32" s="332">
        <v>2.74</v>
      </c>
      <c r="K32" s="332">
        <v>2.5</v>
      </c>
      <c r="L32" s="332">
        <v>2.92</v>
      </c>
      <c r="M32" s="332">
        <v>2.38</v>
      </c>
      <c r="N32" s="332">
        <v>2.5</v>
      </c>
      <c r="O32" s="332">
        <v>2.74</v>
      </c>
      <c r="P32" s="332">
        <v>2.56</v>
      </c>
      <c r="Q32" s="332">
        <v>2.71</v>
      </c>
      <c r="R32" s="332">
        <v>2.74</v>
      </c>
      <c r="S32" s="332">
        <v>2.64</v>
      </c>
      <c r="T32" s="332">
        <v>2.78</v>
      </c>
      <c r="U32" s="332">
        <v>3.06</v>
      </c>
      <c r="V32" s="332">
        <v>2.68</v>
      </c>
      <c r="W32" s="332">
        <v>2.86</v>
      </c>
      <c r="X32" s="332">
        <v>2.97</v>
      </c>
      <c r="Y32" s="332">
        <v>2.97</v>
      </c>
      <c r="Z32" s="332">
        <v>3.59</v>
      </c>
      <c r="AA32" s="332">
        <v>1.93</v>
      </c>
      <c r="AB32" s="332">
        <v>1.79</v>
      </c>
      <c r="AC32" s="332">
        <v>2.2799999999999998</v>
      </c>
      <c r="AD32" s="332">
        <v>2.2000000000000002</v>
      </c>
      <c r="AE32" s="332">
        <v>1.9</v>
      </c>
      <c r="AF32" s="332">
        <v>1.72</v>
      </c>
      <c r="AG32" s="332">
        <v>1.64</v>
      </c>
    </row>
    <row r="33" spans="2:36" s="290" customFormat="1" x14ac:dyDescent="0.25">
      <c r="B33" s="323">
        <v>0.58333333333333337</v>
      </c>
      <c r="C33" s="332">
        <v>3.06</v>
      </c>
      <c r="D33" s="332">
        <v>3.29</v>
      </c>
      <c r="E33" s="332">
        <v>2.7</v>
      </c>
      <c r="F33" s="332">
        <v>2.59</v>
      </c>
      <c r="G33" s="332">
        <v>3.09</v>
      </c>
      <c r="H33" s="332">
        <v>2.34</v>
      </c>
      <c r="I33" s="332">
        <v>2.57</v>
      </c>
      <c r="J33" s="332">
        <v>2.67</v>
      </c>
      <c r="K33" s="332">
        <v>2.5299999999999998</v>
      </c>
      <c r="L33" s="332">
        <v>2.93</v>
      </c>
      <c r="M33" s="332">
        <v>3.28</v>
      </c>
      <c r="N33" s="332">
        <v>3.04</v>
      </c>
      <c r="O33" s="332">
        <v>2.63</v>
      </c>
      <c r="P33" s="332">
        <v>2.91</v>
      </c>
      <c r="Q33" s="332">
        <v>3.13</v>
      </c>
      <c r="R33" s="332" t="s">
        <v>406</v>
      </c>
      <c r="S33" s="332">
        <v>2.67</v>
      </c>
      <c r="T33" s="332">
        <v>2.79</v>
      </c>
      <c r="U33" s="332">
        <v>2.78</v>
      </c>
      <c r="V33" s="332">
        <v>2.68</v>
      </c>
      <c r="W33" s="332">
        <v>2.67</v>
      </c>
      <c r="X33" s="332">
        <v>3.21</v>
      </c>
      <c r="Y33" s="332">
        <v>3.42</v>
      </c>
      <c r="Z33" s="332">
        <v>3.53</v>
      </c>
      <c r="AA33" s="332">
        <v>1.71</v>
      </c>
      <c r="AB33" s="332">
        <v>1.74</v>
      </c>
      <c r="AC33" s="332">
        <v>2.25</v>
      </c>
      <c r="AD33" s="332">
        <v>2.17</v>
      </c>
      <c r="AE33" s="332">
        <v>2.1800000000000002</v>
      </c>
      <c r="AF33" s="332">
        <v>1.42</v>
      </c>
      <c r="AG33" s="332">
        <v>1.77</v>
      </c>
    </row>
    <row r="34" spans="2:36" s="290" customFormat="1" x14ac:dyDescent="0.25">
      <c r="B34" s="323">
        <v>0.625</v>
      </c>
      <c r="C34" s="332">
        <v>3.02</v>
      </c>
      <c r="D34" s="332">
        <v>3.11</v>
      </c>
      <c r="E34" s="332">
        <v>2.68</v>
      </c>
      <c r="F34" s="332">
        <v>2.61</v>
      </c>
      <c r="G34" s="332">
        <v>2.89</v>
      </c>
      <c r="H34" s="332">
        <v>2.67</v>
      </c>
      <c r="I34" s="332">
        <v>2.39</v>
      </c>
      <c r="J34" s="332">
        <v>2.5</v>
      </c>
      <c r="K34" s="332">
        <v>2.86</v>
      </c>
      <c r="L34" s="332">
        <v>3.02</v>
      </c>
      <c r="M34" s="332">
        <v>2.46</v>
      </c>
      <c r="N34" s="332">
        <v>2.6</v>
      </c>
      <c r="O34" s="332">
        <v>3.14</v>
      </c>
      <c r="P34" s="332">
        <v>2.92</v>
      </c>
      <c r="Q34" s="332">
        <v>2.97</v>
      </c>
      <c r="R34" s="332">
        <v>2.7</v>
      </c>
      <c r="S34" s="332">
        <v>2.36</v>
      </c>
      <c r="T34" s="332">
        <v>2.91</v>
      </c>
      <c r="U34" s="332">
        <v>3.21</v>
      </c>
      <c r="V34" s="332">
        <v>2.86</v>
      </c>
      <c r="W34" s="332">
        <v>2.4900000000000002</v>
      </c>
      <c r="X34" s="332">
        <v>3.24</v>
      </c>
      <c r="Y34" s="332">
        <v>3.22</v>
      </c>
      <c r="Z34" s="332">
        <v>3.43</v>
      </c>
      <c r="AA34" s="332">
        <v>2.06</v>
      </c>
      <c r="AB34" s="332">
        <v>1.97</v>
      </c>
      <c r="AC34" s="331">
        <v>2.2000000000000002</v>
      </c>
      <c r="AD34" s="332">
        <v>2.06</v>
      </c>
      <c r="AE34" s="332">
        <v>1.86</v>
      </c>
      <c r="AF34" s="332">
        <v>1.79</v>
      </c>
      <c r="AG34" s="332">
        <v>1.71</v>
      </c>
    </row>
    <row r="35" spans="2:36" s="290" customFormat="1" x14ac:dyDescent="0.25">
      <c r="B35" s="323">
        <v>0.66666666666666663</v>
      </c>
      <c r="C35" s="332">
        <v>3.14</v>
      </c>
      <c r="D35" s="332">
        <v>3.32</v>
      </c>
      <c r="E35" s="332">
        <v>2.71</v>
      </c>
      <c r="F35" s="332">
        <v>2.71</v>
      </c>
      <c r="G35" s="332">
        <v>2.78</v>
      </c>
      <c r="H35" s="332">
        <v>2.78</v>
      </c>
      <c r="I35" s="332">
        <v>2.6</v>
      </c>
      <c r="J35" s="332">
        <v>2.1800000000000002</v>
      </c>
      <c r="K35" s="332">
        <v>2.92</v>
      </c>
      <c r="L35" s="332">
        <v>2.97</v>
      </c>
      <c r="M35" s="332">
        <v>2.1</v>
      </c>
      <c r="N35" s="332">
        <v>2.36</v>
      </c>
      <c r="O35" s="332">
        <v>3</v>
      </c>
      <c r="P35" s="332">
        <v>3.02</v>
      </c>
      <c r="Q35" s="332">
        <v>2.78</v>
      </c>
      <c r="R35" s="332">
        <v>3.06</v>
      </c>
      <c r="S35" s="332">
        <v>2.39</v>
      </c>
      <c r="T35" s="332">
        <v>2.85</v>
      </c>
      <c r="U35" s="332">
        <v>3.14</v>
      </c>
      <c r="V35" s="332">
        <v>2.75</v>
      </c>
      <c r="W35" s="332">
        <v>2.77</v>
      </c>
      <c r="X35" s="332">
        <v>3.02</v>
      </c>
      <c r="Y35" s="332">
        <v>3.1</v>
      </c>
      <c r="Z35" s="332">
        <v>3.31</v>
      </c>
      <c r="AA35" s="332">
        <v>1.88</v>
      </c>
      <c r="AB35" s="332">
        <v>1.75</v>
      </c>
      <c r="AC35" s="331">
        <v>1.99</v>
      </c>
      <c r="AD35" s="332">
        <v>1.88</v>
      </c>
      <c r="AE35" s="332">
        <v>1.74</v>
      </c>
      <c r="AF35" s="332">
        <v>1.65</v>
      </c>
      <c r="AG35" s="332">
        <v>2.08</v>
      </c>
    </row>
    <row r="36" spans="2:36" s="290" customFormat="1" x14ac:dyDescent="0.25">
      <c r="B36" s="323">
        <v>0.70833333333333337</v>
      </c>
      <c r="C36" s="332">
        <v>3.18</v>
      </c>
      <c r="D36" s="332">
        <v>2.82</v>
      </c>
      <c r="E36" s="332">
        <v>2.6</v>
      </c>
      <c r="F36" s="332">
        <v>2.81</v>
      </c>
      <c r="G36" s="332">
        <v>2.42</v>
      </c>
      <c r="H36" s="332">
        <v>2.4700000000000002</v>
      </c>
      <c r="I36" s="332">
        <v>2.6</v>
      </c>
      <c r="J36" s="332">
        <v>2.29</v>
      </c>
      <c r="K36" s="332">
        <v>2.97</v>
      </c>
      <c r="L36" s="332">
        <v>2.72</v>
      </c>
      <c r="M36" s="332">
        <v>2.36</v>
      </c>
      <c r="N36" s="332">
        <v>2.72</v>
      </c>
      <c r="O36" s="332">
        <v>2.86</v>
      </c>
      <c r="P36" s="332">
        <v>2.35</v>
      </c>
      <c r="Q36" s="332">
        <v>2.42</v>
      </c>
      <c r="R36" s="332">
        <v>2.74</v>
      </c>
      <c r="S36" s="332">
        <v>2.54</v>
      </c>
      <c r="T36" s="332">
        <v>2.99</v>
      </c>
      <c r="U36" s="332">
        <v>3.1</v>
      </c>
      <c r="V36" s="332">
        <v>2.77</v>
      </c>
      <c r="W36" s="332">
        <v>2.88</v>
      </c>
      <c r="X36" s="332">
        <v>2.85</v>
      </c>
      <c r="Y36" s="332">
        <v>3.16</v>
      </c>
      <c r="Z36" s="332">
        <v>3.25</v>
      </c>
      <c r="AA36" s="332">
        <v>1.97</v>
      </c>
      <c r="AB36" s="332">
        <v>1.96</v>
      </c>
      <c r="AC36" s="331">
        <v>1.78</v>
      </c>
      <c r="AD36" s="332">
        <v>1.86</v>
      </c>
      <c r="AE36" s="332">
        <v>1.9</v>
      </c>
      <c r="AF36" s="332">
        <v>1.58</v>
      </c>
      <c r="AG36" s="332">
        <v>2.46</v>
      </c>
    </row>
    <row r="37" spans="2:36" s="290" customFormat="1" x14ac:dyDescent="0.25">
      <c r="B37" s="323">
        <v>0.75</v>
      </c>
      <c r="C37" s="332">
        <v>3.29</v>
      </c>
      <c r="D37" s="332">
        <v>3.25</v>
      </c>
      <c r="E37" s="332">
        <v>2.68</v>
      </c>
      <c r="F37" s="332">
        <v>2.75</v>
      </c>
      <c r="G37" s="332">
        <v>2.39</v>
      </c>
      <c r="H37" s="332">
        <v>2.7</v>
      </c>
      <c r="I37" s="332">
        <v>2.5299999999999998</v>
      </c>
      <c r="J37" s="332">
        <v>2.15</v>
      </c>
      <c r="K37" s="332">
        <v>2.77</v>
      </c>
      <c r="L37" s="332">
        <v>2.5299999999999998</v>
      </c>
      <c r="M37" s="332">
        <v>2.52</v>
      </c>
      <c r="N37" s="332">
        <v>2.78</v>
      </c>
      <c r="O37" s="332">
        <v>3.04</v>
      </c>
      <c r="P37" s="332">
        <v>2.31</v>
      </c>
      <c r="Q37" s="332">
        <v>2.2200000000000002</v>
      </c>
      <c r="R37" s="332">
        <v>2.56</v>
      </c>
      <c r="S37" s="332">
        <v>2.78</v>
      </c>
      <c r="T37" s="332">
        <v>3</v>
      </c>
      <c r="U37" s="332">
        <v>3.16</v>
      </c>
      <c r="V37" s="332">
        <v>2.88</v>
      </c>
      <c r="W37" s="332">
        <v>3.11</v>
      </c>
      <c r="X37" s="332">
        <v>3.03</v>
      </c>
      <c r="Y37" s="332">
        <v>3.25</v>
      </c>
      <c r="Z37" s="332">
        <v>3.14</v>
      </c>
      <c r="AA37" s="332">
        <v>1.88</v>
      </c>
      <c r="AB37" s="332">
        <v>1.72</v>
      </c>
      <c r="AC37" s="332">
        <v>1.93</v>
      </c>
      <c r="AD37" s="332">
        <v>1.79</v>
      </c>
      <c r="AE37" s="332">
        <v>2.35</v>
      </c>
      <c r="AF37" s="332">
        <v>1.49</v>
      </c>
      <c r="AG37" s="332">
        <v>2.1800000000000002</v>
      </c>
      <c r="AJ37" s="285"/>
    </row>
    <row r="38" spans="2:36" s="290" customFormat="1" x14ac:dyDescent="0.25">
      <c r="B38" s="323">
        <v>0.79166666666666663</v>
      </c>
      <c r="C38" s="332">
        <v>3.1</v>
      </c>
      <c r="D38" s="332">
        <v>4.0199999999999996</v>
      </c>
      <c r="E38" s="332">
        <v>2.42</v>
      </c>
      <c r="F38" s="332">
        <v>2.82</v>
      </c>
      <c r="G38" s="332">
        <v>2.5299999999999998</v>
      </c>
      <c r="H38" s="332">
        <v>2.36</v>
      </c>
      <c r="I38" s="332">
        <v>2.3199999999999998</v>
      </c>
      <c r="J38" s="332">
        <v>2.1800000000000002</v>
      </c>
      <c r="K38" s="332">
        <v>2.67</v>
      </c>
      <c r="L38" s="332">
        <v>2.97</v>
      </c>
      <c r="M38" s="332">
        <v>2.68</v>
      </c>
      <c r="N38" s="332">
        <v>2.74</v>
      </c>
      <c r="O38" s="332">
        <v>2.91</v>
      </c>
      <c r="P38" s="332">
        <v>2.67</v>
      </c>
      <c r="Q38" s="332">
        <v>2.35</v>
      </c>
      <c r="R38" s="332">
        <v>2.88</v>
      </c>
      <c r="S38" s="332">
        <v>2.85</v>
      </c>
      <c r="T38" s="332">
        <v>3.21</v>
      </c>
      <c r="U38" s="332">
        <v>3.07</v>
      </c>
      <c r="V38" s="332">
        <v>2.93</v>
      </c>
      <c r="W38" s="332">
        <v>2.82</v>
      </c>
      <c r="X38" s="332">
        <v>3.21</v>
      </c>
      <c r="Y38" s="332">
        <v>3.04</v>
      </c>
      <c r="Z38" s="332">
        <v>3.13</v>
      </c>
      <c r="AA38" s="332">
        <v>1.52</v>
      </c>
      <c r="AB38" s="332">
        <v>1.68</v>
      </c>
      <c r="AC38" s="332">
        <v>1.79</v>
      </c>
      <c r="AD38" s="332">
        <v>1.58</v>
      </c>
      <c r="AE38" s="332">
        <v>2.72</v>
      </c>
      <c r="AF38" s="332">
        <v>2.29</v>
      </c>
      <c r="AG38" s="332">
        <v>2.4300000000000002</v>
      </c>
      <c r="AJ38" s="285"/>
    </row>
    <row r="39" spans="2:36" s="290" customFormat="1" x14ac:dyDescent="0.25">
      <c r="B39" s="323">
        <v>0.83333333333333337</v>
      </c>
      <c r="C39" s="332">
        <v>3.43</v>
      </c>
      <c r="D39" s="332">
        <v>3.89</v>
      </c>
      <c r="E39" s="332">
        <v>5.78</v>
      </c>
      <c r="F39" s="332">
        <v>3.11</v>
      </c>
      <c r="G39" s="332">
        <v>2.4900000000000002</v>
      </c>
      <c r="H39" s="332">
        <v>2.4700000000000002</v>
      </c>
      <c r="I39" s="332">
        <v>2.25</v>
      </c>
      <c r="J39" s="332">
        <v>2.1</v>
      </c>
      <c r="K39" s="332">
        <v>2.36</v>
      </c>
      <c r="L39" s="332">
        <v>2.88</v>
      </c>
      <c r="M39" s="332">
        <v>2.42</v>
      </c>
      <c r="N39" s="332">
        <v>3.02</v>
      </c>
      <c r="O39" s="332">
        <v>2.65</v>
      </c>
      <c r="P39" s="332">
        <v>2.4300000000000002</v>
      </c>
      <c r="Q39" s="332">
        <v>2.13</v>
      </c>
      <c r="R39" s="332">
        <v>2.71</v>
      </c>
      <c r="S39" s="332">
        <v>2.74</v>
      </c>
      <c r="T39" s="332">
        <v>2.91</v>
      </c>
      <c r="U39" s="332">
        <v>2.99</v>
      </c>
      <c r="V39" s="332">
        <v>2.81</v>
      </c>
      <c r="W39" s="332">
        <v>3.03</v>
      </c>
      <c r="X39" s="332">
        <v>3</v>
      </c>
      <c r="Y39" s="332">
        <v>2.95</v>
      </c>
      <c r="Z39" s="332">
        <v>3.41</v>
      </c>
      <c r="AA39" s="332">
        <v>1.86</v>
      </c>
      <c r="AB39" s="332">
        <v>1.7</v>
      </c>
      <c r="AC39" s="332">
        <v>1.92</v>
      </c>
      <c r="AD39" s="332">
        <v>1.63</v>
      </c>
      <c r="AE39" s="332">
        <v>2.17</v>
      </c>
      <c r="AF39" s="332">
        <v>2.72</v>
      </c>
      <c r="AG39" s="332" t="s">
        <v>410</v>
      </c>
      <c r="AJ39" s="285"/>
    </row>
    <row r="40" spans="2:36" s="290" customFormat="1" x14ac:dyDescent="0.25">
      <c r="B40" s="323">
        <v>0.875</v>
      </c>
      <c r="C40" s="332">
        <v>3.27</v>
      </c>
      <c r="D40" s="332">
        <v>3.75</v>
      </c>
      <c r="E40" s="332">
        <v>4.59</v>
      </c>
      <c r="F40" s="332">
        <v>3.07</v>
      </c>
      <c r="G40" s="332">
        <v>2.68</v>
      </c>
      <c r="H40" s="332">
        <v>2.65</v>
      </c>
      <c r="I40" s="332">
        <v>2.13</v>
      </c>
      <c r="J40" s="332">
        <v>2.4700000000000002</v>
      </c>
      <c r="K40" s="332">
        <v>2.35</v>
      </c>
      <c r="L40" s="332">
        <v>2.42</v>
      </c>
      <c r="M40" s="332">
        <v>2.31</v>
      </c>
      <c r="N40" s="332">
        <v>2.4900000000000002</v>
      </c>
      <c r="O40" s="332">
        <v>2.99</v>
      </c>
      <c r="P40" s="332">
        <v>2.77</v>
      </c>
      <c r="Q40" s="332">
        <v>2.88</v>
      </c>
      <c r="R40" s="332">
        <v>2.5299999999999998</v>
      </c>
      <c r="S40" s="332">
        <v>2.61</v>
      </c>
      <c r="T40" s="332">
        <v>2.67</v>
      </c>
      <c r="U40" s="332">
        <v>2.86</v>
      </c>
      <c r="V40" s="332">
        <v>2.81</v>
      </c>
      <c r="W40" s="332">
        <v>3.11</v>
      </c>
      <c r="X40" s="332">
        <v>3.14</v>
      </c>
      <c r="Y40" s="332">
        <v>2.92</v>
      </c>
      <c r="Z40" s="332" t="s">
        <v>404</v>
      </c>
      <c r="AA40" s="332">
        <v>1.86</v>
      </c>
      <c r="AB40" s="332">
        <v>1.45</v>
      </c>
      <c r="AC40" s="332">
        <v>2.08</v>
      </c>
      <c r="AD40" s="332">
        <v>1.67</v>
      </c>
      <c r="AE40" s="332">
        <v>1.63</v>
      </c>
      <c r="AF40" s="332">
        <v>1.85</v>
      </c>
      <c r="AG40" s="332">
        <v>1.83</v>
      </c>
      <c r="AJ40" s="285"/>
    </row>
    <row r="41" spans="2:36" s="290" customFormat="1" x14ac:dyDescent="0.25">
      <c r="B41" s="323">
        <v>0.91666666666666663</v>
      </c>
      <c r="C41" s="332">
        <v>3.17</v>
      </c>
      <c r="D41" s="332">
        <v>3.59</v>
      </c>
      <c r="E41" s="332">
        <v>13.4</v>
      </c>
      <c r="F41" s="332">
        <v>2.81</v>
      </c>
      <c r="G41" s="332">
        <v>2.89</v>
      </c>
      <c r="H41" s="332">
        <v>2.4700000000000002</v>
      </c>
      <c r="I41" s="332">
        <v>2.08</v>
      </c>
      <c r="J41" s="332">
        <v>2.27</v>
      </c>
      <c r="K41" s="332">
        <v>2.31</v>
      </c>
      <c r="L41" s="332">
        <v>2.75</v>
      </c>
      <c r="M41" s="332">
        <v>2.11</v>
      </c>
      <c r="N41" s="332">
        <v>2.42</v>
      </c>
      <c r="O41" s="332">
        <v>3.07</v>
      </c>
      <c r="P41" s="332">
        <v>3.03</v>
      </c>
      <c r="Q41" s="332">
        <v>3.16</v>
      </c>
      <c r="R41" s="332">
        <v>2.85</v>
      </c>
      <c r="S41" s="332">
        <v>2.57</v>
      </c>
      <c r="T41" s="332">
        <v>2.85</v>
      </c>
      <c r="U41" s="332">
        <v>3</v>
      </c>
      <c r="V41" s="332">
        <v>2.67</v>
      </c>
      <c r="W41" s="332">
        <v>2.99</v>
      </c>
      <c r="X41" s="332">
        <v>2.84</v>
      </c>
      <c r="Y41" s="332">
        <v>3.28</v>
      </c>
      <c r="Z41" s="332">
        <v>2.38</v>
      </c>
      <c r="AA41" s="332">
        <v>1.54</v>
      </c>
      <c r="AB41" s="332">
        <v>1.72</v>
      </c>
      <c r="AC41" s="332">
        <v>2.29</v>
      </c>
      <c r="AD41" s="332">
        <v>1.92</v>
      </c>
      <c r="AE41" s="332">
        <v>1.6</v>
      </c>
      <c r="AF41" s="332">
        <v>1.75</v>
      </c>
      <c r="AG41" s="332">
        <v>1.83</v>
      </c>
    </row>
    <row r="42" spans="2:36" s="290" customFormat="1" x14ac:dyDescent="0.25">
      <c r="B42" s="323">
        <v>0.95833333333333337</v>
      </c>
      <c r="C42" s="332">
        <v>2.79</v>
      </c>
      <c r="D42" s="332">
        <v>3.42</v>
      </c>
      <c r="E42" s="332">
        <v>8.35</v>
      </c>
      <c r="F42" s="332">
        <v>2.31</v>
      </c>
      <c r="G42" s="332">
        <v>2.71</v>
      </c>
      <c r="H42" s="332">
        <v>2.59</v>
      </c>
      <c r="I42" s="332">
        <v>2.78</v>
      </c>
      <c r="J42" s="332">
        <v>2.35</v>
      </c>
      <c r="K42" s="332">
        <v>2.52</v>
      </c>
      <c r="L42" s="332">
        <v>2.93</v>
      </c>
      <c r="M42" s="332">
        <v>2.5299999999999998</v>
      </c>
      <c r="N42" s="332">
        <v>2.52</v>
      </c>
      <c r="O42" s="332">
        <v>3</v>
      </c>
      <c r="P42" s="332">
        <v>3.47</v>
      </c>
      <c r="Q42" s="332">
        <v>2.86</v>
      </c>
      <c r="R42" s="332">
        <v>3.09</v>
      </c>
      <c r="S42" s="332">
        <v>2.2799999999999998</v>
      </c>
      <c r="T42" s="332">
        <v>2.86</v>
      </c>
      <c r="U42" s="332">
        <v>3.02</v>
      </c>
      <c r="V42" s="332">
        <v>2.75</v>
      </c>
      <c r="W42" s="332">
        <v>3.02</v>
      </c>
      <c r="X42" s="332">
        <v>3.18</v>
      </c>
      <c r="Y42" s="332">
        <v>2.93</v>
      </c>
      <c r="Z42" s="332">
        <v>1.97</v>
      </c>
      <c r="AA42" s="332">
        <v>1.46</v>
      </c>
      <c r="AB42" s="332">
        <v>2.11</v>
      </c>
      <c r="AC42" s="332">
        <v>1.77</v>
      </c>
      <c r="AD42" s="332">
        <v>1.57</v>
      </c>
      <c r="AE42" s="332">
        <v>1.56</v>
      </c>
      <c r="AF42" s="332">
        <v>2.2000000000000002</v>
      </c>
      <c r="AG42" s="332">
        <v>1.83</v>
      </c>
    </row>
    <row r="43" spans="2:36" s="291" customFormat="1" ht="33" customHeight="1" x14ac:dyDescent="0.3">
      <c r="B43" s="321" t="s">
        <v>353</v>
      </c>
      <c r="C43" s="370">
        <v>3.2</v>
      </c>
      <c r="D43" s="370">
        <v>3.7</v>
      </c>
      <c r="E43" s="370">
        <v>4.2</v>
      </c>
      <c r="F43" s="370">
        <v>2.9</v>
      </c>
      <c r="G43" s="370">
        <v>2.4</v>
      </c>
      <c r="H43" s="370">
        <v>2.6</v>
      </c>
      <c r="I43" s="370">
        <v>2.5</v>
      </c>
      <c r="J43" s="370">
        <v>2.4</v>
      </c>
      <c r="K43" s="370">
        <v>2.6</v>
      </c>
      <c r="L43" s="370">
        <v>2.7</v>
      </c>
      <c r="M43" s="370">
        <v>2.5</v>
      </c>
      <c r="N43" s="370">
        <v>2.8</v>
      </c>
      <c r="O43" s="370">
        <v>3</v>
      </c>
      <c r="P43" s="370">
        <v>2.8</v>
      </c>
      <c r="Q43" s="370">
        <v>2.7</v>
      </c>
      <c r="R43" s="370">
        <v>2.7</v>
      </c>
      <c r="S43" s="370">
        <v>2.8</v>
      </c>
      <c r="T43" s="370">
        <v>2.9</v>
      </c>
      <c r="U43" s="370">
        <v>3</v>
      </c>
      <c r="V43" s="370">
        <v>2.9</v>
      </c>
      <c r="W43" s="370">
        <v>2.9</v>
      </c>
      <c r="X43" s="370">
        <v>3</v>
      </c>
      <c r="Y43" s="370">
        <v>3.1</v>
      </c>
      <c r="Z43" s="370">
        <v>3.2</v>
      </c>
      <c r="AA43" s="370">
        <v>1.8</v>
      </c>
      <c r="AB43" s="370">
        <v>1.8</v>
      </c>
      <c r="AC43" s="370">
        <v>2</v>
      </c>
      <c r="AD43" s="370">
        <v>1.9</v>
      </c>
      <c r="AE43" s="370">
        <v>2.1</v>
      </c>
      <c r="AF43" s="370">
        <v>2</v>
      </c>
      <c r="AG43" s="370">
        <v>2</v>
      </c>
    </row>
    <row r="44" spans="2:36" s="291" customFormat="1" ht="27" customHeight="1" x14ac:dyDescent="0.3">
      <c r="B44" s="321" t="s">
        <v>310</v>
      </c>
      <c r="C44" s="389" t="s">
        <v>311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3">
      <c r="B45" s="288" t="s">
        <v>342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3">
      <c r="B46" s="288" t="s">
        <v>341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3">
      <c r="B47" s="288" t="s">
        <v>411</v>
      </c>
    </row>
    <row r="48" spans="2:36" x14ac:dyDescent="0.3">
      <c r="C48"/>
    </row>
    <row r="49" spans="2:31" x14ac:dyDescent="0.3">
      <c r="B49" s="288"/>
    </row>
    <row r="50" spans="2:31" x14ac:dyDescent="0.3">
      <c r="B50" s="288"/>
    </row>
    <row r="51" spans="2:31" x14ac:dyDescent="0.3">
      <c r="B51" s="288"/>
    </row>
    <row r="52" spans="2:31" x14ac:dyDescent="0.3">
      <c r="B52" s="288"/>
    </row>
    <row r="53" spans="2:31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3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6"/>
  <sheetViews>
    <sheetView showGridLines="0" topLeftCell="A16" zoomScale="70" zoomScaleNormal="70" zoomScaleSheetLayoutView="70" workbookViewId="0">
      <selection activeCell="C43" sqref="C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5.5546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5.5546875" style="289" bestFit="1" customWidth="1"/>
    <col min="10" max="14" width="6.5546875" style="289" bestFit="1" customWidth="1"/>
    <col min="15" max="15" width="6.44140625" style="289" bestFit="1" customWidth="1"/>
    <col min="16" max="16" width="5.5546875" style="289" bestFit="1" customWidth="1"/>
    <col min="17" max="17" width="6.5546875" style="289" customWidth="1"/>
    <col min="18" max="18" width="5.5546875" style="289" bestFit="1" customWidth="1"/>
    <col min="19" max="19" width="6.44140625" style="289" bestFit="1" customWidth="1"/>
    <col min="20" max="20" width="5.88671875" style="289" bestFit="1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6.44140625" style="289" bestFit="1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2" width="6.44140625" style="289" customWidth="1"/>
    <col min="33" max="33" width="6.109375" style="289" customWidth="1"/>
    <col min="34" max="16384" width="11.44140625" style="289"/>
  </cols>
  <sheetData>
    <row r="1" spans="2:33" s="281" customFormat="1" ht="15.75" customHeight="1" x14ac:dyDescent="0.3"/>
    <row r="2" spans="2:33" s="281" customFormat="1" ht="15.75" customHeight="1" x14ac:dyDescent="0.3">
      <c r="B2" s="380"/>
      <c r="C2" s="380"/>
      <c r="D2" s="380"/>
      <c r="E2" s="380"/>
      <c r="F2" s="381" t="s">
        <v>335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3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3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3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3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julio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s="281" customFormat="1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3">
      <c r="B10" s="374" t="s">
        <v>351</v>
      </c>
      <c r="C10" s="374"/>
      <c r="D10" s="374"/>
      <c r="E10" s="374"/>
      <c r="F10" s="383">
        <f>'PM10 24H'!F10</f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3" t="str">
        <f>'PM10 24H'!V10</f>
        <v>31/07/2025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s="281" customFormat="1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3">
      <c r="B14" s="374" t="s">
        <v>33</v>
      </c>
      <c r="C14" s="374"/>
      <c r="D14" s="374"/>
      <c r="E14" s="374"/>
      <c r="F14" s="373" t="s">
        <v>379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384" t="s">
        <v>397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3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380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1192914961</v>
      </c>
      <c r="AA16" s="375"/>
      <c r="AB16" s="375"/>
      <c r="AC16" s="375"/>
      <c r="AD16" s="375"/>
      <c r="AE16" s="375"/>
      <c r="AF16" s="375"/>
      <c r="AG16" s="375"/>
    </row>
    <row r="17" spans="2:33" s="281" customFormat="1" ht="11.25" customHeight="1" x14ac:dyDescent="0.3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" customHeight="1" x14ac:dyDescent="0.3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5">
      <c r="B19" s="329">
        <v>0</v>
      </c>
      <c r="C19" s="332">
        <v>6.43</v>
      </c>
      <c r="D19" s="332">
        <v>4.51</v>
      </c>
      <c r="E19" s="332">
        <v>6.9</v>
      </c>
      <c r="F19" s="332">
        <v>17.11</v>
      </c>
      <c r="G19" s="332">
        <v>4.21</v>
      </c>
      <c r="H19" s="332">
        <v>5.15</v>
      </c>
      <c r="I19" s="332">
        <v>4.0199999999999996</v>
      </c>
      <c r="J19" s="332">
        <v>3.8</v>
      </c>
      <c r="K19" s="332">
        <v>11.58</v>
      </c>
      <c r="L19" s="332">
        <v>3.57</v>
      </c>
      <c r="M19" s="332">
        <v>3.93</v>
      </c>
      <c r="N19" s="332">
        <v>3.97</v>
      </c>
      <c r="O19" s="332">
        <v>4.51</v>
      </c>
      <c r="P19" s="332">
        <v>4.38</v>
      </c>
      <c r="Q19" s="332">
        <v>4.78</v>
      </c>
      <c r="R19" s="332">
        <v>4.53</v>
      </c>
      <c r="S19" s="332">
        <v>3.72</v>
      </c>
      <c r="T19" s="332">
        <v>4.1500000000000004</v>
      </c>
      <c r="U19" s="332">
        <v>4.32</v>
      </c>
      <c r="V19" s="332">
        <v>4.51</v>
      </c>
      <c r="W19" s="332">
        <v>3.53</v>
      </c>
      <c r="X19" s="332">
        <v>4.2699999999999996</v>
      </c>
      <c r="Y19" s="332">
        <v>4.46</v>
      </c>
      <c r="Z19" s="332">
        <v>4.34</v>
      </c>
      <c r="AA19" s="332">
        <v>4.34</v>
      </c>
      <c r="AB19" s="332">
        <v>4.0199999999999996</v>
      </c>
      <c r="AC19" s="332">
        <v>4.0599999999999996</v>
      </c>
      <c r="AD19" s="332">
        <v>3.76</v>
      </c>
      <c r="AE19" s="332">
        <v>5.04</v>
      </c>
      <c r="AF19" s="332">
        <v>5.15</v>
      </c>
      <c r="AG19" s="332">
        <v>10.36</v>
      </c>
    </row>
    <row r="20" spans="2:33" s="283" customFormat="1" x14ac:dyDescent="0.25">
      <c r="B20" s="329">
        <v>4.1666666666666664E-2</v>
      </c>
      <c r="C20" s="332">
        <v>5.72</v>
      </c>
      <c r="D20" s="332">
        <v>4.49</v>
      </c>
      <c r="E20" s="332">
        <v>5.68</v>
      </c>
      <c r="F20" s="332">
        <v>17.07</v>
      </c>
      <c r="G20" s="332">
        <v>4.32</v>
      </c>
      <c r="H20" s="332">
        <v>4.29</v>
      </c>
      <c r="I20" s="332">
        <v>3.7</v>
      </c>
      <c r="J20" s="332">
        <v>3.8</v>
      </c>
      <c r="K20" s="332">
        <v>6.88</v>
      </c>
      <c r="L20" s="332">
        <v>3.59</v>
      </c>
      <c r="M20" s="332">
        <v>3.82</v>
      </c>
      <c r="N20" s="332">
        <v>4.2300000000000004</v>
      </c>
      <c r="O20" s="332">
        <v>4.17</v>
      </c>
      <c r="P20" s="332">
        <v>4.8099999999999996</v>
      </c>
      <c r="Q20" s="332">
        <v>3.97</v>
      </c>
      <c r="R20" s="332">
        <v>4.21</v>
      </c>
      <c r="S20" s="332">
        <v>3.29</v>
      </c>
      <c r="T20" s="332">
        <v>3.8</v>
      </c>
      <c r="U20" s="332">
        <v>3.93</v>
      </c>
      <c r="V20" s="332">
        <v>4.38</v>
      </c>
      <c r="W20" s="332">
        <v>3.4</v>
      </c>
      <c r="X20" s="332">
        <v>4</v>
      </c>
      <c r="Y20" s="332">
        <v>3.91</v>
      </c>
      <c r="Z20" s="332">
        <v>3.87</v>
      </c>
      <c r="AA20" s="332">
        <v>3.46</v>
      </c>
      <c r="AB20" s="332">
        <v>3.84</v>
      </c>
      <c r="AC20" s="332">
        <v>3.95</v>
      </c>
      <c r="AD20" s="332">
        <v>3.85</v>
      </c>
      <c r="AE20" s="332">
        <v>4.93</v>
      </c>
      <c r="AF20" s="332">
        <v>5.26</v>
      </c>
      <c r="AG20" s="332">
        <v>9.3800000000000008</v>
      </c>
    </row>
    <row r="21" spans="2:33" s="283" customFormat="1" x14ac:dyDescent="0.25">
      <c r="B21" s="329">
        <v>8.3333333333333329E-2</v>
      </c>
      <c r="C21" s="332">
        <v>4.46</v>
      </c>
      <c r="D21" s="332">
        <v>3.87</v>
      </c>
      <c r="E21" s="331">
        <v>6.86</v>
      </c>
      <c r="F21" s="332">
        <v>11.88</v>
      </c>
      <c r="G21" s="332">
        <v>3.5</v>
      </c>
      <c r="H21" s="331">
        <v>4.1500000000000004</v>
      </c>
      <c r="I21" s="332">
        <v>4.0599999999999996</v>
      </c>
      <c r="J21" s="332">
        <v>3.27</v>
      </c>
      <c r="K21" s="332">
        <v>4</v>
      </c>
      <c r="L21" s="331">
        <v>3.38</v>
      </c>
      <c r="M21" s="332">
        <v>3.37</v>
      </c>
      <c r="N21" s="332">
        <v>3.74</v>
      </c>
      <c r="O21" s="331">
        <v>4.2300000000000004</v>
      </c>
      <c r="P21" s="332">
        <v>3.33</v>
      </c>
      <c r="Q21" s="332">
        <v>3.21</v>
      </c>
      <c r="R21" s="332">
        <v>3.42</v>
      </c>
      <c r="S21" s="331">
        <v>3.1</v>
      </c>
      <c r="T21" s="332">
        <v>3.59</v>
      </c>
      <c r="U21" s="332">
        <v>3.91</v>
      </c>
      <c r="V21" s="331">
        <v>4.4400000000000004</v>
      </c>
      <c r="W21" s="332">
        <v>3.42</v>
      </c>
      <c r="X21" s="332">
        <v>3.08</v>
      </c>
      <c r="Y21" s="332">
        <v>4.1900000000000004</v>
      </c>
      <c r="Z21" s="331">
        <v>3.42</v>
      </c>
      <c r="AA21" s="332">
        <v>3.59</v>
      </c>
      <c r="AB21" s="332">
        <v>3.82</v>
      </c>
      <c r="AC21" s="331">
        <v>3.52</v>
      </c>
      <c r="AD21" s="332">
        <v>3.38</v>
      </c>
      <c r="AE21" s="332">
        <v>3.44</v>
      </c>
      <c r="AF21" s="332">
        <v>7.58</v>
      </c>
      <c r="AG21" s="332">
        <v>8.9499999999999993</v>
      </c>
    </row>
    <row r="22" spans="2:33" s="283" customFormat="1" x14ac:dyDescent="0.25">
      <c r="B22" s="329">
        <v>0.125</v>
      </c>
      <c r="C22" s="332">
        <v>4.04</v>
      </c>
      <c r="D22" s="332">
        <v>3.72</v>
      </c>
      <c r="E22" s="332">
        <v>8.6300000000000008</v>
      </c>
      <c r="F22" s="332">
        <v>11.71</v>
      </c>
      <c r="G22" s="332">
        <v>4.25</v>
      </c>
      <c r="H22" s="332">
        <v>4.0599999999999996</v>
      </c>
      <c r="I22" s="332">
        <v>3.82</v>
      </c>
      <c r="J22" s="332">
        <v>3.21</v>
      </c>
      <c r="K22" s="332">
        <v>3.74</v>
      </c>
      <c r="L22" s="332">
        <v>3.5</v>
      </c>
      <c r="M22" s="332">
        <v>3.42</v>
      </c>
      <c r="N22" s="332">
        <v>4.1900000000000004</v>
      </c>
      <c r="O22" s="332">
        <v>5.43</v>
      </c>
      <c r="P22" s="332">
        <v>3.72</v>
      </c>
      <c r="Q22" s="332">
        <v>3.08</v>
      </c>
      <c r="R22" s="332">
        <v>3.35</v>
      </c>
      <c r="S22" s="332">
        <v>3.14</v>
      </c>
      <c r="T22" s="332">
        <v>3.82</v>
      </c>
      <c r="U22" s="332">
        <v>3.59</v>
      </c>
      <c r="V22" s="332">
        <v>4.0199999999999996</v>
      </c>
      <c r="W22" s="332">
        <v>3.61</v>
      </c>
      <c r="X22" s="332">
        <v>3.44</v>
      </c>
      <c r="Y22" s="332">
        <v>3.93</v>
      </c>
      <c r="Z22" s="332">
        <v>3.42</v>
      </c>
      <c r="AA22" s="332">
        <v>3.68</v>
      </c>
      <c r="AB22" s="332">
        <v>3.93</v>
      </c>
      <c r="AC22" s="332">
        <v>4.46</v>
      </c>
      <c r="AD22" s="332">
        <v>3.4</v>
      </c>
      <c r="AE22" s="332">
        <v>3.23</v>
      </c>
      <c r="AF22" s="332">
        <v>5.68</v>
      </c>
      <c r="AG22" s="332">
        <v>10.72</v>
      </c>
    </row>
    <row r="23" spans="2:33" s="283" customFormat="1" x14ac:dyDescent="0.25">
      <c r="B23" s="329">
        <v>0.16666666666666666</v>
      </c>
      <c r="C23" s="332">
        <v>4.21</v>
      </c>
      <c r="D23" s="332">
        <v>4.7</v>
      </c>
      <c r="E23" s="332">
        <v>17.43</v>
      </c>
      <c r="F23" s="332">
        <v>12.35</v>
      </c>
      <c r="G23" s="332">
        <v>4.08</v>
      </c>
      <c r="H23" s="332">
        <v>4.8499999999999996</v>
      </c>
      <c r="I23" s="332">
        <v>3.93</v>
      </c>
      <c r="J23" s="332">
        <v>3.4</v>
      </c>
      <c r="K23" s="332">
        <v>3.52</v>
      </c>
      <c r="L23" s="332">
        <v>3.46</v>
      </c>
      <c r="M23" s="332">
        <v>3.72</v>
      </c>
      <c r="N23" s="332">
        <v>5.23</v>
      </c>
      <c r="O23" s="332">
        <v>8.33</v>
      </c>
      <c r="P23" s="332">
        <v>3.63</v>
      </c>
      <c r="Q23" s="332">
        <v>3.35</v>
      </c>
      <c r="R23" s="332">
        <v>3.91</v>
      </c>
      <c r="S23" s="332">
        <v>3.7</v>
      </c>
      <c r="T23" s="332">
        <v>4.1900000000000004</v>
      </c>
      <c r="U23" s="332">
        <v>3.89</v>
      </c>
      <c r="V23" s="332">
        <v>4.38</v>
      </c>
      <c r="W23" s="332">
        <v>4.4400000000000004</v>
      </c>
      <c r="X23" s="332">
        <v>3.91</v>
      </c>
      <c r="Y23" s="332">
        <v>4.3600000000000003</v>
      </c>
      <c r="Z23" s="332">
        <v>3.82</v>
      </c>
      <c r="AA23" s="332">
        <v>5.19</v>
      </c>
      <c r="AB23" s="332">
        <v>4.68</v>
      </c>
      <c r="AC23" s="332">
        <v>5.41</v>
      </c>
      <c r="AD23" s="332">
        <v>3.46</v>
      </c>
      <c r="AE23" s="332">
        <v>4.6399999999999997</v>
      </c>
      <c r="AF23" s="332">
        <v>5.64</v>
      </c>
      <c r="AG23" s="332">
        <v>10.38</v>
      </c>
    </row>
    <row r="24" spans="2:33" s="283" customFormat="1" x14ac:dyDescent="0.25">
      <c r="B24" s="329">
        <v>0.20833333333333334</v>
      </c>
      <c r="C24" s="332">
        <v>6.88</v>
      </c>
      <c r="D24" s="332">
        <v>4.6100000000000003</v>
      </c>
      <c r="E24" s="332">
        <v>34.869999999999997</v>
      </c>
      <c r="F24" s="332">
        <v>10.98</v>
      </c>
      <c r="G24" s="332">
        <v>6.17</v>
      </c>
      <c r="H24" s="332">
        <v>4.93</v>
      </c>
      <c r="I24" s="332">
        <v>4.96</v>
      </c>
      <c r="J24" s="332">
        <v>3.8</v>
      </c>
      <c r="K24" s="332">
        <v>4.79</v>
      </c>
      <c r="L24" s="332">
        <v>4.4400000000000004</v>
      </c>
      <c r="M24" s="332">
        <v>5.13</v>
      </c>
      <c r="N24" s="332">
        <v>6.54</v>
      </c>
      <c r="O24" s="332">
        <v>10.19</v>
      </c>
      <c r="P24" s="332">
        <v>4.8499999999999996</v>
      </c>
      <c r="Q24" s="332">
        <v>4.32</v>
      </c>
      <c r="R24" s="332">
        <v>5.25</v>
      </c>
      <c r="S24" s="332">
        <v>4.8899999999999997</v>
      </c>
      <c r="T24" s="332">
        <v>5.75</v>
      </c>
      <c r="U24" s="332">
        <v>5.55</v>
      </c>
      <c r="V24" s="332">
        <v>5.6</v>
      </c>
      <c r="W24" s="332">
        <v>5.6</v>
      </c>
      <c r="X24" s="332">
        <v>20.059999999999999</v>
      </c>
      <c r="Y24" s="332">
        <v>5.98</v>
      </c>
      <c r="Z24" s="332">
        <v>5.38</v>
      </c>
      <c r="AA24" s="332">
        <v>4.78</v>
      </c>
      <c r="AB24" s="332">
        <v>6.69</v>
      </c>
      <c r="AC24" s="332">
        <v>6.99</v>
      </c>
      <c r="AD24" s="332">
        <v>4.42</v>
      </c>
      <c r="AE24" s="332">
        <v>6.84</v>
      </c>
      <c r="AF24" s="332">
        <v>7.29</v>
      </c>
      <c r="AG24" s="332">
        <v>6.05</v>
      </c>
    </row>
    <row r="25" spans="2:33" s="283" customFormat="1" x14ac:dyDescent="0.25">
      <c r="B25" s="329">
        <v>0.25</v>
      </c>
      <c r="C25" s="332">
        <v>8.84</v>
      </c>
      <c r="D25" s="332">
        <v>9.89</v>
      </c>
      <c r="E25" s="332">
        <v>62.19</v>
      </c>
      <c r="F25" s="332">
        <v>15.32</v>
      </c>
      <c r="G25" s="332">
        <v>9.44</v>
      </c>
      <c r="H25" s="332">
        <v>7.75</v>
      </c>
      <c r="I25" s="332">
        <v>7.33</v>
      </c>
      <c r="J25" s="332">
        <v>5.41</v>
      </c>
      <c r="K25" s="332">
        <v>8.2899999999999991</v>
      </c>
      <c r="L25" s="332">
        <v>11.77</v>
      </c>
      <c r="M25" s="332">
        <v>8.42</v>
      </c>
      <c r="N25" s="332">
        <v>8.48</v>
      </c>
      <c r="O25" s="332">
        <v>24.31</v>
      </c>
      <c r="P25" s="332">
        <v>8.2200000000000006</v>
      </c>
      <c r="Q25" s="332">
        <v>7.52</v>
      </c>
      <c r="R25" s="332">
        <v>8.5</v>
      </c>
      <c r="S25" s="332">
        <v>8.8699999999999992</v>
      </c>
      <c r="T25" s="332">
        <v>7.56</v>
      </c>
      <c r="U25" s="332">
        <v>8.74</v>
      </c>
      <c r="V25" s="332">
        <v>7.95</v>
      </c>
      <c r="W25" s="332">
        <v>8.31</v>
      </c>
      <c r="X25" s="332">
        <v>27.6</v>
      </c>
      <c r="Y25" s="332">
        <v>10.57</v>
      </c>
      <c r="Z25" s="332">
        <v>8.4</v>
      </c>
      <c r="AA25" s="332">
        <v>7.24</v>
      </c>
      <c r="AB25" s="332">
        <v>7.84</v>
      </c>
      <c r="AC25" s="332">
        <v>8.8699999999999992</v>
      </c>
      <c r="AD25" s="332">
        <v>6.41</v>
      </c>
      <c r="AE25" s="332">
        <v>10.039999999999999</v>
      </c>
      <c r="AF25" s="332">
        <v>8.67</v>
      </c>
      <c r="AG25" s="332">
        <v>6.88</v>
      </c>
    </row>
    <row r="26" spans="2:33" s="283" customFormat="1" x14ac:dyDescent="0.25">
      <c r="B26" s="329">
        <v>0.29166666666666669</v>
      </c>
      <c r="C26" s="332">
        <v>9.9499999999999993</v>
      </c>
      <c r="D26" s="332">
        <v>23.37</v>
      </c>
      <c r="E26" s="332">
        <v>66.31</v>
      </c>
      <c r="F26" s="332">
        <v>11.45</v>
      </c>
      <c r="G26" s="332">
        <v>10.23</v>
      </c>
      <c r="H26" s="332">
        <v>9.32</v>
      </c>
      <c r="I26" s="332">
        <v>8.65</v>
      </c>
      <c r="J26" s="332">
        <v>8.4600000000000009</v>
      </c>
      <c r="K26" s="332">
        <v>11.79</v>
      </c>
      <c r="L26" s="332">
        <v>11.84</v>
      </c>
      <c r="M26" s="332">
        <v>9.64</v>
      </c>
      <c r="N26" s="332">
        <v>15.04</v>
      </c>
      <c r="O26" s="332">
        <v>16.36</v>
      </c>
      <c r="P26" s="332">
        <v>9.17</v>
      </c>
      <c r="Q26" s="332">
        <v>8.69</v>
      </c>
      <c r="R26" s="332">
        <v>13.63</v>
      </c>
      <c r="S26" s="332">
        <v>9.2100000000000009</v>
      </c>
      <c r="T26" s="332">
        <v>19.8</v>
      </c>
      <c r="U26" s="332">
        <v>10.210000000000001</v>
      </c>
      <c r="V26" s="332">
        <v>7.86</v>
      </c>
      <c r="W26" s="332">
        <v>12.48</v>
      </c>
      <c r="X26" s="332">
        <v>23.59</v>
      </c>
      <c r="Y26" s="332">
        <v>8.67</v>
      </c>
      <c r="Z26" s="332">
        <v>10.68</v>
      </c>
      <c r="AA26" s="332">
        <v>9.61</v>
      </c>
      <c r="AB26" s="332">
        <v>7.2</v>
      </c>
      <c r="AC26" s="332">
        <v>6.26</v>
      </c>
      <c r="AD26" s="332">
        <v>7.35</v>
      </c>
      <c r="AE26" s="332">
        <v>12.41</v>
      </c>
      <c r="AF26" s="332">
        <v>12.2</v>
      </c>
      <c r="AG26" s="332">
        <v>7.14</v>
      </c>
    </row>
    <row r="27" spans="2:33" s="283" customFormat="1" x14ac:dyDescent="0.25">
      <c r="B27" s="329">
        <v>0.33333333333333331</v>
      </c>
      <c r="C27" s="332">
        <v>8.23</v>
      </c>
      <c r="D27" s="332">
        <v>17.84</v>
      </c>
      <c r="E27" s="332">
        <v>23.37</v>
      </c>
      <c r="F27" s="332">
        <v>8.08</v>
      </c>
      <c r="G27" s="332">
        <v>6.69</v>
      </c>
      <c r="H27" s="332">
        <v>6.28</v>
      </c>
      <c r="I27" s="332">
        <v>7.39</v>
      </c>
      <c r="J27" s="332">
        <v>7.76</v>
      </c>
      <c r="K27" s="332">
        <v>9.76</v>
      </c>
      <c r="L27" s="332">
        <v>10.79</v>
      </c>
      <c r="M27" s="332">
        <v>8.27</v>
      </c>
      <c r="N27" s="332">
        <v>11.86</v>
      </c>
      <c r="O27" s="332">
        <v>5.88</v>
      </c>
      <c r="P27" s="332">
        <v>7.43</v>
      </c>
      <c r="Q27" s="332">
        <v>9.02</v>
      </c>
      <c r="R27" s="332">
        <v>11.02</v>
      </c>
      <c r="S27" s="332">
        <v>7.07</v>
      </c>
      <c r="T27" s="332">
        <v>11.67</v>
      </c>
      <c r="U27" s="332">
        <v>6.71</v>
      </c>
      <c r="V27" s="332">
        <v>6.94</v>
      </c>
      <c r="W27" s="332">
        <v>9.19</v>
      </c>
      <c r="X27" s="332">
        <v>8.5</v>
      </c>
      <c r="Y27" s="332">
        <v>5.75</v>
      </c>
      <c r="Z27" s="332">
        <v>9.17</v>
      </c>
      <c r="AA27" s="332">
        <v>9.23</v>
      </c>
      <c r="AB27" s="332">
        <v>10.039999999999999</v>
      </c>
      <c r="AC27" s="332">
        <v>5.21</v>
      </c>
      <c r="AD27" s="332">
        <v>5.0199999999999996</v>
      </c>
      <c r="AE27" s="332">
        <v>12.58</v>
      </c>
      <c r="AF27" s="332">
        <v>11.86</v>
      </c>
      <c r="AG27" s="332">
        <v>6.35</v>
      </c>
    </row>
    <row r="28" spans="2:33" s="283" customFormat="1" x14ac:dyDescent="0.25">
      <c r="B28" s="329">
        <v>0.375</v>
      </c>
      <c r="C28" s="332">
        <v>6.67</v>
      </c>
      <c r="D28" s="332">
        <v>14.08</v>
      </c>
      <c r="E28" s="332">
        <v>21.53</v>
      </c>
      <c r="F28" s="332">
        <v>7.95</v>
      </c>
      <c r="G28" s="332">
        <v>6.47</v>
      </c>
      <c r="H28" s="332">
        <v>5.53</v>
      </c>
      <c r="I28" s="332">
        <v>8.44</v>
      </c>
      <c r="J28" s="332">
        <v>8.65</v>
      </c>
      <c r="K28" s="332">
        <v>5.34</v>
      </c>
      <c r="L28" s="332">
        <v>6.28</v>
      </c>
      <c r="M28" s="332">
        <v>6.34</v>
      </c>
      <c r="N28" s="332">
        <v>7.91</v>
      </c>
      <c r="O28" s="332">
        <v>4.79</v>
      </c>
      <c r="P28" s="332">
        <v>6.19</v>
      </c>
      <c r="Q28" s="332">
        <v>7.14</v>
      </c>
      <c r="R28" s="332">
        <v>6.77</v>
      </c>
      <c r="S28" s="332">
        <v>11.39</v>
      </c>
      <c r="T28" s="332">
        <v>9.01</v>
      </c>
      <c r="U28" s="332">
        <v>5.75</v>
      </c>
      <c r="V28" s="332">
        <v>6.69</v>
      </c>
      <c r="W28" s="332">
        <v>10.6</v>
      </c>
      <c r="X28" s="332">
        <v>7.78</v>
      </c>
      <c r="Y28" s="332">
        <v>5.25</v>
      </c>
      <c r="Z28" s="332">
        <v>6.77</v>
      </c>
      <c r="AA28" s="332">
        <v>6.86</v>
      </c>
      <c r="AB28" s="332">
        <v>11.77</v>
      </c>
      <c r="AC28" s="332">
        <v>4.6100000000000003</v>
      </c>
      <c r="AD28" s="332">
        <v>4.42</v>
      </c>
      <c r="AE28" s="332">
        <v>9.19</v>
      </c>
      <c r="AF28" s="332">
        <v>10.96</v>
      </c>
      <c r="AG28" s="332">
        <v>11.9</v>
      </c>
    </row>
    <row r="29" spans="2:33" s="283" customFormat="1" x14ac:dyDescent="0.25">
      <c r="B29" s="329">
        <v>0.41666666666666669</v>
      </c>
      <c r="C29" s="332">
        <v>5.87</v>
      </c>
      <c r="D29" s="332">
        <v>14.57</v>
      </c>
      <c r="E29" s="332">
        <v>21.77</v>
      </c>
      <c r="F29" s="332">
        <v>6.26</v>
      </c>
      <c r="G29" s="332">
        <v>5.98</v>
      </c>
      <c r="H29" s="332">
        <v>5.0599999999999996</v>
      </c>
      <c r="I29" s="332">
        <v>6.3</v>
      </c>
      <c r="J29" s="332">
        <v>9.08</v>
      </c>
      <c r="K29" s="332">
        <v>8.0500000000000007</v>
      </c>
      <c r="L29" s="332">
        <v>8.69</v>
      </c>
      <c r="M29" s="332">
        <v>5.6</v>
      </c>
      <c r="N29" s="332">
        <v>6.54</v>
      </c>
      <c r="O29" s="332">
        <v>4.9400000000000004</v>
      </c>
      <c r="P29" s="332">
        <v>5.4</v>
      </c>
      <c r="Q29" s="332">
        <v>6.26</v>
      </c>
      <c r="R29" s="332">
        <v>5.75</v>
      </c>
      <c r="S29" s="332">
        <v>15.87</v>
      </c>
      <c r="T29" s="332">
        <v>11.71</v>
      </c>
      <c r="U29" s="332">
        <v>6.05</v>
      </c>
      <c r="V29" s="332">
        <v>6.17</v>
      </c>
      <c r="W29" s="332">
        <v>15.81</v>
      </c>
      <c r="X29" s="332">
        <v>5.77</v>
      </c>
      <c r="Y29" s="332">
        <v>5.15</v>
      </c>
      <c r="Z29" s="332">
        <v>6.52</v>
      </c>
      <c r="AA29" s="332">
        <v>10.15</v>
      </c>
      <c r="AB29" s="332">
        <v>9.68</v>
      </c>
      <c r="AC29" s="332">
        <v>4.55</v>
      </c>
      <c r="AD29" s="332">
        <v>4.7</v>
      </c>
      <c r="AE29" s="332">
        <v>5.94</v>
      </c>
      <c r="AF29" s="332">
        <v>10.87</v>
      </c>
      <c r="AG29" s="332">
        <v>9.34</v>
      </c>
    </row>
    <row r="30" spans="2:33" s="283" customFormat="1" x14ac:dyDescent="0.25">
      <c r="B30" s="329">
        <v>0.45833333333333331</v>
      </c>
      <c r="C30" s="332">
        <v>6.47</v>
      </c>
      <c r="D30" s="332">
        <v>18.12</v>
      </c>
      <c r="E30" s="332">
        <v>14.08</v>
      </c>
      <c r="F30" s="332">
        <v>5.4</v>
      </c>
      <c r="G30" s="332">
        <v>5.56</v>
      </c>
      <c r="H30" s="332">
        <v>4.74</v>
      </c>
      <c r="I30" s="332">
        <v>5.34</v>
      </c>
      <c r="J30" s="332">
        <v>5.72</v>
      </c>
      <c r="K30" s="332">
        <v>5.26</v>
      </c>
      <c r="L30" s="332">
        <v>6.45</v>
      </c>
      <c r="M30" s="332">
        <v>5.64</v>
      </c>
      <c r="N30" s="332">
        <v>6.43</v>
      </c>
      <c r="O30" s="332">
        <v>4.53</v>
      </c>
      <c r="P30" s="332">
        <v>5.19</v>
      </c>
      <c r="Q30" s="332">
        <v>5.72</v>
      </c>
      <c r="R30" s="332">
        <v>5.85</v>
      </c>
      <c r="S30" s="332">
        <v>10.79</v>
      </c>
      <c r="T30" s="332">
        <v>6.35</v>
      </c>
      <c r="U30" s="332">
        <v>5.88</v>
      </c>
      <c r="V30" s="332">
        <v>5.94</v>
      </c>
      <c r="W30" s="332">
        <v>15.21</v>
      </c>
      <c r="X30" s="332">
        <v>5.1100000000000003</v>
      </c>
      <c r="Y30" s="332">
        <v>5.53</v>
      </c>
      <c r="Z30" s="332">
        <v>5.23</v>
      </c>
      <c r="AA30" s="332">
        <v>6.69</v>
      </c>
      <c r="AB30" s="332">
        <v>4.8099999999999996</v>
      </c>
      <c r="AC30" s="332">
        <v>4.2699999999999996</v>
      </c>
      <c r="AD30" s="332">
        <v>4.42</v>
      </c>
      <c r="AE30" s="332">
        <v>5.41</v>
      </c>
      <c r="AF30" s="332">
        <v>6.97</v>
      </c>
      <c r="AG30" s="332">
        <v>5.87</v>
      </c>
    </row>
    <row r="31" spans="2:33" s="283" customFormat="1" x14ac:dyDescent="0.25">
      <c r="B31" s="329">
        <v>0.5</v>
      </c>
      <c r="C31" s="332">
        <v>6.39</v>
      </c>
      <c r="D31" s="332">
        <v>18.05</v>
      </c>
      <c r="E31" s="332" t="s">
        <v>404</v>
      </c>
      <c r="F31" s="332">
        <v>11.66</v>
      </c>
      <c r="G31" s="332">
        <v>5.83</v>
      </c>
      <c r="H31" s="332">
        <v>4.83</v>
      </c>
      <c r="I31" s="332">
        <v>5.83</v>
      </c>
      <c r="J31" s="332">
        <v>6.26</v>
      </c>
      <c r="K31" s="332">
        <v>5.64</v>
      </c>
      <c r="L31" s="332">
        <v>5.47</v>
      </c>
      <c r="M31" s="332">
        <v>4.91</v>
      </c>
      <c r="N31" s="332">
        <v>6.05</v>
      </c>
      <c r="O31" s="332">
        <v>4.8499999999999996</v>
      </c>
      <c r="P31" s="332">
        <v>6.34</v>
      </c>
      <c r="Q31" s="332">
        <v>5.6</v>
      </c>
      <c r="R31" s="332">
        <v>5.55</v>
      </c>
      <c r="S31" s="332">
        <v>10.34</v>
      </c>
      <c r="T31" s="332">
        <v>6.03</v>
      </c>
      <c r="U31" s="332">
        <v>6.6</v>
      </c>
      <c r="V31" s="332">
        <v>5.4</v>
      </c>
      <c r="W31" s="332">
        <v>9.5299999999999994</v>
      </c>
      <c r="X31" s="332">
        <v>5.4</v>
      </c>
      <c r="Y31" s="332">
        <v>4.9800000000000004</v>
      </c>
      <c r="Z31" s="332">
        <v>5.43</v>
      </c>
      <c r="AA31" s="332">
        <v>5.25</v>
      </c>
      <c r="AB31" s="332">
        <v>5</v>
      </c>
      <c r="AC31" s="332">
        <v>4.47</v>
      </c>
      <c r="AD31" s="332">
        <v>4.3600000000000003</v>
      </c>
      <c r="AE31" s="332">
        <v>5.0199999999999996</v>
      </c>
      <c r="AF31" s="332">
        <v>7.2</v>
      </c>
      <c r="AG31" s="332">
        <v>5.0599999999999996</v>
      </c>
    </row>
    <row r="32" spans="2:33" s="283" customFormat="1" x14ac:dyDescent="0.25">
      <c r="B32" s="329">
        <v>0.54166666666666663</v>
      </c>
      <c r="C32" s="332">
        <v>5.92</v>
      </c>
      <c r="D32" s="332">
        <v>13.55</v>
      </c>
      <c r="E32" s="332">
        <v>6.03</v>
      </c>
      <c r="F32" s="332">
        <v>13.35</v>
      </c>
      <c r="G32" s="332">
        <v>5.49</v>
      </c>
      <c r="H32" s="332">
        <v>4.72</v>
      </c>
      <c r="I32" s="332">
        <v>5.88</v>
      </c>
      <c r="J32" s="332">
        <v>5.19</v>
      </c>
      <c r="K32" s="332">
        <v>5.55</v>
      </c>
      <c r="L32" s="332">
        <v>5.6</v>
      </c>
      <c r="M32" s="332">
        <v>6.13</v>
      </c>
      <c r="N32" s="332">
        <v>5.64</v>
      </c>
      <c r="O32" s="332">
        <v>4.47</v>
      </c>
      <c r="P32" s="332">
        <v>6.02</v>
      </c>
      <c r="Q32" s="332">
        <v>5.58</v>
      </c>
      <c r="R32" s="332">
        <v>5.66</v>
      </c>
      <c r="S32" s="332">
        <v>9.06</v>
      </c>
      <c r="T32" s="332">
        <v>6.5</v>
      </c>
      <c r="U32" s="332">
        <v>5.73</v>
      </c>
      <c r="V32" s="332">
        <v>4.9800000000000004</v>
      </c>
      <c r="W32" s="332">
        <v>6.45</v>
      </c>
      <c r="X32" s="332">
        <v>5.3</v>
      </c>
      <c r="Y32" s="332">
        <v>5.0199999999999996</v>
      </c>
      <c r="Z32" s="332">
        <v>5.72</v>
      </c>
      <c r="AA32" s="332">
        <v>5.15</v>
      </c>
      <c r="AB32" s="332">
        <v>4.68</v>
      </c>
      <c r="AC32" s="332">
        <v>4.2300000000000004</v>
      </c>
      <c r="AD32" s="332">
        <v>4.25</v>
      </c>
      <c r="AE32" s="332">
        <v>5.87</v>
      </c>
      <c r="AF32" s="332">
        <v>5.55</v>
      </c>
      <c r="AG32" s="332">
        <v>4.7</v>
      </c>
    </row>
    <row r="33" spans="2:37" s="283" customFormat="1" x14ac:dyDescent="0.25">
      <c r="B33" s="329">
        <v>0.58333333333333337</v>
      </c>
      <c r="C33" s="332">
        <v>6.26</v>
      </c>
      <c r="D33" s="332">
        <v>15.59</v>
      </c>
      <c r="E33" s="332">
        <v>6.09</v>
      </c>
      <c r="F33" s="332">
        <v>11.22</v>
      </c>
      <c r="G33" s="332">
        <v>5.56</v>
      </c>
      <c r="H33" s="332">
        <v>4.53</v>
      </c>
      <c r="I33" s="332">
        <v>4.8899999999999997</v>
      </c>
      <c r="J33" s="332">
        <v>5.21</v>
      </c>
      <c r="K33" s="332">
        <v>5.32</v>
      </c>
      <c r="L33" s="332">
        <v>6.26</v>
      </c>
      <c r="M33" s="332">
        <v>10.9</v>
      </c>
      <c r="N33" s="332">
        <v>5.6</v>
      </c>
      <c r="O33" s="332">
        <v>4.8099999999999996</v>
      </c>
      <c r="P33" s="332">
        <v>5.36</v>
      </c>
      <c r="Q33" s="332">
        <v>4.96</v>
      </c>
      <c r="R33" s="332" t="s">
        <v>406</v>
      </c>
      <c r="S33" s="332">
        <v>10.45</v>
      </c>
      <c r="T33" s="332">
        <v>5.94</v>
      </c>
      <c r="U33" s="332">
        <v>5.49</v>
      </c>
      <c r="V33" s="332">
        <v>5.4</v>
      </c>
      <c r="W33" s="332">
        <v>5.79</v>
      </c>
      <c r="X33" s="332">
        <v>5.23</v>
      </c>
      <c r="Y33" s="332">
        <v>4.9400000000000004</v>
      </c>
      <c r="Z33" s="332">
        <v>5.19</v>
      </c>
      <c r="AA33" s="332">
        <v>5.09</v>
      </c>
      <c r="AB33" s="332">
        <v>4.78</v>
      </c>
      <c r="AC33" s="332">
        <v>4.3099999999999996</v>
      </c>
      <c r="AD33" s="332">
        <v>4.04</v>
      </c>
      <c r="AE33" s="332">
        <v>5</v>
      </c>
      <c r="AF33" s="332">
        <v>5.38</v>
      </c>
      <c r="AG33" s="332">
        <v>5.77</v>
      </c>
    </row>
    <row r="34" spans="2:37" s="283" customFormat="1" x14ac:dyDescent="0.25">
      <c r="B34" s="329">
        <v>0.625</v>
      </c>
      <c r="C34" s="332">
        <v>7.91</v>
      </c>
      <c r="D34" s="332">
        <v>14.4</v>
      </c>
      <c r="E34" s="332">
        <v>6.79</v>
      </c>
      <c r="F34" s="332">
        <v>12.9</v>
      </c>
      <c r="G34" s="332">
        <v>5.17</v>
      </c>
      <c r="H34" s="332">
        <v>4.6100000000000003</v>
      </c>
      <c r="I34" s="332">
        <v>5.4</v>
      </c>
      <c r="J34" s="332">
        <v>5.43</v>
      </c>
      <c r="K34" s="332">
        <v>5.72</v>
      </c>
      <c r="L34" s="332">
        <v>5.81</v>
      </c>
      <c r="M34" s="332">
        <v>5.56</v>
      </c>
      <c r="N34" s="332">
        <v>5.08</v>
      </c>
      <c r="O34" s="332">
        <v>4.42</v>
      </c>
      <c r="P34" s="332">
        <v>5.51</v>
      </c>
      <c r="Q34" s="332">
        <v>6.34</v>
      </c>
      <c r="R34" s="332">
        <v>9.08</v>
      </c>
      <c r="S34" s="332">
        <v>10.08</v>
      </c>
      <c r="T34" s="332">
        <v>6.09</v>
      </c>
      <c r="U34" s="332">
        <v>6.66</v>
      </c>
      <c r="V34" s="332">
        <v>4.91</v>
      </c>
      <c r="W34" s="332">
        <v>6.02</v>
      </c>
      <c r="X34" s="332">
        <v>5.38</v>
      </c>
      <c r="Y34" s="332">
        <v>5.04</v>
      </c>
      <c r="Z34" s="332">
        <v>4.8099999999999996</v>
      </c>
      <c r="AA34" s="332">
        <v>5.43</v>
      </c>
      <c r="AB34" s="332">
        <v>4.74</v>
      </c>
      <c r="AC34" s="331">
        <v>4.3600000000000003</v>
      </c>
      <c r="AD34" s="332">
        <v>4.29</v>
      </c>
      <c r="AE34" s="332">
        <v>8.91</v>
      </c>
      <c r="AF34" s="332">
        <v>5.32</v>
      </c>
      <c r="AG34" s="332">
        <v>7.73</v>
      </c>
    </row>
    <row r="35" spans="2:37" s="283" customFormat="1" x14ac:dyDescent="0.25">
      <c r="B35" s="329">
        <v>0.66666666666666663</v>
      </c>
      <c r="C35" s="332">
        <v>7.65</v>
      </c>
      <c r="D35" s="332">
        <v>16.88</v>
      </c>
      <c r="E35" s="332">
        <v>6.67</v>
      </c>
      <c r="F35" s="332">
        <v>12.99</v>
      </c>
      <c r="G35" s="332">
        <v>5.77</v>
      </c>
      <c r="H35" s="332">
        <v>4.38</v>
      </c>
      <c r="I35" s="332">
        <v>6.39</v>
      </c>
      <c r="J35" s="332">
        <v>6.71</v>
      </c>
      <c r="K35" s="332">
        <v>6.22</v>
      </c>
      <c r="L35" s="332">
        <v>5.55</v>
      </c>
      <c r="M35" s="332">
        <v>6.26</v>
      </c>
      <c r="N35" s="332">
        <v>6.32</v>
      </c>
      <c r="O35" s="332">
        <v>4.72</v>
      </c>
      <c r="P35" s="332">
        <v>6.73</v>
      </c>
      <c r="Q35" s="332">
        <v>6.05</v>
      </c>
      <c r="R35" s="332">
        <v>8.33</v>
      </c>
      <c r="S35" s="332">
        <v>13.12</v>
      </c>
      <c r="T35" s="332">
        <v>6.49</v>
      </c>
      <c r="U35" s="332">
        <v>8.4600000000000009</v>
      </c>
      <c r="V35" s="332">
        <v>6.03</v>
      </c>
      <c r="W35" s="332">
        <v>6.19</v>
      </c>
      <c r="X35" s="332">
        <v>5.49</v>
      </c>
      <c r="Y35" s="332">
        <v>5.9</v>
      </c>
      <c r="Z35" s="332">
        <v>5.56</v>
      </c>
      <c r="AA35" s="332">
        <v>5.64</v>
      </c>
      <c r="AB35" s="332">
        <v>4.72</v>
      </c>
      <c r="AC35" s="331">
        <v>4.78</v>
      </c>
      <c r="AD35" s="332">
        <v>4.49</v>
      </c>
      <c r="AE35" s="332">
        <v>9.25</v>
      </c>
      <c r="AF35" s="332">
        <v>5.87</v>
      </c>
      <c r="AG35" s="332">
        <v>10.15</v>
      </c>
    </row>
    <row r="36" spans="2:37" s="283" customFormat="1" x14ac:dyDescent="0.25">
      <c r="B36" s="329">
        <v>0.70833333333333337</v>
      </c>
      <c r="C36" s="332">
        <v>10.25</v>
      </c>
      <c r="D36" s="332">
        <v>19.82</v>
      </c>
      <c r="E36" s="332">
        <v>21.32</v>
      </c>
      <c r="F36" s="332">
        <v>12.48</v>
      </c>
      <c r="G36" s="332">
        <v>5.49</v>
      </c>
      <c r="H36" s="332">
        <v>4.59</v>
      </c>
      <c r="I36" s="332">
        <v>8.1999999999999993</v>
      </c>
      <c r="J36" s="332">
        <v>7.33</v>
      </c>
      <c r="K36" s="332">
        <v>7.05</v>
      </c>
      <c r="L36" s="332">
        <v>6.97</v>
      </c>
      <c r="M36" s="332">
        <v>7.48</v>
      </c>
      <c r="N36" s="332">
        <v>7.56</v>
      </c>
      <c r="O36" s="332">
        <v>5.64</v>
      </c>
      <c r="P36" s="332">
        <v>7.63</v>
      </c>
      <c r="Q36" s="332">
        <v>7.14</v>
      </c>
      <c r="R36" s="332">
        <v>8.65</v>
      </c>
      <c r="S36" s="332">
        <v>8.4600000000000009</v>
      </c>
      <c r="T36" s="332">
        <v>8.07</v>
      </c>
      <c r="U36" s="332">
        <v>10.1</v>
      </c>
      <c r="V36" s="332">
        <v>5.9</v>
      </c>
      <c r="W36" s="332">
        <v>7.99</v>
      </c>
      <c r="X36" s="332">
        <v>6.11</v>
      </c>
      <c r="Y36" s="332">
        <v>7.6</v>
      </c>
      <c r="Z36" s="332">
        <v>6.41</v>
      </c>
      <c r="AA36" s="332">
        <v>6.9</v>
      </c>
      <c r="AB36" s="332">
        <v>5.51</v>
      </c>
      <c r="AC36" s="331">
        <v>4.42</v>
      </c>
      <c r="AD36" s="332">
        <v>5.68</v>
      </c>
      <c r="AE36" s="332">
        <v>10.85</v>
      </c>
      <c r="AF36" s="332">
        <v>8.84</v>
      </c>
      <c r="AG36" s="332">
        <v>15.74</v>
      </c>
    </row>
    <row r="37" spans="2:37" s="283" customFormat="1" x14ac:dyDescent="0.25">
      <c r="B37" s="329">
        <v>0.75</v>
      </c>
      <c r="C37" s="332">
        <v>9.74</v>
      </c>
      <c r="D37" s="332">
        <v>17.940000000000001</v>
      </c>
      <c r="E37" s="332">
        <v>22.67</v>
      </c>
      <c r="F37" s="332">
        <v>7.75</v>
      </c>
      <c r="G37" s="332">
        <v>7.41</v>
      </c>
      <c r="H37" s="332">
        <v>5.23</v>
      </c>
      <c r="I37" s="332">
        <v>8.52</v>
      </c>
      <c r="J37" s="332">
        <v>7.18</v>
      </c>
      <c r="K37" s="332">
        <v>7.44</v>
      </c>
      <c r="L37" s="332">
        <v>7.67</v>
      </c>
      <c r="M37" s="332">
        <v>8.8000000000000007</v>
      </c>
      <c r="N37" s="332">
        <v>6.82</v>
      </c>
      <c r="O37" s="332">
        <v>6.3</v>
      </c>
      <c r="P37" s="332">
        <v>8.31</v>
      </c>
      <c r="Q37" s="332">
        <v>6.45</v>
      </c>
      <c r="R37" s="332">
        <v>9.2899999999999991</v>
      </c>
      <c r="S37" s="332">
        <v>7.75</v>
      </c>
      <c r="T37" s="332">
        <v>8.3800000000000008</v>
      </c>
      <c r="U37" s="332">
        <v>9.98</v>
      </c>
      <c r="V37" s="332">
        <v>6.84</v>
      </c>
      <c r="W37" s="332">
        <v>8.52</v>
      </c>
      <c r="X37" s="332">
        <v>7.91</v>
      </c>
      <c r="Y37" s="332">
        <v>7.99</v>
      </c>
      <c r="Z37" s="332">
        <v>7.09</v>
      </c>
      <c r="AA37" s="332">
        <v>7.5</v>
      </c>
      <c r="AB37" s="332">
        <v>5.92</v>
      </c>
      <c r="AC37" s="332">
        <v>4.59</v>
      </c>
      <c r="AD37" s="332">
        <v>5.87</v>
      </c>
      <c r="AE37" s="332">
        <v>11.52</v>
      </c>
      <c r="AF37" s="332">
        <v>18.48</v>
      </c>
      <c r="AG37" s="332">
        <v>8.69</v>
      </c>
      <c r="AK37" s="285"/>
    </row>
    <row r="38" spans="2:37" s="283" customFormat="1" x14ac:dyDescent="0.25">
      <c r="B38" s="329">
        <v>0.79166666666666663</v>
      </c>
      <c r="C38" s="332">
        <v>11</v>
      </c>
      <c r="D38" s="332">
        <v>17.920000000000002</v>
      </c>
      <c r="E38" s="332">
        <v>22.88</v>
      </c>
      <c r="F38" s="332">
        <v>9.36</v>
      </c>
      <c r="G38" s="332">
        <v>6.69</v>
      </c>
      <c r="H38" s="332">
        <v>5.64</v>
      </c>
      <c r="I38" s="332">
        <v>7.86</v>
      </c>
      <c r="J38" s="332">
        <v>7.13</v>
      </c>
      <c r="K38" s="332">
        <v>6.49</v>
      </c>
      <c r="L38" s="332">
        <v>6.47</v>
      </c>
      <c r="M38" s="332">
        <v>8.16</v>
      </c>
      <c r="N38" s="332">
        <v>7.07</v>
      </c>
      <c r="O38" s="332">
        <v>6.11</v>
      </c>
      <c r="P38" s="332">
        <v>6.81</v>
      </c>
      <c r="Q38" s="332">
        <v>5.92</v>
      </c>
      <c r="R38" s="332">
        <v>7.43</v>
      </c>
      <c r="S38" s="332">
        <v>6.79</v>
      </c>
      <c r="T38" s="332">
        <v>9.59</v>
      </c>
      <c r="U38" s="332">
        <v>8.82</v>
      </c>
      <c r="V38" s="332">
        <v>6.26</v>
      </c>
      <c r="W38" s="332">
        <v>7.63</v>
      </c>
      <c r="X38" s="332">
        <v>6.67</v>
      </c>
      <c r="Y38" s="332">
        <v>6.75</v>
      </c>
      <c r="Z38" s="332" t="s">
        <v>404</v>
      </c>
      <c r="AA38" s="332">
        <v>7.67</v>
      </c>
      <c r="AB38" s="332">
        <v>5.56</v>
      </c>
      <c r="AC38" s="332">
        <v>4.62</v>
      </c>
      <c r="AD38" s="332">
        <v>5.6</v>
      </c>
      <c r="AE38" s="332">
        <v>11.36</v>
      </c>
      <c r="AF38" s="332">
        <v>14.31</v>
      </c>
      <c r="AG38" s="332">
        <v>10.34</v>
      </c>
      <c r="AK38" s="285"/>
    </row>
    <row r="39" spans="2:37" s="283" customFormat="1" x14ac:dyDescent="0.25">
      <c r="B39" s="329">
        <v>0.83333333333333337</v>
      </c>
      <c r="C39" s="332">
        <v>18.93</v>
      </c>
      <c r="D39" s="332">
        <v>14.16</v>
      </c>
      <c r="E39" s="332">
        <v>18.84</v>
      </c>
      <c r="F39" s="332">
        <v>12.03</v>
      </c>
      <c r="G39" s="332">
        <v>7.35</v>
      </c>
      <c r="H39" s="332">
        <v>5.28</v>
      </c>
      <c r="I39" s="332">
        <v>7.75</v>
      </c>
      <c r="J39" s="332">
        <v>9.02</v>
      </c>
      <c r="K39" s="332">
        <v>7.78</v>
      </c>
      <c r="L39" s="332">
        <v>5.45</v>
      </c>
      <c r="M39" s="332">
        <v>6.52</v>
      </c>
      <c r="N39" s="332">
        <v>6.03</v>
      </c>
      <c r="O39" s="332">
        <v>5.53</v>
      </c>
      <c r="P39" s="332">
        <v>6.84</v>
      </c>
      <c r="Q39" s="332">
        <v>5.72</v>
      </c>
      <c r="R39" s="332">
        <v>7.14</v>
      </c>
      <c r="S39" s="332">
        <v>6.58</v>
      </c>
      <c r="T39" s="332">
        <v>7.33</v>
      </c>
      <c r="U39" s="332">
        <v>9.6300000000000008</v>
      </c>
      <c r="V39" s="332">
        <v>5.87</v>
      </c>
      <c r="W39" s="332">
        <v>7.11</v>
      </c>
      <c r="X39" s="332">
        <v>5.64</v>
      </c>
      <c r="Y39" s="332">
        <v>6.26</v>
      </c>
      <c r="Z39" s="332" t="s">
        <v>404</v>
      </c>
      <c r="AA39" s="332">
        <v>6.58</v>
      </c>
      <c r="AB39" s="332">
        <v>5.66</v>
      </c>
      <c r="AC39" s="332">
        <v>4.51</v>
      </c>
      <c r="AD39" s="332">
        <v>5.55</v>
      </c>
      <c r="AE39" s="332">
        <v>7.78</v>
      </c>
      <c r="AF39" s="332">
        <v>14.74</v>
      </c>
      <c r="AG39" s="332">
        <v>6.49</v>
      </c>
      <c r="AK39" s="285"/>
    </row>
    <row r="40" spans="2:37" s="283" customFormat="1" x14ac:dyDescent="0.25">
      <c r="B40" s="329">
        <v>0.875</v>
      </c>
      <c r="C40" s="332">
        <v>18.760000000000002</v>
      </c>
      <c r="D40" s="332">
        <v>13.31</v>
      </c>
      <c r="E40" s="332">
        <v>19.57</v>
      </c>
      <c r="F40" s="332">
        <v>6.81</v>
      </c>
      <c r="G40" s="332">
        <v>6</v>
      </c>
      <c r="H40" s="332">
        <v>4.93</v>
      </c>
      <c r="I40" s="332">
        <v>6.75</v>
      </c>
      <c r="J40" s="332">
        <v>16.43</v>
      </c>
      <c r="K40" s="332">
        <v>5.68</v>
      </c>
      <c r="L40" s="332">
        <v>4.8499999999999996</v>
      </c>
      <c r="M40" s="332">
        <v>6.99</v>
      </c>
      <c r="N40" s="332">
        <v>5.47</v>
      </c>
      <c r="O40" s="332">
        <v>5.68</v>
      </c>
      <c r="P40" s="332">
        <v>5.58</v>
      </c>
      <c r="Q40" s="332">
        <v>5.1100000000000003</v>
      </c>
      <c r="R40" s="332">
        <v>6.47</v>
      </c>
      <c r="S40" s="332">
        <v>6.3</v>
      </c>
      <c r="T40" s="332">
        <v>7.9</v>
      </c>
      <c r="U40" s="332">
        <v>7.9</v>
      </c>
      <c r="V40" s="332">
        <v>5.96</v>
      </c>
      <c r="W40" s="332">
        <v>6.58</v>
      </c>
      <c r="X40" s="332">
        <v>6</v>
      </c>
      <c r="Y40" s="332">
        <v>6.37</v>
      </c>
      <c r="Z40" s="332">
        <v>5.62</v>
      </c>
      <c r="AA40" s="332">
        <v>6.15</v>
      </c>
      <c r="AB40" s="332">
        <v>5.55</v>
      </c>
      <c r="AC40" s="332">
        <v>4.59</v>
      </c>
      <c r="AD40" s="332">
        <v>4.8099999999999996</v>
      </c>
      <c r="AE40" s="332">
        <v>7.67</v>
      </c>
      <c r="AF40" s="332">
        <v>8.14</v>
      </c>
      <c r="AG40" s="332">
        <v>5.98</v>
      </c>
      <c r="AK40" s="285"/>
    </row>
    <row r="41" spans="2:37" s="283" customFormat="1" x14ac:dyDescent="0.25">
      <c r="B41" s="329">
        <v>0.91666666666666663</v>
      </c>
      <c r="C41" s="332">
        <v>9.32</v>
      </c>
      <c r="D41" s="332">
        <v>13.22</v>
      </c>
      <c r="E41" s="332">
        <v>27.77</v>
      </c>
      <c r="F41" s="332">
        <v>5.83</v>
      </c>
      <c r="G41" s="332">
        <v>5.81</v>
      </c>
      <c r="H41" s="332">
        <v>4.3099999999999996</v>
      </c>
      <c r="I41" s="332">
        <v>4.87</v>
      </c>
      <c r="J41" s="332">
        <v>9.48</v>
      </c>
      <c r="K41" s="332">
        <v>5.08</v>
      </c>
      <c r="L41" s="332">
        <v>4.38</v>
      </c>
      <c r="M41" s="332">
        <v>4.87</v>
      </c>
      <c r="N41" s="332">
        <v>4.46</v>
      </c>
      <c r="O41" s="332">
        <v>5.15</v>
      </c>
      <c r="P41" s="332">
        <v>4.3600000000000003</v>
      </c>
      <c r="Q41" s="332">
        <v>5.28</v>
      </c>
      <c r="R41" s="332">
        <v>5.41</v>
      </c>
      <c r="S41" s="332">
        <v>6.13</v>
      </c>
      <c r="T41" s="332">
        <v>5.4</v>
      </c>
      <c r="U41" s="332">
        <v>6.03</v>
      </c>
      <c r="V41" s="332">
        <v>5.51</v>
      </c>
      <c r="W41" s="332">
        <v>5.56</v>
      </c>
      <c r="X41" s="332">
        <v>5.04</v>
      </c>
      <c r="Y41" s="332">
        <v>5.49</v>
      </c>
      <c r="Z41" s="332">
        <v>5.0199999999999996</v>
      </c>
      <c r="AA41" s="332">
        <v>5.32</v>
      </c>
      <c r="AB41" s="332">
        <v>4.3099999999999996</v>
      </c>
      <c r="AC41" s="332">
        <v>4.0999999999999996</v>
      </c>
      <c r="AD41" s="332">
        <v>4.3099999999999996</v>
      </c>
      <c r="AE41" s="332">
        <v>7.97</v>
      </c>
      <c r="AF41" s="332">
        <v>5.47</v>
      </c>
      <c r="AG41" s="332">
        <v>5.72</v>
      </c>
    </row>
    <row r="42" spans="2:37" s="283" customFormat="1" x14ac:dyDescent="0.25">
      <c r="B42" s="329">
        <v>0.95833333333333337</v>
      </c>
      <c r="C42" s="332">
        <v>8.25</v>
      </c>
      <c r="D42" s="332">
        <v>10.75</v>
      </c>
      <c r="E42" s="332">
        <v>24.63</v>
      </c>
      <c r="F42" s="332">
        <v>6.34</v>
      </c>
      <c r="G42" s="332">
        <v>5.79</v>
      </c>
      <c r="H42" s="332">
        <v>4.0599999999999996</v>
      </c>
      <c r="I42" s="332">
        <v>4.57</v>
      </c>
      <c r="J42" s="332">
        <v>11.26</v>
      </c>
      <c r="K42" s="332">
        <v>3.97</v>
      </c>
      <c r="L42" s="332">
        <v>3.61</v>
      </c>
      <c r="M42" s="332">
        <v>4.57</v>
      </c>
      <c r="N42" s="332">
        <v>5.08</v>
      </c>
      <c r="O42" s="332">
        <v>4.7</v>
      </c>
      <c r="P42" s="332">
        <v>4.4000000000000004</v>
      </c>
      <c r="Q42" s="332">
        <v>4.91</v>
      </c>
      <c r="R42" s="332">
        <v>4.21</v>
      </c>
      <c r="S42" s="332">
        <v>4.08</v>
      </c>
      <c r="T42" s="332">
        <v>4.66</v>
      </c>
      <c r="U42" s="332">
        <v>5.45</v>
      </c>
      <c r="V42" s="332">
        <v>4.38</v>
      </c>
      <c r="W42" s="332">
        <v>4.34</v>
      </c>
      <c r="X42" s="332">
        <v>4.1500000000000004</v>
      </c>
      <c r="Y42" s="332">
        <v>4.66</v>
      </c>
      <c r="Z42" s="332">
        <v>4.83</v>
      </c>
      <c r="AA42" s="332">
        <v>4.51</v>
      </c>
      <c r="AB42" s="332">
        <v>4.4000000000000004</v>
      </c>
      <c r="AC42" s="332">
        <v>3.97</v>
      </c>
      <c r="AD42" s="332">
        <v>6.24</v>
      </c>
      <c r="AE42" s="332">
        <v>7.75</v>
      </c>
      <c r="AF42" s="332">
        <v>5.38</v>
      </c>
      <c r="AG42" s="332">
        <v>4.32</v>
      </c>
    </row>
    <row r="43" spans="2:37" s="283" customFormat="1" ht="39.6" customHeight="1" x14ac:dyDescent="0.25">
      <c r="B43" s="325" t="s">
        <v>355</v>
      </c>
      <c r="C43" s="324">
        <f>IFERROR(MAX(C19:C42),"")</f>
        <v>18.93</v>
      </c>
      <c r="D43" s="324">
        <f t="shared" ref="D43:AG43" si="0">IFERROR(MAX(D19:D42),"")</f>
        <v>23.37</v>
      </c>
      <c r="E43" s="324">
        <f t="shared" si="0"/>
        <v>66.31</v>
      </c>
      <c r="F43" s="324">
        <f t="shared" si="0"/>
        <v>17.11</v>
      </c>
      <c r="G43" s="324">
        <f t="shared" si="0"/>
        <v>10.23</v>
      </c>
      <c r="H43" s="324">
        <f t="shared" si="0"/>
        <v>9.32</v>
      </c>
      <c r="I43" s="324">
        <f t="shared" si="0"/>
        <v>8.65</v>
      </c>
      <c r="J43" s="324">
        <f t="shared" si="0"/>
        <v>16.43</v>
      </c>
      <c r="K43" s="324">
        <f t="shared" si="0"/>
        <v>11.79</v>
      </c>
      <c r="L43" s="324">
        <f t="shared" si="0"/>
        <v>11.84</v>
      </c>
      <c r="M43" s="324">
        <f t="shared" si="0"/>
        <v>10.9</v>
      </c>
      <c r="N43" s="324">
        <f t="shared" si="0"/>
        <v>15.04</v>
      </c>
      <c r="O43" s="324">
        <f t="shared" si="0"/>
        <v>24.31</v>
      </c>
      <c r="P43" s="324">
        <f t="shared" si="0"/>
        <v>9.17</v>
      </c>
      <c r="Q43" s="324">
        <f t="shared" si="0"/>
        <v>9.02</v>
      </c>
      <c r="R43" s="324">
        <f t="shared" si="0"/>
        <v>13.63</v>
      </c>
      <c r="S43" s="324">
        <f t="shared" si="0"/>
        <v>15.87</v>
      </c>
      <c r="T43" s="324">
        <f t="shared" si="0"/>
        <v>19.8</v>
      </c>
      <c r="U43" s="324">
        <f t="shared" si="0"/>
        <v>10.210000000000001</v>
      </c>
      <c r="V43" s="324">
        <f t="shared" si="0"/>
        <v>7.95</v>
      </c>
      <c r="W43" s="324">
        <f t="shared" si="0"/>
        <v>15.81</v>
      </c>
      <c r="X43" s="324">
        <f t="shared" si="0"/>
        <v>27.6</v>
      </c>
      <c r="Y43" s="324">
        <f t="shared" si="0"/>
        <v>10.57</v>
      </c>
      <c r="Z43" s="324">
        <f t="shared" si="0"/>
        <v>10.68</v>
      </c>
      <c r="AA43" s="324">
        <f t="shared" si="0"/>
        <v>10.15</v>
      </c>
      <c r="AB43" s="324">
        <f t="shared" si="0"/>
        <v>11.77</v>
      </c>
      <c r="AC43" s="324">
        <f t="shared" si="0"/>
        <v>8.8699999999999992</v>
      </c>
      <c r="AD43" s="324">
        <f t="shared" si="0"/>
        <v>7.35</v>
      </c>
      <c r="AE43" s="324">
        <f t="shared" si="0"/>
        <v>12.58</v>
      </c>
      <c r="AF43" s="324">
        <f t="shared" si="0"/>
        <v>18.48</v>
      </c>
      <c r="AG43" s="324">
        <f t="shared" si="0"/>
        <v>15.74</v>
      </c>
    </row>
    <row r="44" spans="2:37" s="287" customFormat="1" ht="27" customHeight="1" x14ac:dyDescent="0.3">
      <c r="B44" s="325" t="s">
        <v>314</v>
      </c>
      <c r="C44" s="379" t="s">
        <v>315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3.5" customHeight="1" x14ac:dyDescent="0.3">
      <c r="B45" s="288" t="s">
        <v>342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3">
      <c r="B46" s="288" t="s">
        <v>341</v>
      </c>
    </row>
    <row r="47" spans="2:37" x14ac:dyDescent="0.3">
      <c r="B47" s="288"/>
    </row>
    <row r="48" spans="2:37" x14ac:dyDescent="0.3">
      <c r="B48" s="288"/>
      <c r="C48"/>
    </row>
    <row r="49" spans="2:31" x14ac:dyDescent="0.3">
      <c r="B49" s="288"/>
    </row>
    <row r="50" spans="2:31" x14ac:dyDescent="0.3">
      <c r="B50" s="288"/>
    </row>
    <row r="51" spans="2:31" x14ac:dyDescent="0.3">
      <c r="B51" s="288"/>
    </row>
    <row r="52" spans="2:31" x14ac:dyDescent="0.3">
      <c r="B52" s="288"/>
    </row>
    <row r="53" spans="2:31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3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6"/>
  <sheetViews>
    <sheetView showGridLines="0" topLeftCell="A9" zoomScale="70" zoomScaleNormal="70" zoomScaleSheetLayoutView="70" workbookViewId="0">
      <selection activeCell="M49" sqref="M49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6.88671875" style="289" bestFit="1" customWidth="1"/>
    <col min="6" max="6" width="7" style="289" customWidth="1"/>
    <col min="7" max="7" width="6.5546875" style="289" customWidth="1"/>
    <col min="8" max="8" width="6.44140625" style="289" customWidth="1"/>
    <col min="9" max="9" width="6.5546875" style="289" customWidth="1"/>
    <col min="10" max="14" width="6.5546875" style="289" bestFit="1" customWidth="1"/>
    <col min="15" max="18" width="6.5546875" style="289" customWidth="1"/>
    <col min="19" max="19" width="6.44140625" style="289" bestFit="1" customWidth="1"/>
    <col min="20" max="20" width="7.44140625" style="289" customWidth="1"/>
    <col min="21" max="21" width="6.44140625" style="289" bestFit="1" customWidth="1"/>
    <col min="22" max="22" width="6.5546875" style="289" customWidth="1"/>
    <col min="23" max="23" width="6.44140625" style="289" bestFit="1" customWidth="1"/>
    <col min="24" max="24" width="6.5546875" style="289" customWidth="1"/>
    <col min="25" max="25" width="6.88671875" style="289" customWidth="1"/>
    <col min="26" max="26" width="7.44140625" style="289" customWidth="1"/>
    <col min="27" max="27" width="6.44140625" style="289" customWidth="1"/>
    <col min="28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34" width="6.109375" style="289" customWidth="1"/>
    <col min="35" max="16384" width="11.44140625" style="289"/>
  </cols>
  <sheetData>
    <row r="2" spans="2:33" ht="15.75" customHeight="1" x14ac:dyDescent="0.3">
      <c r="B2" s="390"/>
      <c r="C2" s="390"/>
      <c r="D2" s="390"/>
      <c r="E2" s="390"/>
      <c r="F2" s="391" t="s">
        <v>336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15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julio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4" t="s">
        <v>351</v>
      </c>
      <c r="C10" s="374"/>
      <c r="D10" s="374"/>
      <c r="E10" s="374"/>
      <c r="F10" s="383">
        <f>'PM10 24H'!F10</f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3" t="str">
        <f>'PM10 24H'!V10</f>
        <v>31/07/2025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4" t="s">
        <v>33</v>
      </c>
      <c r="C14" s="374"/>
      <c r="D14" s="374"/>
      <c r="E14" s="374"/>
      <c r="F14" s="373" t="s">
        <v>381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384" t="s">
        <v>398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382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1193085162</v>
      </c>
      <c r="AA16" s="375"/>
      <c r="AB16" s="375"/>
      <c r="AC16" s="375"/>
      <c r="AD16" s="375"/>
      <c r="AE16" s="375"/>
      <c r="AF16" s="375"/>
      <c r="AG16" s="375"/>
    </row>
    <row r="17" spans="2:34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3">
      <c r="B19" s="323">
        <v>0</v>
      </c>
      <c r="C19" s="331">
        <v>337.48</v>
      </c>
      <c r="D19" s="331">
        <v>345.24</v>
      </c>
      <c r="E19" s="331">
        <v>328.7</v>
      </c>
      <c r="F19" s="331">
        <v>378.38</v>
      </c>
      <c r="G19" s="331">
        <v>316.16000000000003</v>
      </c>
      <c r="H19" s="331">
        <v>332.1</v>
      </c>
      <c r="I19" s="331">
        <v>304.57</v>
      </c>
      <c r="J19" s="331">
        <v>275.33999999999997</v>
      </c>
      <c r="K19" s="331">
        <v>300.97000000000003</v>
      </c>
      <c r="L19" s="331">
        <v>268.55</v>
      </c>
      <c r="M19" s="331">
        <v>283.61</v>
      </c>
      <c r="N19" s="331">
        <v>290.55</v>
      </c>
      <c r="O19" s="331">
        <v>336.24</v>
      </c>
      <c r="P19" s="331">
        <v>337.31</v>
      </c>
      <c r="Q19" s="331">
        <v>363.08</v>
      </c>
      <c r="R19" s="331">
        <v>349.97</v>
      </c>
      <c r="S19" s="331">
        <v>259.26</v>
      </c>
      <c r="T19" s="331">
        <v>257.89999999999998</v>
      </c>
      <c r="U19" s="331">
        <v>276.91000000000003</v>
      </c>
      <c r="V19" s="331">
        <v>300.74</v>
      </c>
      <c r="W19" s="331">
        <v>311.57</v>
      </c>
      <c r="X19" s="331">
        <v>388.47</v>
      </c>
      <c r="Y19" s="331">
        <v>324.63</v>
      </c>
      <c r="Z19" s="331">
        <v>339.17</v>
      </c>
      <c r="AA19" s="331">
        <v>323.16000000000003</v>
      </c>
      <c r="AB19" s="331">
        <v>284.05</v>
      </c>
      <c r="AC19" s="331">
        <v>333.02</v>
      </c>
      <c r="AD19" s="331">
        <v>320.39999999999998</v>
      </c>
      <c r="AE19" s="331">
        <v>344.16</v>
      </c>
      <c r="AF19" s="331">
        <v>338.89</v>
      </c>
      <c r="AG19" s="331">
        <v>366.1</v>
      </c>
      <c r="AH19" s="289"/>
    </row>
    <row r="20" spans="2:34" s="290" customFormat="1" x14ac:dyDescent="0.3">
      <c r="B20" s="323">
        <v>4.1666666666666664E-2</v>
      </c>
      <c r="C20" s="331">
        <v>316.51</v>
      </c>
      <c r="D20" s="331">
        <v>335.09</v>
      </c>
      <c r="E20" s="331">
        <v>321.18</v>
      </c>
      <c r="F20" s="331">
        <v>325.61</v>
      </c>
      <c r="G20" s="331">
        <v>309.02</v>
      </c>
      <c r="H20" s="331">
        <v>351.28</v>
      </c>
      <c r="I20" s="331">
        <v>299.8</v>
      </c>
      <c r="J20" s="331">
        <v>274.44</v>
      </c>
      <c r="K20" s="331">
        <v>282.98</v>
      </c>
      <c r="L20" s="331">
        <v>285.58999999999997</v>
      </c>
      <c r="M20" s="331">
        <v>285.64</v>
      </c>
      <c r="N20" s="331">
        <v>284.82</v>
      </c>
      <c r="O20" s="331">
        <v>324.43</v>
      </c>
      <c r="P20" s="331">
        <v>334.7</v>
      </c>
      <c r="Q20" s="331">
        <v>355</v>
      </c>
      <c r="R20" s="331">
        <v>382.24</v>
      </c>
      <c r="S20" s="331">
        <v>252.2</v>
      </c>
      <c r="T20" s="331">
        <v>254.01</v>
      </c>
      <c r="U20" s="331">
        <v>297.79000000000002</v>
      </c>
      <c r="V20" s="331">
        <v>308.42</v>
      </c>
      <c r="W20" s="331">
        <v>307.72000000000003</v>
      </c>
      <c r="X20" s="331">
        <v>360.27</v>
      </c>
      <c r="Y20" s="331">
        <v>315.08999999999997</v>
      </c>
      <c r="Z20" s="331">
        <v>330.67</v>
      </c>
      <c r="AA20" s="331">
        <v>284.23</v>
      </c>
      <c r="AB20" s="331">
        <v>285.14999999999998</v>
      </c>
      <c r="AC20" s="331">
        <v>329.47</v>
      </c>
      <c r="AD20" s="331">
        <v>345.3</v>
      </c>
      <c r="AE20" s="331">
        <v>330.54</v>
      </c>
      <c r="AF20" s="331">
        <v>339.1</v>
      </c>
      <c r="AG20" s="331">
        <v>357.1</v>
      </c>
      <c r="AH20" s="289"/>
    </row>
    <row r="21" spans="2:34" s="290" customFormat="1" x14ac:dyDescent="0.3">
      <c r="B21" s="323">
        <v>8.3333333333333329E-2</v>
      </c>
      <c r="C21" s="331">
        <v>302.24</v>
      </c>
      <c r="D21" s="331">
        <v>324.62</v>
      </c>
      <c r="E21" s="331">
        <v>367.07</v>
      </c>
      <c r="F21" s="331">
        <v>310.17</v>
      </c>
      <c r="G21" s="331">
        <v>305.27</v>
      </c>
      <c r="H21" s="331">
        <v>317.95</v>
      </c>
      <c r="I21" s="331">
        <v>299.58999999999997</v>
      </c>
      <c r="J21" s="331">
        <v>269.35000000000002</v>
      </c>
      <c r="K21" s="331">
        <v>269.36</v>
      </c>
      <c r="L21" s="331">
        <v>264.64999999999998</v>
      </c>
      <c r="M21" s="331">
        <v>285.33</v>
      </c>
      <c r="N21" s="331">
        <v>284.45</v>
      </c>
      <c r="O21" s="331">
        <v>323.36</v>
      </c>
      <c r="P21" s="331">
        <v>325.76</v>
      </c>
      <c r="Q21" s="331">
        <v>349.92</v>
      </c>
      <c r="R21" s="331">
        <v>343.71</v>
      </c>
      <c r="S21" s="331">
        <v>251.85</v>
      </c>
      <c r="T21" s="331">
        <v>248.81</v>
      </c>
      <c r="U21" s="331">
        <v>285.82</v>
      </c>
      <c r="V21" s="331">
        <v>306.52</v>
      </c>
      <c r="W21" s="331">
        <v>306.79000000000002</v>
      </c>
      <c r="X21" s="331">
        <v>320.23</v>
      </c>
      <c r="Y21" s="331">
        <v>310.07</v>
      </c>
      <c r="Z21" s="331">
        <v>325.5</v>
      </c>
      <c r="AA21" s="331">
        <v>275.20999999999998</v>
      </c>
      <c r="AB21" s="331">
        <v>284.49</v>
      </c>
      <c r="AC21" s="331">
        <v>314.82</v>
      </c>
      <c r="AD21" s="331">
        <v>317.52999999999997</v>
      </c>
      <c r="AE21" s="331">
        <v>318.35000000000002</v>
      </c>
      <c r="AF21" s="331">
        <v>343.25</v>
      </c>
      <c r="AG21" s="331">
        <v>350.03</v>
      </c>
      <c r="AH21" s="289"/>
    </row>
    <row r="22" spans="2:34" s="290" customFormat="1" x14ac:dyDescent="0.3">
      <c r="B22" s="323">
        <v>0.125</v>
      </c>
      <c r="C22" s="331">
        <v>303.62</v>
      </c>
      <c r="D22" s="331">
        <v>318.95999999999998</v>
      </c>
      <c r="E22" s="331">
        <v>338.36</v>
      </c>
      <c r="F22" s="331">
        <v>316.47000000000003</v>
      </c>
      <c r="G22" s="331">
        <v>306.18</v>
      </c>
      <c r="H22" s="331">
        <v>320.68</v>
      </c>
      <c r="I22" s="331">
        <v>301.27999999999997</v>
      </c>
      <c r="J22" s="331">
        <v>258.92</v>
      </c>
      <c r="K22" s="331">
        <v>265.63</v>
      </c>
      <c r="L22" s="331">
        <v>266.42</v>
      </c>
      <c r="M22" s="331">
        <v>281.14</v>
      </c>
      <c r="N22" s="331">
        <v>282.66000000000003</v>
      </c>
      <c r="O22" s="331">
        <v>321.52</v>
      </c>
      <c r="P22" s="331">
        <v>330.56</v>
      </c>
      <c r="Q22" s="331">
        <v>337.59</v>
      </c>
      <c r="R22" s="331">
        <v>340.73</v>
      </c>
      <c r="S22" s="331">
        <v>249.76</v>
      </c>
      <c r="T22" s="331">
        <v>252.21</v>
      </c>
      <c r="U22" s="331">
        <v>286.63</v>
      </c>
      <c r="V22" s="331">
        <v>304.93</v>
      </c>
      <c r="W22" s="331">
        <v>308.38</v>
      </c>
      <c r="X22" s="331">
        <v>319.27</v>
      </c>
      <c r="Y22" s="331">
        <v>311.33999999999997</v>
      </c>
      <c r="Z22" s="331">
        <v>325.45</v>
      </c>
      <c r="AA22" s="331">
        <v>277.22000000000003</v>
      </c>
      <c r="AB22" s="331">
        <v>281.45</v>
      </c>
      <c r="AC22" s="331">
        <v>309.05</v>
      </c>
      <c r="AD22" s="331">
        <v>324.5</v>
      </c>
      <c r="AE22" s="331">
        <v>312.43</v>
      </c>
      <c r="AF22" s="331">
        <v>338.79</v>
      </c>
      <c r="AG22" s="331">
        <v>355.83</v>
      </c>
      <c r="AH22" s="289"/>
    </row>
    <row r="23" spans="2:34" s="290" customFormat="1" x14ac:dyDescent="0.3">
      <c r="B23" s="323">
        <v>0.16666666666666666</v>
      </c>
      <c r="C23" s="331">
        <v>300.32</v>
      </c>
      <c r="D23" s="331">
        <v>317.66000000000003</v>
      </c>
      <c r="E23" s="331">
        <v>388.86</v>
      </c>
      <c r="F23" s="331">
        <v>337.97</v>
      </c>
      <c r="G23" s="331">
        <v>311.74</v>
      </c>
      <c r="H23" s="331">
        <v>318.14</v>
      </c>
      <c r="I23" s="331">
        <v>304.60000000000002</v>
      </c>
      <c r="J23" s="331">
        <v>269.3</v>
      </c>
      <c r="K23" s="331">
        <v>263.89</v>
      </c>
      <c r="L23" s="331">
        <v>262.05</v>
      </c>
      <c r="M23" s="331">
        <v>277.99</v>
      </c>
      <c r="N23" s="331">
        <v>288.52</v>
      </c>
      <c r="O23" s="331">
        <v>414.79</v>
      </c>
      <c r="P23" s="331">
        <v>322.25</v>
      </c>
      <c r="Q23" s="331">
        <v>337.9</v>
      </c>
      <c r="R23" s="331">
        <v>346.3</v>
      </c>
      <c r="S23" s="331">
        <v>245.35</v>
      </c>
      <c r="T23" s="331">
        <v>251.38</v>
      </c>
      <c r="U23" s="331">
        <v>278.47000000000003</v>
      </c>
      <c r="V23" s="331">
        <v>298.57</v>
      </c>
      <c r="W23" s="331">
        <v>310.82</v>
      </c>
      <c r="X23" s="331">
        <v>313.94</v>
      </c>
      <c r="Y23" s="331">
        <v>310.39999999999998</v>
      </c>
      <c r="Z23" s="331">
        <v>322.33</v>
      </c>
      <c r="AA23" s="331">
        <v>273.87</v>
      </c>
      <c r="AB23" s="331">
        <v>281.54000000000002</v>
      </c>
      <c r="AC23" s="331">
        <v>310.66000000000003</v>
      </c>
      <c r="AD23" s="331">
        <v>328.36</v>
      </c>
      <c r="AE23" s="331">
        <v>319.02</v>
      </c>
      <c r="AF23" s="331">
        <v>347.61</v>
      </c>
      <c r="AG23" s="331">
        <v>353.66</v>
      </c>
      <c r="AH23" s="289"/>
    </row>
    <row r="24" spans="2:34" s="290" customFormat="1" x14ac:dyDescent="0.3">
      <c r="B24" s="323">
        <v>0.20833333333333334</v>
      </c>
      <c r="C24" s="331">
        <v>304.43</v>
      </c>
      <c r="D24" s="331">
        <v>310.95999999999998</v>
      </c>
      <c r="E24" s="331">
        <v>462.59</v>
      </c>
      <c r="F24" s="331">
        <v>321.02999999999997</v>
      </c>
      <c r="G24" s="331">
        <v>312.27999999999997</v>
      </c>
      <c r="H24" s="331">
        <v>313.69</v>
      </c>
      <c r="I24" s="331">
        <v>304.23</v>
      </c>
      <c r="J24" s="331">
        <v>256.73</v>
      </c>
      <c r="K24" s="331">
        <v>266</v>
      </c>
      <c r="L24" s="331">
        <v>278.74</v>
      </c>
      <c r="M24" s="331">
        <v>286.02999999999997</v>
      </c>
      <c r="N24" s="331">
        <v>300.7</v>
      </c>
      <c r="O24" s="331">
        <v>385.91</v>
      </c>
      <c r="P24" s="331">
        <v>332.02</v>
      </c>
      <c r="Q24" s="331">
        <v>348.78</v>
      </c>
      <c r="R24" s="331">
        <v>352.69</v>
      </c>
      <c r="S24" s="331">
        <v>249.75</v>
      </c>
      <c r="T24" s="331">
        <v>264.36</v>
      </c>
      <c r="U24" s="331">
        <v>293.52999999999997</v>
      </c>
      <c r="V24" s="331">
        <v>301.74</v>
      </c>
      <c r="W24" s="331">
        <v>317.37</v>
      </c>
      <c r="X24" s="331">
        <v>375.22</v>
      </c>
      <c r="Y24" s="331">
        <v>320.64</v>
      </c>
      <c r="Z24" s="331">
        <v>322.83999999999997</v>
      </c>
      <c r="AA24" s="331">
        <v>280.3</v>
      </c>
      <c r="AB24" s="331">
        <v>303.89999999999998</v>
      </c>
      <c r="AC24" s="331">
        <v>343.34</v>
      </c>
      <c r="AD24" s="331">
        <v>333.64</v>
      </c>
      <c r="AE24" s="331">
        <v>331.45</v>
      </c>
      <c r="AF24" s="331">
        <v>352.79</v>
      </c>
      <c r="AG24" s="332">
        <v>341.04</v>
      </c>
      <c r="AH24" s="289"/>
    </row>
    <row r="25" spans="2:34" s="290" customFormat="1" x14ac:dyDescent="0.3">
      <c r="B25" s="323">
        <v>0.25</v>
      </c>
      <c r="C25" s="331">
        <v>332.05</v>
      </c>
      <c r="D25" s="331">
        <v>341.98</v>
      </c>
      <c r="E25" s="331">
        <v>962.93</v>
      </c>
      <c r="F25" s="331">
        <v>338.35</v>
      </c>
      <c r="G25" s="331">
        <v>333.07</v>
      </c>
      <c r="H25" s="331">
        <v>324.01</v>
      </c>
      <c r="I25" s="331">
        <v>316.02999999999997</v>
      </c>
      <c r="J25" s="331">
        <v>267.97000000000003</v>
      </c>
      <c r="K25" s="331">
        <v>288.19</v>
      </c>
      <c r="L25" s="331">
        <v>302.68</v>
      </c>
      <c r="M25" s="331">
        <v>298.05</v>
      </c>
      <c r="N25" s="331">
        <v>324.58</v>
      </c>
      <c r="O25" s="331">
        <v>575.71</v>
      </c>
      <c r="P25" s="331">
        <v>345.51</v>
      </c>
      <c r="Q25" s="331">
        <v>365.76</v>
      </c>
      <c r="R25" s="331">
        <v>372.74</v>
      </c>
      <c r="S25" s="331">
        <v>273.86</v>
      </c>
      <c r="T25" s="331">
        <v>275.08999999999997</v>
      </c>
      <c r="U25" s="331">
        <v>307.12</v>
      </c>
      <c r="V25" s="331">
        <v>310.81</v>
      </c>
      <c r="W25" s="331">
        <v>325.14999999999998</v>
      </c>
      <c r="X25" s="331">
        <v>398.21</v>
      </c>
      <c r="Y25" s="331">
        <v>344.11</v>
      </c>
      <c r="Z25" s="331">
        <v>344.75</v>
      </c>
      <c r="AA25" s="331">
        <v>300.05</v>
      </c>
      <c r="AB25" s="331">
        <v>313.17</v>
      </c>
      <c r="AC25" s="331">
        <v>356.06</v>
      </c>
      <c r="AD25" s="331">
        <v>346.55</v>
      </c>
      <c r="AE25" s="331">
        <v>361.62</v>
      </c>
      <c r="AF25" s="331">
        <v>350.58</v>
      </c>
      <c r="AG25" s="332">
        <v>352.02</v>
      </c>
      <c r="AH25" s="289"/>
    </row>
    <row r="26" spans="2:34" s="290" customFormat="1" x14ac:dyDescent="0.3">
      <c r="B26" s="323">
        <v>0.29166666666666669</v>
      </c>
      <c r="C26" s="331">
        <v>341.11</v>
      </c>
      <c r="D26" s="331">
        <v>418.28</v>
      </c>
      <c r="E26" s="331">
        <v>1033.99</v>
      </c>
      <c r="F26" s="331">
        <v>323.5</v>
      </c>
      <c r="G26" s="331">
        <v>336.2</v>
      </c>
      <c r="H26" s="331">
        <v>333.43</v>
      </c>
      <c r="I26" s="331">
        <v>331.86</v>
      </c>
      <c r="J26" s="331">
        <v>291.13</v>
      </c>
      <c r="K26" s="331">
        <v>311.94</v>
      </c>
      <c r="L26" s="331">
        <v>326.52</v>
      </c>
      <c r="M26" s="331">
        <v>314.85000000000002</v>
      </c>
      <c r="N26" s="331">
        <v>384.33</v>
      </c>
      <c r="O26" s="331">
        <v>443</v>
      </c>
      <c r="P26" s="331">
        <v>400.49</v>
      </c>
      <c r="Q26" s="331">
        <v>374.82</v>
      </c>
      <c r="R26" s="331">
        <v>402.14</v>
      </c>
      <c r="S26" s="331">
        <v>285.42</v>
      </c>
      <c r="T26" s="331">
        <v>337.89</v>
      </c>
      <c r="U26" s="331">
        <v>310.58999999999997</v>
      </c>
      <c r="V26" s="331">
        <v>322.69</v>
      </c>
      <c r="W26" s="331">
        <v>355.19</v>
      </c>
      <c r="X26" s="331">
        <v>421.31</v>
      </c>
      <c r="Y26" s="331">
        <v>342.83</v>
      </c>
      <c r="Z26" s="331">
        <v>359.82</v>
      </c>
      <c r="AA26" s="331">
        <v>302.36</v>
      </c>
      <c r="AB26" s="331">
        <v>305.87</v>
      </c>
      <c r="AC26" s="331">
        <v>333.88</v>
      </c>
      <c r="AD26" s="331">
        <v>336.43</v>
      </c>
      <c r="AE26" s="331">
        <v>371.79</v>
      </c>
      <c r="AF26" s="331">
        <v>384.72</v>
      </c>
      <c r="AG26" s="332">
        <v>361.58</v>
      </c>
      <c r="AH26" s="289"/>
    </row>
    <row r="27" spans="2:34" s="290" customFormat="1" x14ac:dyDescent="0.3">
      <c r="B27" s="323">
        <v>0.33333333333333331</v>
      </c>
      <c r="C27" s="331">
        <v>333.9</v>
      </c>
      <c r="D27" s="331">
        <v>383.92</v>
      </c>
      <c r="E27" s="331">
        <v>447.28</v>
      </c>
      <c r="F27" s="331">
        <v>305.74</v>
      </c>
      <c r="G27" s="331">
        <v>322.08999999999997</v>
      </c>
      <c r="H27" s="331">
        <v>328.45</v>
      </c>
      <c r="I27" s="331">
        <v>328.03</v>
      </c>
      <c r="J27" s="331">
        <v>287.64</v>
      </c>
      <c r="K27" s="331">
        <v>300.06</v>
      </c>
      <c r="L27" s="331">
        <v>320.10000000000002</v>
      </c>
      <c r="M27" s="331">
        <v>320.02999999999997</v>
      </c>
      <c r="N27" s="331">
        <v>349.74</v>
      </c>
      <c r="O27" s="331">
        <v>333.41</v>
      </c>
      <c r="P27" s="331">
        <v>374.93</v>
      </c>
      <c r="Q27" s="331">
        <v>371.56</v>
      </c>
      <c r="R27" s="331">
        <v>386.49</v>
      </c>
      <c r="S27" s="331">
        <v>269.49</v>
      </c>
      <c r="T27" s="331">
        <v>303.76</v>
      </c>
      <c r="U27" s="331">
        <v>302.47000000000003</v>
      </c>
      <c r="V27" s="331">
        <v>330.25</v>
      </c>
      <c r="W27" s="331">
        <v>344.46</v>
      </c>
      <c r="X27" s="331">
        <v>344.32</v>
      </c>
      <c r="Y27" s="331">
        <v>327.47000000000003</v>
      </c>
      <c r="Z27" s="331">
        <v>354.45</v>
      </c>
      <c r="AA27" s="331">
        <v>312.18</v>
      </c>
      <c r="AB27" s="331">
        <v>326.63</v>
      </c>
      <c r="AC27" s="331">
        <v>321.63</v>
      </c>
      <c r="AD27" s="331">
        <v>323.01</v>
      </c>
      <c r="AE27" s="331">
        <v>379.25</v>
      </c>
      <c r="AF27" s="331">
        <v>386.68</v>
      </c>
      <c r="AG27" s="332">
        <v>359.69</v>
      </c>
      <c r="AH27" s="289"/>
    </row>
    <row r="28" spans="2:34" s="290" customFormat="1" x14ac:dyDescent="0.3">
      <c r="B28" s="323">
        <v>0.375</v>
      </c>
      <c r="C28" s="331">
        <v>322.52999999999997</v>
      </c>
      <c r="D28" s="331">
        <v>361.82</v>
      </c>
      <c r="E28" s="331">
        <v>415.67</v>
      </c>
      <c r="F28" s="331">
        <v>304.83999999999997</v>
      </c>
      <c r="G28" s="331">
        <v>326.73</v>
      </c>
      <c r="H28" s="331">
        <v>327.22000000000003</v>
      </c>
      <c r="I28" s="331">
        <v>335.34</v>
      </c>
      <c r="J28" s="331">
        <v>290.66000000000003</v>
      </c>
      <c r="K28" s="331">
        <v>280.52</v>
      </c>
      <c r="L28" s="331">
        <v>288.85000000000002</v>
      </c>
      <c r="M28" s="331">
        <v>302.69</v>
      </c>
      <c r="N28" s="331">
        <v>325.95999999999998</v>
      </c>
      <c r="O28" s="331">
        <v>327.93</v>
      </c>
      <c r="P28" s="331">
        <v>352.23</v>
      </c>
      <c r="Q28" s="331">
        <v>361.25</v>
      </c>
      <c r="R28" s="331">
        <v>351.55</v>
      </c>
      <c r="S28" s="331">
        <v>287.36</v>
      </c>
      <c r="T28" s="331">
        <v>284.91000000000003</v>
      </c>
      <c r="U28" s="331">
        <v>297.26</v>
      </c>
      <c r="V28" s="331">
        <v>336.4</v>
      </c>
      <c r="W28" s="331">
        <v>338.99</v>
      </c>
      <c r="X28" s="331">
        <v>326.52999999999997</v>
      </c>
      <c r="Y28" s="331">
        <v>327.61</v>
      </c>
      <c r="Z28" s="331">
        <v>340.72</v>
      </c>
      <c r="AA28" s="331">
        <v>292.94</v>
      </c>
      <c r="AB28" s="331">
        <v>352.2</v>
      </c>
      <c r="AC28" s="331">
        <v>309.64</v>
      </c>
      <c r="AD28" s="331">
        <v>322.79000000000002</v>
      </c>
      <c r="AE28" s="331">
        <v>364.54</v>
      </c>
      <c r="AF28" s="331">
        <v>396.07</v>
      </c>
      <c r="AG28" s="332">
        <v>405.17</v>
      </c>
      <c r="AH28" s="289"/>
    </row>
    <row r="29" spans="2:34" s="290" customFormat="1" x14ac:dyDescent="0.3">
      <c r="B29" s="323">
        <v>0.41666666666666669</v>
      </c>
      <c r="C29" s="331">
        <v>331.87</v>
      </c>
      <c r="D29" s="331">
        <v>356.22</v>
      </c>
      <c r="E29" s="331" t="s">
        <v>404</v>
      </c>
      <c r="F29" s="331">
        <v>307.42</v>
      </c>
      <c r="G29" s="331">
        <v>325.25</v>
      </c>
      <c r="H29" s="331">
        <v>317.77999999999997</v>
      </c>
      <c r="I29" s="331">
        <v>321.75</v>
      </c>
      <c r="J29" s="331">
        <v>299.07</v>
      </c>
      <c r="K29" s="331">
        <v>295.41000000000003</v>
      </c>
      <c r="L29" s="331">
        <v>303.66000000000003</v>
      </c>
      <c r="M29" s="331">
        <v>302.75</v>
      </c>
      <c r="N29" s="331">
        <v>331.21</v>
      </c>
      <c r="O29" s="331">
        <v>337.16</v>
      </c>
      <c r="P29" s="331">
        <v>347.66</v>
      </c>
      <c r="Q29" s="331">
        <v>369.08</v>
      </c>
      <c r="R29" s="331">
        <v>357.06</v>
      </c>
      <c r="S29" s="331">
        <v>307.16000000000003</v>
      </c>
      <c r="T29" s="331">
        <v>298.58999999999997</v>
      </c>
      <c r="U29" s="331">
        <v>301.37</v>
      </c>
      <c r="V29" s="331">
        <v>336.96</v>
      </c>
      <c r="W29" s="331">
        <v>377.87</v>
      </c>
      <c r="X29" s="331">
        <v>313.32</v>
      </c>
      <c r="Y29" s="331">
        <v>334.08</v>
      </c>
      <c r="Z29" s="331">
        <v>350.24</v>
      </c>
      <c r="AA29" s="331">
        <v>317.33</v>
      </c>
      <c r="AB29" s="331">
        <v>345.36</v>
      </c>
      <c r="AC29" s="331">
        <v>320.75</v>
      </c>
      <c r="AD29" s="331">
        <v>327.45999999999998</v>
      </c>
      <c r="AE29" s="331">
        <v>351.29</v>
      </c>
      <c r="AF29" s="331">
        <v>387.49</v>
      </c>
      <c r="AG29" s="332">
        <v>390.92</v>
      </c>
      <c r="AH29" s="289"/>
    </row>
    <row r="30" spans="2:34" s="290" customFormat="1" x14ac:dyDescent="0.3">
      <c r="B30" s="323">
        <v>0.45833333333333331</v>
      </c>
      <c r="C30" s="331">
        <v>335.98</v>
      </c>
      <c r="D30" s="331">
        <v>376.07</v>
      </c>
      <c r="E30" s="331">
        <v>244.27</v>
      </c>
      <c r="F30" s="331">
        <v>299.12</v>
      </c>
      <c r="G30" s="331">
        <v>314.85000000000002</v>
      </c>
      <c r="H30" s="331">
        <v>317.19</v>
      </c>
      <c r="I30" s="331">
        <v>316.08</v>
      </c>
      <c r="J30" s="331">
        <v>282.45999999999998</v>
      </c>
      <c r="K30" s="331">
        <v>285.2</v>
      </c>
      <c r="L30" s="331">
        <v>295.31</v>
      </c>
      <c r="M30" s="331">
        <v>300.5</v>
      </c>
      <c r="N30" s="331">
        <v>334.89</v>
      </c>
      <c r="O30" s="331">
        <v>338.04</v>
      </c>
      <c r="P30" s="331">
        <v>352.57</v>
      </c>
      <c r="Q30" s="331">
        <v>357.75</v>
      </c>
      <c r="R30" s="331">
        <v>355.29</v>
      </c>
      <c r="S30" s="331">
        <v>306.87</v>
      </c>
      <c r="T30" s="331">
        <v>290.39</v>
      </c>
      <c r="U30" s="331">
        <v>306.45</v>
      </c>
      <c r="V30" s="331">
        <v>333.34</v>
      </c>
      <c r="W30" s="331">
        <v>386.8</v>
      </c>
      <c r="X30" s="331">
        <v>298.86</v>
      </c>
      <c r="Y30" s="331">
        <v>343.4</v>
      </c>
      <c r="Z30" s="331">
        <v>344.3</v>
      </c>
      <c r="AA30" s="331">
        <v>306.57</v>
      </c>
      <c r="AB30" s="331">
        <v>303.52999999999997</v>
      </c>
      <c r="AC30" s="331">
        <v>314.13</v>
      </c>
      <c r="AD30" s="331">
        <v>326.17</v>
      </c>
      <c r="AE30" s="331">
        <v>360.34</v>
      </c>
      <c r="AF30" s="331">
        <v>361.88</v>
      </c>
      <c r="AG30" s="332">
        <v>364.25</v>
      </c>
      <c r="AH30" s="289"/>
    </row>
    <row r="31" spans="2:34" s="290" customFormat="1" x14ac:dyDescent="0.3">
      <c r="B31" s="323">
        <v>0.5</v>
      </c>
      <c r="C31" s="331">
        <v>549.99</v>
      </c>
      <c r="D31" s="331">
        <v>413.86</v>
      </c>
      <c r="E31" s="331">
        <v>240.71</v>
      </c>
      <c r="F31" s="331">
        <v>338.84</v>
      </c>
      <c r="G31" s="331">
        <v>318.57</v>
      </c>
      <c r="H31" s="331">
        <v>311.33999999999997</v>
      </c>
      <c r="I31" s="331">
        <v>320.02</v>
      </c>
      <c r="J31" s="331">
        <v>288.42</v>
      </c>
      <c r="K31" s="331">
        <v>294.25</v>
      </c>
      <c r="L31" s="331">
        <v>292.25</v>
      </c>
      <c r="M31" s="331">
        <v>305.83999999999997</v>
      </c>
      <c r="N31" s="331">
        <v>337.66</v>
      </c>
      <c r="O31" s="331">
        <v>339.68</v>
      </c>
      <c r="P31" s="331">
        <v>365.48</v>
      </c>
      <c r="Q31" s="331">
        <v>359.06</v>
      </c>
      <c r="R31" s="331">
        <v>366.8</v>
      </c>
      <c r="S31" s="331">
        <v>301.12</v>
      </c>
      <c r="T31" s="331">
        <v>291.49</v>
      </c>
      <c r="U31" s="331">
        <v>303.60000000000002</v>
      </c>
      <c r="V31" s="331">
        <v>326.58999999999997</v>
      </c>
      <c r="W31" s="331">
        <v>360.88</v>
      </c>
      <c r="X31" s="331">
        <v>310.05</v>
      </c>
      <c r="Y31" s="331">
        <v>341.64</v>
      </c>
      <c r="Z31" s="331">
        <v>355.19</v>
      </c>
      <c r="AA31" s="331">
        <v>308.33</v>
      </c>
      <c r="AB31" s="331">
        <v>302.66000000000003</v>
      </c>
      <c r="AC31" s="331">
        <v>310.13</v>
      </c>
      <c r="AD31" s="331">
        <v>335.13</v>
      </c>
      <c r="AE31" s="331">
        <v>349.39</v>
      </c>
      <c r="AF31" s="331">
        <v>380.7</v>
      </c>
      <c r="AG31" s="332">
        <v>353.8</v>
      </c>
      <c r="AH31" s="289"/>
    </row>
    <row r="32" spans="2:34" s="290" customFormat="1" x14ac:dyDescent="0.3">
      <c r="B32" s="323">
        <v>0.54166666666666663</v>
      </c>
      <c r="C32" s="331">
        <v>335.57</v>
      </c>
      <c r="D32" s="331">
        <v>375.18</v>
      </c>
      <c r="E32" s="331">
        <v>257.27</v>
      </c>
      <c r="F32" s="331">
        <v>328.01</v>
      </c>
      <c r="G32" s="331">
        <v>307.91000000000003</v>
      </c>
      <c r="H32" s="331">
        <v>312.74</v>
      </c>
      <c r="I32" s="331">
        <v>325.61</v>
      </c>
      <c r="J32" s="331">
        <v>285.27</v>
      </c>
      <c r="K32" s="331">
        <v>286.77999999999997</v>
      </c>
      <c r="L32" s="331">
        <v>292.3</v>
      </c>
      <c r="M32" s="331">
        <v>318.89999999999998</v>
      </c>
      <c r="N32" s="331">
        <v>337.23</v>
      </c>
      <c r="O32" s="331">
        <v>342.33</v>
      </c>
      <c r="P32" s="331">
        <v>360.67</v>
      </c>
      <c r="Q32" s="331">
        <v>358.6</v>
      </c>
      <c r="R32" s="331">
        <v>366.84</v>
      </c>
      <c r="S32" s="331">
        <v>304.54000000000002</v>
      </c>
      <c r="T32" s="331">
        <v>300.87</v>
      </c>
      <c r="U32" s="331">
        <v>304.67</v>
      </c>
      <c r="V32" s="331">
        <v>325.77</v>
      </c>
      <c r="W32" s="331">
        <v>330.21</v>
      </c>
      <c r="X32" s="331">
        <v>313.66000000000003</v>
      </c>
      <c r="Y32" s="331">
        <v>339.82</v>
      </c>
      <c r="Z32" s="331">
        <v>363.77</v>
      </c>
      <c r="AA32" s="331">
        <v>298.72000000000003</v>
      </c>
      <c r="AB32" s="331">
        <v>300.26</v>
      </c>
      <c r="AC32" s="331">
        <v>311.13</v>
      </c>
      <c r="AD32" s="331">
        <v>335.1</v>
      </c>
      <c r="AE32" s="331">
        <v>360.54</v>
      </c>
      <c r="AF32" s="331">
        <v>362.8</v>
      </c>
      <c r="AG32" s="332">
        <v>354.07</v>
      </c>
      <c r="AH32" s="289"/>
    </row>
    <row r="33" spans="2:37" s="290" customFormat="1" x14ac:dyDescent="0.3">
      <c r="B33" s="323">
        <v>0.58333333333333337</v>
      </c>
      <c r="C33" s="331">
        <v>343.93</v>
      </c>
      <c r="D33" s="331">
        <v>366.83</v>
      </c>
      <c r="E33" s="331">
        <v>270.14999999999998</v>
      </c>
      <c r="F33" s="331">
        <v>341.93</v>
      </c>
      <c r="G33" s="331">
        <v>315.39999999999998</v>
      </c>
      <c r="H33" s="332">
        <v>320.82</v>
      </c>
      <c r="I33" s="331">
        <v>317.11</v>
      </c>
      <c r="J33" s="331">
        <v>284.5</v>
      </c>
      <c r="K33" s="331">
        <v>291.54000000000002</v>
      </c>
      <c r="L33" s="331">
        <v>291.23</v>
      </c>
      <c r="M33" s="331">
        <v>299.54000000000002</v>
      </c>
      <c r="N33" s="331">
        <v>337.7</v>
      </c>
      <c r="O33" s="331">
        <v>352.53</v>
      </c>
      <c r="P33" s="331">
        <v>349.78</v>
      </c>
      <c r="Q33" s="331">
        <v>358.71</v>
      </c>
      <c r="R33" s="331" t="s">
        <v>406</v>
      </c>
      <c r="S33" s="331">
        <v>313.54000000000002</v>
      </c>
      <c r="T33" s="331">
        <v>295.7</v>
      </c>
      <c r="U33" s="331">
        <v>313.74</v>
      </c>
      <c r="V33" s="331">
        <v>339.91</v>
      </c>
      <c r="W33" s="331">
        <v>326</v>
      </c>
      <c r="X33" s="331">
        <v>309.41000000000003</v>
      </c>
      <c r="Y33" s="331">
        <v>341.57</v>
      </c>
      <c r="Z33" s="331">
        <v>355.6</v>
      </c>
      <c r="AA33" s="331">
        <v>297.98</v>
      </c>
      <c r="AB33" s="331">
        <v>298.49</v>
      </c>
      <c r="AC33" s="331">
        <v>314.55</v>
      </c>
      <c r="AD33" s="331">
        <v>329.68</v>
      </c>
      <c r="AE33" s="331">
        <v>348.1</v>
      </c>
      <c r="AF33" s="331">
        <v>359.97</v>
      </c>
      <c r="AG33" s="332">
        <v>370.98</v>
      </c>
      <c r="AH33" s="289"/>
    </row>
    <row r="34" spans="2:37" s="290" customFormat="1" x14ac:dyDescent="0.3">
      <c r="B34" s="323">
        <v>0.625</v>
      </c>
      <c r="C34" s="331">
        <v>352.65</v>
      </c>
      <c r="D34" s="331">
        <v>377.61</v>
      </c>
      <c r="E34" s="331">
        <v>284.56</v>
      </c>
      <c r="F34" s="331">
        <v>360.28</v>
      </c>
      <c r="G34" s="331">
        <v>321.83</v>
      </c>
      <c r="H34" s="331">
        <v>312.66000000000003</v>
      </c>
      <c r="I34" s="331">
        <v>321.79000000000002</v>
      </c>
      <c r="J34" s="331">
        <v>289.51</v>
      </c>
      <c r="K34" s="331">
        <v>293.64999999999998</v>
      </c>
      <c r="L34" s="331">
        <v>299.69</v>
      </c>
      <c r="M34" s="331">
        <v>298.33</v>
      </c>
      <c r="N34" s="331">
        <v>337.33</v>
      </c>
      <c r="O34" s="331">
        <v>342.9</v>
      </c>
      <c r="P34" s="331">
        <v>354.12</v>
      </c>
      <c r="Q34" s="331">
        <v>363.28</v>
      </c>
      <c r="R34" s="331">
        <v>297.75</v>
      </c>
      <c r="S34" s="331">
        <v>320.77999999999997</v>
      </c>
      <c r="T34" s="331">
        <v>293.45</v>
      </c>
      <c r="U34" s="331">
        <v>318.38</v>
      </c>
      <c r="V34" s="331">
        <v>330.27</v>
      </c>
      <c r="W34" s="331">
        <v>321.02999999999997</v>
      </c>
      <c r="X34" s="331">
        <v>321.56</v>
      </c>
      <c r="Y34" s="331">
        <v>350.92</v>
      </c>
      <c r="Z34" s="331">
        <v>350.17</v>
      </c>
      <c r="AA34" s="331">
        <v>301.06</v>
      </c>
      <c r="AB34" s="331">
        <v>306.92</v>
      </c>
      <c r="AC34" s="331">
        <v>315.51</v>
      </c>
      <c r="AD34" s="331">
        <v>333.52</v>
      </c>
      <c r="AE34" s="331">
        <v>385.22</v>
      </c>
      <c r="AF34" s="331">
        <v>360.19</v>
      </c>
      <c r="AG34" s="332">
        <v>398.96</v>
      </c>
      <c r="AH34" s="289"/>
    </row>
    <row r="35" spans="2:37" s="290" customFormat="1" x14ac:dyDescent="0.3">
      <c r="B35" s="323">
        <v>0.66666666666666663</v>
      </c>
      <c r="C35" s="331">
        <v>355.22</v>
      </c>
      <c r="D35" s="331">
        <v>390.33</v>
      </c>
      <c r="E35" s="331">
        <v>301.39</v>
      </c>
      <c r="F35" s="331">
        <v>378</v>
      </c>
      <c r="G35" s="331">
        <v>334.19</v>
      </c>
      <c r="H35" s="331">
        <v>315.86</v>
      </c>
      <c r="I35" s="331">
        <v>318.39999999999998</v>
      </c>
      <c r="J35" s="331">
        <v>305.67</v>
      </c>
      <c r="K35" s="331">
        <v>304.66000000000003</v>
      </c>
      <c r="L35" s="331">
        <v>302.55</v>
      </c>
      <c r="M35" s="331">
        <v>306.56</v>
      </c>
      <c r="N35" s="331">
        <v>350.09</v>
      </c>
      <c r="O35" s="331">
        <v>351.74</v>
      </c>
      <c r="P35" s="331">
        <v>356.51</v>
      </c>
      <c r="Q35" s="331">
        <v>356.18</v>
      </c>
      <c r="R35" s="331">
        <v>302.56</v>
      </c>
      <c r="S35" s="331">
        <v>333.07</v>
      </c>
      <c r="T35" s="331">
        <v>302.55</v>
      </c>
      <c r="U35" s="331">
        <v>343.92</v>
      </c>
      <c r="V35" s="331">
        <v>327.66000000000003</v>
      </c>
      <c r="W35" s="331">
        <v>321.01</v>
      </c>
      <c r="X35" s="331">
        <v>333.29</v>
      </c>
      <c r="Y35" s="331">
        <v>359.6</v>
      </c>
      <c r="Z35" s="331" t="s">
        <v>404</v>
      </c>
      <c r="AA35" s="331">
        <v>307.41000000000003</v>
      </c>
      <c r="AB35" s="331">
        <v>313.02999999999997</v>
      </c>
      <c r="AC35" s="331">
        <v>319.20999999999998</v>
      </c>
      <c r="AD35" s="331">
        <v>340.25</v>
      </c>
      <c r="AE35" s="331">
        <v>394.56</v>
      </c>
      <c r="AF35" s="331">
        <v>373.84</v>
      </c>
      <c r="AG35" s="332">
        <v>423.29</v>
      </c>
      <c r="AH35" s="289"/>
    </row>
    <row r="36" spans="2:37" s="290" customFormat="1" x14ac:dyDescent="0.3">
      <c r="B36" s="323">
        <v>0.70833333333333337</v>
      </c>
      <c r="C36" s="331">
        <v>378.13</v>
      </c>
      <c r="D36" s="331">
        <v>418.25</v>
      </c>
      <c r="E36" s="331">
        <v>400.66</v>
      </c>
      <c r="F36" s="331">
        <v>397.62</v>
      </c>
      <c r="G36" s="331">
        <v>338.07</v>
      </c>
      <c r="H36" s="331">
        <v>319.23</v>
      </c>
      <c r="I36" s="331">
        <v>292.93</v>
      </c>
      <c r="J36" s="331">
        <v>322.14999999999998</v>
      </c>
      <c r="K36" s="331">
        <v>305.3</v>
      </c>
      <c r="L36" s="331">
        <v>302.89</v>
      </c>
      <c r="M36" s="331">
        <v>326.97000000000003</v>
      </c>
      <c r="N36" s="331">
        <v>357.25</v>
      </c>
      <c r="O36" s="331">
        <v>357.63</v>
      </c>
      <c r="P36" s="331">
        <v>372.04</v>
      </c>
      <c r="Q36" s="331">
        <v>379.57</v>
      </c>
      <c r="R36" s="331">
        <v>303.93</v>
      </c>
      <c r="S36" s="331">
        <v>303.91000000000003</v>
      </c>
      <c r="T36" s="331">
        <v>318.23</v>
      </c>
      <c r="U36" s="331">
        <v>358.16</v>
      </c>
      <c r="V36" s="331">
        <v>320.99</v>
      </c>
      <c r="W36" s="331">
        <v>327.93</v>
      </c>
      <c r="X36" s="331">
        <v>348.6</v>
      </c>
      <c r="Y36" s="331">
        <v>384.03</v>
      </c>
      <c r="Z36" s="331" t="s">
        <v>404</v>
      </c>
      <c r="AA36" s="331">
        <v>325</v>
      </c>
      <c r="AB36" s="331">
        <v>330.77</v>
      </c>
      <c r="AC36" s="331">
        <v>324.63</v>
      </c>
      <c r="AD36" s="331">
        <v>355.11</v>
      </c>
      <c r="AE36" s="331">
        <v>421.64</v>
      </c>
      <c r="AF36" s="331">
        <v>404.24</v>
      </c>
      <c r="AG36" s="332">
        <v>472.79</v>
      </c>
      <c r="AH36" s="289"/>
    </row>
    <row r="37" spans="2:37" s="290" customFormat="1" x14ac:dyDescent="0.3">
      <c r="B37" s="323">
        <v>0.75</v>
      </c>
      <c r="C37" s="331">
        <v>391.92</v>
      </c>
      <c r="D37" s="331">
        <v>401.94</v>
      </c>
      <c r="E37" s="331">
        <v>407.84</v>
      </c>
      <c r="F37" s="331">
        <v>363.48</v>
      </c>
      <c r="G37" s="331">
        <v>374.23</v>
      </c>
      <c r="H37" s="331">
        <v>322.37</v>
      </c>
      <c r="I37" s="331">
        <v>309.18</v>
      </c>
      <c r="J37" s="331">
        <v>308.83</v>
      </c>
      <c r="K37" s="331">
        <v>300.35000000000002</v>
      </c>
      <c r="L37" s="331">
        <v>311.51</v>
      </c>
      <c r="M37" s="331">
        <v>337.26</v>
      </c>
      <c r="N37" s="331">
        <v>350.81</v>
      </c>
      <c r="O37" s="331">
        <v>360.17</v>
      </c>
      <c r="P37" s="331">
        <v>375.97</v>
      </c>
      <c r="Q37" s="331">
        <v>363.19</v>
      </c>
      <c r="R37" s="331">
        <v>310.52999999999997</v>
      </c>
      <c r="S37" s="331">
        <v>296.08</v>
      </c>
      <c r="T37" s="331">
        <v>317.17</v>
      </c>
      <c r="U37" s="331">
        <v>359.26</v>
      </c>
      <c r="V37" s="331">
        <v>322.22000000000003</v>
      </c>
      <c r="W37" s="331">
        <v>337.97</v>
      </c>
      <c r="X37" s="331">
        <v>358.85</v>
      </c>
      <c r="Y37" s="331">
        <v>374.16</v>
      </c>
      <c r="Z37" s="331">
        <v>299.76</v>
      </c>
      <c r="AA37" s="331">
        <v>312.73</v>
      </c>
      <c r="AB37" s="331">
        <v>337.08</v>
      </c>
      <c r="AC37" s="331">
        <v>329.45</v>
      </c>
      <c r="AD37" s="331">
        <v>353.23</v>
      </c>
      <c r="AE37" s="331">
        <v>408.74</v>
      </c>
      <c r="AF37" s="331">
        <v>514.4</v>
      </c>
      <c r="AG37" s="332">
        <v>424.82</v>
      </c>
      <c r="AH37" s="289"/>
      <c r="AK37" s="285"/>
    </row>
    <row r="38" spans="2:37" s="290" customFormat="1" x14ac:dyDescent="0.3">
      <c r="B38" s="323">
        <v>0.79166666666666663</v>
      </c>
      <c r="C38" s="331">
        <v>395.2</v>
      </c>
      <c r="D38" s="331">
        <v>400.37</v>
      </c>
      <c r="E38" s="331">
        <v>400.33</v>
      </c>
      <c r="F38" s="331">
        <v>360.42</v>
      </c>
      <c r="G38" s="331">
        <v>368.6</v>
      </c>
      <c r="H38" s="331">
        <v>317.52999999999997</v>
      </c>
      <c r="I38" s="331">
        <v>300.52</v>
      </c>
      <c r="J38" s="331">
        <v>306.13</v>
      </c>
      <c r="K38" s="331">
        <v>296.32</v>
      </c>
      <c r="L38" s="331">
        <v>307.82</v>
      </c>
      <c r="M38" s="331">
        <v>343.85</v>
      </c>
      <c r="N38" s="331">
        <v>353.57</v>
      </c>
      <c r="O38" s="331">
        <v>362.99</v>
      </c>
      <c r="P38" s="331">
        <v>368.87</v>
      </c>
      <c r="Q38" s="331">
        <v>352.91</v>
      </c>
      <c r="R38" s="331">
        <v>289.63</v>
      </c>
      <c r="S38" s="331">
        <v>281.57</v>
      </c>
      <c r="T38" s="331">
        <v>298.49</v>
      </c>
      <c r="U38" s="331">
        <v>349.59</v>
      </c>
      <c r="V38" s="331">
        <v>328.04</v>
      </c>
      <c r="W38" s="331">
        <v>336.05</v>
      </c>
      <c r="X38" s="331">
        <v>345.59</v>
      </c>
      <c r="Y38" s="331">
        <v>362.47</v>
      </c>
      <c r="Z38" s="331">
        <v>287.25</v>
      </c>
      <c r="AA38" s="331">
        <v>323.52</v>
      </c>
      <c r="AB38" s="331">
        <v>323.08</v>
      </c>
      <c r="AC38" s="331">
        <v>321.57</v>
      </c>
      <c r="AD38" s="331">
        <v>361.01</v>
      </c>
      <c r="AE38" s="331">
        <v>424.97</v>
      </c>
      <c r="AF38" s="331">
        <v>422.95</v>
      </c>
      <c r="AG38" s="332">
        <v>461.12</v>
      </c>
      <c r="AH38" s="289"/>
      <c r="AK38" s="285"/>
    </row>
    <row r="39" spans="2:37" s="290" customFormat="1" x14ac:dyDescent="0.3">
      <c r="B39" s="323">
        <v>0.83333333333333337</v>
      </c>
      <c r="C39" s="331">
        <v>476.03</v>
      </c>
      <c r="D39" s="331">
        <v>377.57</v>
      </c>
      <c r="E39" s="331">
        <v>380.09</v>
      </c>
      <c r="F39" s="331">
        <v>376.85</v>
      </c>
      <c r="G39" s="331">
        <v>376.21</v>
      </c>
      <c r="H39" s="331">
        <v>313.02999999999997</v>
      </c>
      <c r="I39" s="331">
        <v>299.43</v>
      </c>
      <c r="J39" s="331">
        <v>322.51</v>
      </c>
      <c r="K39" s="331">
        <v>296.60000000000002</v>
      </c>
      <c r="L39" s="331">
        <v>304.3</v>
      </c>
      <c r="M39" s="331">
        <v>317.39999999999998</v>
      </c>
      <c r="N39" s="331">
        <v>340.38</v>
      </c>
      <c r="O39" s="331">
        <v>355.56</v>
      </c>
      <c r="P39" s="331">
        <v>365.1</v>
      </c>
      <c r="Q39" s="331">
        <v>354.51</v>
      </c>
      <c r="R39" s="331">
        <v>277.29000000000002</v>
      </c>
      <c r="S39" s="331">
        <v>281.49</v>
      </c>
      <c r="T39" s="331">
        <v>313.19</v>
      </c>
      <c r="U39" s="331">
        <v>366.99</v>
      </c>
      <c r="V39" s="331">
        <v>320.94</v>
      </c>
      <c r="W39" s="331">
        <v>339.19</v>
      </c>
      <c r="X39" s="331">
        <v>334.25</v>
      </c>
      <c r="Y39" s="331">
        <v>353.31</v>
      </c>
      <c r="Z39" s="331">
        <v>297.36</v>
      </c>
      <c r="AA39" s="331">
        <v>312.72000000000003</v>
      </c>
      <c r="AB39" s="331">
        <v>313.95</v>
      </c>
      <c r="AC39" s="331">
        <v>321.16000000000003</v>
      </c>
      <c r="AD39" s="331">
        <v>343.64</v>
      </c>
      <c r="AE39" s="331">
        <v>395.14</v>
      </c>
      <c r="AF39" s="331">
        <v>476.31</v>
      </c>
      <c r="AG39" s="332">
        <v>389.92</v>
      </c>
      <c r="AH39" s="289"/>
      <c r="AK39" s="285"/>
    </row>
    <row r="40" spans="2:37" s="290" customFormat="1" x14ac:dyDescent="0.3">
      <c r="B40" s="323">
        <v>0.875</v>
      </c>
      <c r="C40" s="331">
        <v>456.62</v>
      </c>
      <c r="D40" s="331">
        <v>387.25</v>
      </c>
      <c r="E40" s="331">
        <v>396.82</v>
      </c>
      <c r="F40" s="331">
        <v>359.85</v>
      </c>
      <c r="G40" s="331">
        <v>349.68</v>
      </c>
      <c r="H40" s="331">
        <v>310.27</v>
      </c>
      <c r="I40" s="331">
        <v>290.55</v>
      </c>
      <c r="J40" s="331">
        <v>361.39</v>
      </c>
      <c r="K40" s="331">
        <v>299.83</v>
      </c>
      <c r="L40" s="331">
        <v>289.02999999999997</v>
      </c>
      <c r="M40" s="331">
        <v>317.01</v>
      </c>
      <c r="N40" s="331">
        <v>334.6</v>
      </c>
      <c r="O40" s="331">
        <v>351.15</v>
      </c>
      <c r="P40" s="331">
        <v>362</v>
      </c>
      <c r="Q40" s="331">
        <v>349.31</v>
      </c>
      <c r="R40" s="331">
        <v>273.02</v>
      </c>
      <c r="S40" s="331">
        <v>276.66000000000003</v>
      </c>
      <c r="T40" s="331">
        <v>320.54000000000002</v>
      </c>
      <c r="U40" s="331">
        <v>334.79</v>
      </c>
      <c r="V40" s="331">
        <v>327.13</v>
      </c>
      <c r="W40" s="331">
        <v>341.85</v>
      </c>
      <c r="X40" s="331">
        <v>338</v>
      </c>
      <c r="Y40" s="331">
        <v>356.7</v>
      </c>
      <c r="Z40" s="331">
        <v>298.86</v>
      </c>
      <c r="AA40" s="331">
        <v>308.75</v>
      </c>
      <c r="AB40" s="331">
        <v>309.52</v>
      </c>
      <c r="AC40" s="331">
        <v>321.60000000000002</v>
      </c>
      <c r="AD40" s="331">
        <v>337.77</v>
      </c>
      <c r="AE40" s="331">
        <v>389.92</v>
      </c>
      <c r="AF40" s="331">
        <v>402.4</v>
      </c>
      <c r="AG40" s="332">
        <v>394.48</v>
      </c>
      <c r="AH40" s="289"/>
      <c r="AK40" s="285"/>
    </row>
    <row r="41" spans="2:37" s="290" customFormat="1" x14ac:dyDescent="0.3">
      <c r="B41" s="323">
        <v>0.91666666666666663</v>
      </c>
      <c r="C41" s="331">
        <v>372.75</v>
      </c>
      <c r="D41" s="331">
        <v>403.33</v>
      </c>
      <c r="E41" s="331">
        <v>440.37</v>
      </c>
      <c r="F41" s="331">
        <v>337.28</v>
      </c>
      <c r="G41" s="331">
        <v>343.16</v>
      </c>
      <c r="H41" s="331">
        <v>305.51</v>
      </c>
      <c r="I41" s="331">
        <v>284.02</v>
      </c>
      <c r="J41" s="331">
        <v>309.14</v>
      </c>
      <c r="K41" s="331">
        <v>294.24</v>
      </c>
      <c r="L41" s="331">
        <v>289.10000000000002</v>
      </c>
      <c r="M41" s="331">
        <v>303.23</v>
      </c>
      <c r="N41" s="331">
        <v>352.13</v>
      </c>
      <c r="O41" s="331">
        <v>342.32</v>
      </c>
      <c r="P41" s="331">
        <v>357.04</v>
      </c>
      <c r="Q41" s="331">
        <v>346.07</v>
      </c>
      <c r="R41" s="331">
        <v>259.05</v>
      </c>
      <c r="S41" s="331">
        <v>274.69</v>
      </c>
      <c r="T41" s="331">
        <v>289.94</v>
      </c>
      <c r="U41" s="331">
        <v>319.37</v>
      </c>
      <c r="V41" s="331">
        <v>327.75</v>
      </c>
      <c r="W41" s="331">
        <v>360.87</v>
      </c>
      <c r="X41" s="331">
        <v>321.54000000000002</v>
      </c>
      <c r="Y41" s="331">
        <v>362.46</v>
      </c>
      <c r="Z41" s="331">
        <v>285.73</v>
      </c>
      <c r="AA41" s="331">
        <v>293.85000000000002</v>
      </c>
      <c r="AB41" s="331">
        <v>300.91000000000003</v>
      </c>
      <c r="AC41" s="331">
        <v>313.44</v>
      </c>
      <c r="AD41" s="331">
        <v>331.48</v>
      </c>
      <c r="AE41" s="331">
        <v>397.83</v>
      </c>
      <c r="AF41" s="331">
        <v>385.58</v>
      </c>
      <c r="AG41" s="332">
        <v>378.68</v>
      </c>
      <c r="AH41" s="289"/>
    </row>
    <row r="42" spans="2:37" s="290" customFormat="1" x14ac:dyDescent="0.3">
      <c r="B42" s="323">
        <v>0.95833333333333337</v>
      </c>
      <c r="C42" s="331">
        <v>350.3</v>
      </c>
      <c r="D42" s="331">
        <v>365.58</v>
      </c>
      <c r="E42" s="331">
        <v>419.35</v>
      </c>
      <c r="F42" s="331">
        <v>332.81</v>
      </c>
      <c r="G42" s="331">
        <v>367.65</v>
      </c>
      <c r="H42" s="331">
        <v>307.54000000000002</v>
      </c>
      <c r="I42" s="331">
        <v>288.29000000000002</v>
      </c>
      <c r="J42" s="331">
        <v>302.38</v>
      </c>
      <c r="K42" s="331">
        <v>286.52999999999997</v>
      </c>
      <c r="L42" s="331">
        <v>288.25</v>
      </c>
      <c r="M42" s="331">
        <v>371.3</v>
      </c>
      <c r="N42" s="331">
        <v>388.35</v>
      </c>
      <c r="O42" s="331">
        <v>356.73</v>
      </c>
      <c r="P42" s="331">
        <v>373.95</v>
      </c>
      <c r="Q42" s="331">
        <v>455.74</v>
      </c>
      <c r="R42" s="331">
        <v>260.99</v>
      </c>
      <c r="S42" s="331">
        <v>257.07</v>
      </c>
      <c r="T42" s="331">
        <v>284.10000000000002</v>
      </c>
      <c r="U42" s="331">
        <v>313.92</v>
      </c>
      <c r="V42" s="331">
        <v>320.22000000000003</v>
      </c>
      <c r="W42" s="331">
        <v>336.02</v>
      </c>
      <c r="X42" s="331">
        <v>316.39</v>
      </c>
      <c r="Y42" s="331">
        <v>346.16</v>
      </c>
      <c r="Z42" s="331">
        <v>357.88</v>
      </c>
      <c r="AA42" s="331">
        <v>290.17</v>
      </c>
      <c r="AB42" s="331">
        <v>368.52</v>
      </c>
      <c r="AC42" s="331">
        <v>316.22000000000003</v>
      </c>
      <c r="AD42" s="331">
        <v>347.14</v>
      </c>
      <c r="AE42" s="331">
        <v>381.31</v>
      </c>
      <c r="AF42" s="331">
        <v>358.82</v>
      </c>
      <c r="AG42" s="332">
        <v>361.3</v>
      </c>
      <c r="AH42" s="289"/>
    </row>
    <row r="43" spans="2:37" s="283" customFormat="1" ht="39.6" customHeight="1" x14ac:dyDescent="0.25">
      <c r="B43" s="325" t="s">
        <v>356</v>
      </c>
      <c r="C43" s="324">
        <f>IFERROR(MAX(C19:C42),"")</f>
        <v>549.99</v>
      </c>
      <c r="D43" s="324">
        <f t="shared" ref="D43:AG43" si="0">IFERROR(MAX(D19:D42),"")</f>
        <v>418.28</v>
      </c>
      <c r="E43" s="324">
        <f t="shared" si="0"/>
        <v>1033.99</v>
      </c>
      <c r="F43" s="324">
        <f t="shared" si="0"/>
        <v>397.62</v>
      </c>
      <c r="G43" s="324">
        <f t="shared" si="0"/>
        <v>376.21</v>
      </c>
      <c r="H43" s="324">
        <f t="shared" si="0"/>
        <v>351.28</v>
      </c>
      <c r="I43" s="324">
        <f t="shared" si="0"/>
        <v>335.34</v>
      </c>
      <c r="J43" s="324">
        <f t="shared" si="0"/>
        <v>361.39</v>
      </c>
      <c r="K43" s="324">
        <f t="shared" si="0"/>
        <v>311.94</v>
      </c>
      <c r="L43" s="324">
        <f t="shared" si="0"/>
        <v>326.52</v>
      </c>
      <c r="M43" s="324">
        <f t="shared" si="0"/>
        <v>371.3</v>
      </c>
      <c r="N43" s="324">
        <f t="shared" si="0"/>
        <v>388.35</v>
      </c>
      <c r="O43" s="324">
        <f t="shared" si="0"/>
        <v>575.71</v>
      </c>
      <c r="P43" s="324">
        <f t="shared" si="0"/>
        <v>400.49</v>
      </c>
      <c r="Q43" s="324">
        <f t="shared" si="0"/>
        <v>455.74</v>
      </c>
      <c r="R43" s="324">
        <f t="shared" si="0"/>
        <v>402.14</v>
      </c>
      <c r="S43" s="324">
        <f t="shared" si="0"/>
        <v>333.07</v>
      </c>
      <c r="T43" s="324">
        <f t="shared" si="0"/>
        <v>337.89</v>
      </c>
      <c r="U43" s="324">
        <f t="shared" si="0"/>
        <v>366.99</v>
      </c>
      <c r="V43" s="324">
        <f t="shared" si="0"/>
        <v>339.91</v>
      </c>
      <c r="W43" s="324">
        <f t="shared" si="0"/>
        <v>386.8</v>
      </c>
      <c r="X43" s="324">
        <f t="shared" si="0"/>
        <v>421.31</v>
      </c>
      <c r="Y43" s="324">
        <f t="shared" si="0"/>
        <v>384.03</v>
      </c>
      <c r="Z43" s="324">
        <f t="shared" si="0"/>
        <v>363.77</v>
      </c>
      <c r="AA43" s="324">
        <f t="shared" si="0"/>
        <v>325</v>
      </c>
      <c r="AB43" s="324">
        <f t="shared" si="0"/>
        <v>368.52</v>
      </c>
      <c r="AC43" s="324">
        <f t="shared" si="0"/>
        <v>356.06</v>
      </c>
      <c r="AD43" s="324">
        <f t="shared" si="0"/>
        <v>361.01</v>
      </c>
      <c r="AE43" s="324">
        <f t="shared" si="0"/>
        <v>424.97</v>
      </c>
      <c r="AF43" s="324">
        <f t="shared" si="0"/>
        <v>514.4</v>
      </c>
      <c r="AG43" s="324">
        <f t="shared" si="0"/>
        <v>472.79</v>
      </c>
    </row>
    <row r="44" spans="2:37" s="291" customFormat="1" ht="27" customHeight="1" x14ac:dyDescent="0.3">
      <c r="B44" s="321" t="s">
        <v>312</v>
      </c>
      <c r="C44" s="402" t="s">
        <v>313</v>
      </c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289"/>
    </row>
    <row r="45" spans="2:37" s="281" customFormat="1" ht="13.5" customHeight="1" x14ac:dyDescent="0.3">
      <c r="B45" s="288" t="s">
        <v>342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3">
      <c r="B46" s="288" t="s">
        <v>341</v>
      </c>
    </row>
    <row r="48" spans="2:37" x14ac:dyDescent="0.3">
      <c r="B48" s="288"/>
      <c r="C48"/>
    </row>
    <row r="49" spans="2:31" x14ac:dyDescent="0.3">
      <c r="B49" s="288"/>
    </row>
    <row r="50" spans="2:31" x14ac:dyDescent="0.3">
      <c r="B50" s="288"/>
    </row>
    <row r="51" spans="2:31" x14ac:dyDescent="0.3">
      <c r="B51" s="288"/>
    </row>
    <row r="52" spans="2:31" x14ac:dyDescent="0.3">
      <c r="B52" s="288"/>
    </row>
    <row r="53" spans="2:31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3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5"/>
  <sheetViews>
    <sheetView showGridLines="0" view="pageBreakPreview" topLeftCell="A14" zoomScale="70" zoomScaleNormal="60" zoomScaleSheetLayoutView="70" workbookViewId="0">
      <selection activeCell="C43" sqref="C43"/>
    </sheetView>
  </sheetViews>
  <sheetFormatPr baseColWidth="10" defaultColWidth="11.44140625" defaultRowHeight="13.8" x14ac:dyDescent="0.3"/>
  <cols>
    <col min="1" max="1" width="2.109375" style="289" customWidth="1"/>
    <col min="2" max="2" width="17.5546875" style="289" customWidth="1"/>
    <col min="3" max="4" width="6.5546875" style="289" bestFit="1" customWidth="1"/>
    <col min="5" max="5" width="6.5546875" style="289" customWidth="1"/>
    <col min="6" max="6" width="7" style="289" customWidth="1"/>
    <col min="7" max="7" width="6.5546875" style="289" customWidth="1"/>
    <col min="8" max="8" width="6.44140625" style="289" customWidth="1"/>
    <col min="9" max="9" width="6.5546875" style="289" customWidth="1"/>
    <col min="10" max="14" width="6.5546875" style="289" bestFit="1" customWidth="1"/>
    <col min="15" max="18" width="6.5546875" style="289" customWidth="1"/>
    <col min="19" max="19" width="7" style="289" customWidth="1"/>
    <col min="20" max="20" width="7.44140625" style="289" customWidth="1"/>
    <col min="21" max="21" width="6.44140625" style="289" bestFit="1" customWidth="1"/>
    <col min="22" max="22" width="6.5546875" style="289" customWidth="1"/>
    <col min="23" max="23" width="7.44140625" style="289" customWidth="1"/>
    <col min="24" max="24" width="6.5546875" style="289" customWidth="1"/>
    <col min="25" max="25" width="6.88671875" style="289" customWidth="1"/>
    <col min="26" max="28" width="7.44140625" style="289" customWidth="1"/>
    <col min="29" max="29" width="6.5546875" style="289" bestFit="1" customWidth="1"/>
    <col min="30" max="30" width="6.44140625" style="289" bestFit="1" customWidth="1"/>
    <col min="31" max="33" width="6.44140625" style="289" customWidth="1"/>
    <col min="34" max="34" width="6.109375" style="289" customWidth="1"/>
    <col min="35" max="16384" width="11.44140625" style="289"/>
  </cols>
  <sheetData>
    <row r="1" spans="2:33" ht="12" hidden="1" customHeight="1" x14ac:dyDescent="0.3">
      <c r="B1" s="293"/>
    </row>
    <row r="2" spans="2:33" ht="15.75" hidden="1" customHeight="1" x14ac:dyDescent="0.3">
      <c r="B2" s="390"/>
      <c r="C2" s="390"/>
      <c r="D2" s="390"/>
      <c r="E2" s="390"/>
      <c r="F2" s="391" t="s">
        <v>337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3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30.75" customHeight="1" x14ac:dyDescent="0.3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3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3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julio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3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374" t="s">
        <v>236</v>
      </c>
      <c r="C8" s="374"/>
      <c r="D8" s="374"/>
      <c r="E8" s="374"/>
      <c r="F8" s="375" t="s">
        <v>391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3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374" t="s">
        <v>351</v>
      </c>
      <c r="C10" s="374"/>
      <c r="D10" s="374"/>
      <c r="E10" s="374"/>
      <c r="F10" s="383">
        <f>'PM10 24H'!F10</f>
        <v>45839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350</v>
      </c>
      <c r="R10" s="374"/>
      <c r="S10" s="374"/>
      <c r="T10" s="374"/>
      <c r="U10" s="374"/>
      <c r="V10" s="373" t="str">
        <f>'PM10 24H'!V10</f>
        <v>31/07/2025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3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3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374" t="s">
        <v>33</v>
      </c>
      <c r="C14" s="374"/>
      <c r="D14" s="374"/>
      <c r="E14" s="374"/>
      <c r="F14" s="373" t="s">
        <v>381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352</v>
      </c>
      <c r="R14" s="374"/>
      <c r="S14" s="374"/>
      <c r="T14" s="374"/>
      <c r="U14" s="374"/>
      <c r="V14" s="384" t="s">
        <v>398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ht="7.5" customHeight="1" x14ac:dyDescent="0.3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3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382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1193085162</v>
      </c>
      <c r="AA16" s="375"/>
      <c r="AB16" s="375"/>
      <c r="AC16" s="375"/>
      <c r="AD16" s="375"/>
      <c r="AE16" s="375"/>
      <c r="AF16" s="375"/>
      <c r="AG16" s="375"/>
    </row>
    <row r="17" spans="2:34" ht="11.25" customHeight="1" x14ac:dyDescent="0.3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" customHeight="1" x14ac:dyDescent="0.3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3">
      <c r="B19" s="323">
        <v>0</v>
      </c>
      <c r="C19" s="331">
        <v>391.54</v>
      </c>
      <c r="D19" s="331">
        <v>395.77</v>
      </c>
      <c r="E19" s="331">
        <v>385.37</v>
      </c>
      <c r="F19" s="331">
        <v>402.98</v>
      </c>
      <c r="G19" s="331">
        <v>355.56</v>
      </c>
      <c r="H19" s="331">
        <v>356.21</v>
      </c>
      <c r="I19" s="331">
        <v>312.51</v>
      </c>
      <c r="J19" s="331">
        <v>292.52999999999997</v>
      </c>
      <c r="K19" s="331">
        <v>316.69</v>
      </c>
      <c r="L19" s="331">
        <v>293.47000000000003</v>
      </c>
      <c r="M19" s="331">
        <v>297.06</v>
      </c>
      <c r="N19" s="331">
        <v>325.95</v>
      </c>
      <c r="O19" s="331">
        <v>351.67</v>
      </c>
      <c r="P19" s="331">
        <v>352.98</v>
      </c>
      <c r="Q19" s="331">
        <v>367.26</v>
      </c>
      <c r="R19" s="331">
        <v>368.91</v>
      </c>
      <c r="S19" s="331">
        <v>279.20999999999998</v>
      </c>
      <c r="T19" s="331">
        <v>278.67</v>
      </c>
      <c r="U19" s="331">
        <v>302.32</v>
      </c>
      <c r="V19" s="331">
        <v>337.85</v>
      </c>
      <c r="W19" s="331">
        <v>322.36</v>
      </c>
      <c r="X19" s="331">
        <v>346.04</v>
      </c>
      <c r="Y19" s="331">
        <v>335.98</v>
      </c>
      <c r="Z19" s="331">
        <v>359.81</v>
      </c>
      <c r="AA19" s="331">
        <v>307.14</v>
      </c>
      <c r="AB19" s="331">
        <v>306.35000000000002</v>
      </c>
      <c r="AC19" s="331">
        <v>327.11</v>
      </c>
      <c r="AD19" s="331">
        <v>321.06</v>
      </c>
      <c r="AE19" s="331">
        <v>346.69</v>
      </c>
      <c r="AF19" s="331">
        <v>394.8</v>
      </c>
      <c r="AG19" s="331">
        <v>416.35</v>
      </c>
      <c r="AH19" s="289"/>
    </row>
    <row r="20" spans="2:34" s="290" customFormat="1" x14ac:dyDescent="0.3">
      <c r="B20" s="323">
        <v>4.1666666666666664E-2</v>
      </c>
      <c r="C20" s="331">
        <v>375.06</v>
      </c>
      <c r="D20" s="331">
        <v>390.39</v>
      </c>
      <c r="E20" s="331">
        <v>373.24</v>
      </c>
      <c r="F20" s="331">
        <v>393.6</v>
      </c>
      <c r="G20" s="331">
        <v>344.48</v>
      </c>
      <c r="H20" s="331">
        <v>357.86</v>
      </c>
      <c r="I20" s="331">
        <v>310.08</v>
      </c>
      <c r="J20" s="331">
        <v>290.22000000000003</v>
      </c>
      <c r="K20" s="331">
        <v>311.79000000000002</v>
      </c>
      <c r="L20" s="331">
        <v>291</v>
      </c>
      <c r="M20" s="331">
        <v>294.91000000000003</v>
      </c>
      <c r="N20" s="331">
        <v>320.68</v>
      </c>
      <c r="O20" s="331">
        <v>347.56</v>
      </c>
      <c r="P20" s="331">
        <v>350.12</v>
      </c>
      <c r="Q20" s="331">
        <v>365.13</v>
      </c>
      <c r="R20" s="331">
        <v>369.24</v>
      </c>
      <c r="S20" s="331">
        <v>272.75</v>
      </c>
      <c r="T20" s="331">
        <v>272.43</v>
      </c>
      <c r="U20" s="331">
        <v>299.77</v>
      </c>
      <c r="V20" s="331">
        <v>331.64</v>
      </c>
      <c r="W20" s="331">
        <v>320.7</v>
      </c>
      <c r="X20" s="331">
        <v>350.09</v>
      </c>
      <c r="Y20" s="331">
        <v>331.79</v>
      </c>
      <c r="Z20" s="331">
        <v>353.14</v>
      </c>
      <c r="AA20" s="331">
        <v>304.27999999999997</v>
      </c>
      <c r="AB20" s="331">
        <v>301.37</v>
      </c>
      <c r="AC20" s="331">
        <v>326.94</v>
      </c>
      <c r="AD20" s="331">
        <v>323.64</v>
      </c>
      <c r="AE20" s="331">
        <v>343.62</v>
      </c>
      <c r="AF20" s="331">
        <v>384.49</v>
      </c>
      <c r="AG20" s="331">
        <v>410.46</v>
      </c>
      <c r="AH20" s="289"/>
    </row>
    <row r="21" spans="2:34" s="290" customFormat="1" x14ac:dyDescent="0.3">
      <c r="B21" s="323">
        <v>8.3333333333333329E-2</v>
      </c>
      <c r="C21" s="331">
        <v>360.41</v>
      </c>
      <c r="D21" s="331">
        <v>381.98</v>
      </c>
      <c r="E21" s="331">
        <v>368.88</v>
      </c>
      <c r="F21" s="331">
        <v>381.39</v>
      </c>
      <c r="G21" s="331">
        <v>337.21</v>
      </c>
      <c r="H21" s="331">
        <v>350.83</v>
      </c>
      <c r="I21" s="331">
        <v>307.23</v>
      </c>
      <c r="J21" s="331">
        <v>285.24</v>
      </c>
      <c r="K21" s="331">
        <v>306.86</v>
      </c>
      <c r="L21" s="331">
        <v>286.54000000000002</v>
      </c>
      <c r="M21" s="331">
        <v>291.64</v>
      </c>
      <c r="N21" s="331">
        <v>314.08</v>
      </c>
      <c r="O21" s="331">
        <v>344.13</v>
      </c>
      <c r="P21" s="331">
        <v>345.81</v>
      </c>
      <c r="Q21" s="331">
        <v>361.87</v>
      </c>
      <c r="R21" s="331">
        <v>366.81</v>
      </c>
      <c r="S21" s="331">
        <v>265.41000000000003</v>
      </c>
      <c r="T21" s="331">
        <v>266.52999999999997</v>
      </c>
      <c r="U21" s="331">
        <v>295.85000000000002</v>
      </c>
      <c r="V21" s="331">
        <v>325.04000000000002</v>
      </c>
      <c r="W21" s="331">
        <v>318.77</v>
      </c>
      <c r="X21" s="331">
        <v>347.87</v>
      </c>
      <c r="Y21" s="331">
        <v>325.7</v>
      </c>
      <c r="Z21" s="331">
        <v>347.06</v>
      </c>
      <c r="AA21" s="331">
        <v>301.20999999999998</v>
      </c>
      <c r="AB21" s="331">
        <v>297.83999999999997</v>
      </c>
      <c r="AC21" s="331">
        <v>324.16000000000003</v>
      </c>
      <c r="AD21" s="331">
        <v>322.14999999999998</v>
      </c>
      <c r="AE21" s="331">
        <v>339.26</v>
      </c>
      <c r="AF21" s="331">
        <v>376.3</v>
      </c>
      <c r="AG21" s="331">
        <v>389.91</v>
      </c>
      <c r="AH21" s="289"/>
    </row>
    <row r="22" spans="2:34" s="290" customFormat="1" x14ac:dyDescent="0.3">
      <c r="B22" s="323">
        <v>0.125</v>
      </c>
      <c r="C22" s="331">
        <v>347.28</v>
      </c>
      <c r="D22" s="331">
        <v>372.45</v>
      </c>
      <c r="E22" s="331">
        <v>361.13</v>
      </c>
      <c r="F22" s="331">
        <v>370.91</v>
      </c>
      <c r="G22" s="331">
        <v>330.43</v>
      </c>
      <c r="H22" s="331">
        <v>344.84</v>
      </c>
      <c r="I22" s="331">
        <v>305.2</v>
      </c>
      <c r="J22" s="331">
        <v>280.04000000000002</v>
      </c>
      <c r="K22" s="331">
        <v>301.8</v>
      </c>
      <c r="L22" s="331">
        <v>282.8</v>
      </c>
      <c r="M22" s="331">
        <v>288.3</v>
      </c>
      <c r="N22" s="331">
        <v>306.43</v>
      </c>
      <c r="O22" s="331">
        <v>340.13</v>
      </c>
      <c r="P22" s="331">
        <v>341.76</v>
      </c>
      <c r="Q22" s="331">
        <v>357.96</v>
      </c>
      <c r="R22" s="331">
        <v>365.29</v>
      </c>
      <c r="S22" s="331">
        <v>260.43</v>
      </c>
      <c r="T22" s="331">
        <v>262.85000000000002</v>
      </c>
      <c r="U22" s="331">
        <v>294.36</v>
      </c>
      <c r="V22" s="331">
        <v>319.45999999999998</v>
      </c>
      <c r="W22" s="331">
        <v>316.31</v>
      </c>
      <c r="X22" s="331">
        <v>345.77</v>
      </c>
      <c r="Y22" s="331">
        <v>321.41000000000003</v>
      </c>
      <c r="Z22" s="331">
        <v>342.43</v>
      </c>
      <c r="AA22" s="331">
        <v>299.95999999999998</v>
      </c>
      <c r="AB22" s="331">
        <v>292.58</v>
      </c>
      <c r="AC22" s="331">
        <v>322.41000000000003</v>
      </c>
      <c r="AD22" s="331">
        <v>322.52</v>
      </c>
      <c r="AE22" s="331">
        <v>333.19</v>
      </c>
      <c r="AF22" s="331">
        <v>365.53</v>
      </c>
      <c r="AG22" s="331">
        <v>381.52</v>
      </c>
      <c r="AH22" s="289"/>
    </row>
    <row r="23" spans="2:34" s="290" customFormat="1" x14ac:dyDescent="0.3">
      <c r="B23" s="323">
        <v>0.16666666666666666</v>
      </c>
      <c r="C23" s="331">
        <v>334.86</v>
      </c>
      <c r="D23" s="331">
        <v>352.65</v>
      </c>
      <c r="E23" s="331">
        <v>362.54</v>
      </c>
      <c r="F23" s="331">
        <v>365.64</v>
      </c>
      <c r="G23" s="331">
        <v>322.29000000000002</v>
      </c>
      <c r="H23" s="331">
        <v>337.58</v>
      </c>
      <c r="I23" s="331">
        <v>304.14</v>
      </c>
      <c r="J23" s="331">
        <v>276.27999999999997</v>
      </c>
      <c r="K23" s="331">
        <v>294.47000000000003</v>
      </c>
      <c r="L23" s="331">
        <v>278.48</v>
      </c>
      <c r="M23" s="331">
        <v>285.01</v>
      </c>
      <c r="N23" s="331">
        <v>302.82</v>
      </c>
      <c r="O23" s="331">
        <v>349.43</v>
      </c>
      <c r="P23" s="331">
        <v>337.6</v>
      </c>
      <c r="Q23" s="331">
        <v>354.56</v>
      </c>
      <c r="R23" s="331">
        <v>364.26</v>
      </c>
      <c r="S23" s="331">
        <v>256.44</v>
      </c>
      <c r="T23" s="331">
        <v>259.08999999999997</v>
      </c>
      <c r="U23" s="331">
        <v>290.02</v>
      </c>
      <c r="V23" s="331">
        <v>310.91000000000003</v>
      </c>
      <c r="W23" s="331">
        <v>315.05</v>
      </c>
      <c r="X23" s="331">
        <v>342.62</v>
      </c>
      <c r="Y23" s="331">
        <v>318.43</v>
      </c>
      <c r="Z23" s="331">
        <v>338.55</v>
      </c>
      <c r="AA23" s="331">
        <v>297.02</v>
      </c>
      <c r="AB23" s="331">
        <v>288.68</v>
      </c>
      <c r="AC23" s="331">
        <v>322</v>
      </c>
      <c r="AD23" s="331">
        <v>323.42</v>
      </c>
      <c r="AE23" s="331">
        <v>330.11</v>
      </c>
      <c r="AF23" s="331">
        <v>359.59</v>
      </c>
      <c r="AG23" s="331">
        <v>366.19</v>
      </c>
      <c r="AH23" s="289"/>
    </row>
    <row r="24" spans="2:34" s="290" customFormat="1" x14ac:dyDescent="0.3">
      <c r="B24" s="323">
        <v>0.20833333333333334</v>
      </c>
      <c r="C24" s="331">
        <v>327.22000000000003</v>
      </c>
      <c r="D24" s="331">
        <v>334.45</v>
      </c>
      <c r="E24" s="331">
        <v>371.96</v>
      </c>
      <c r="F24" s="331">
        <v>356.17</v>
      </c>
      <c r="G24" s="331">
        <v>316.33999999999997</v>
      </c>
      <c r="H24" s="331">
        <v>333.08</v>
      </c>
      <c r="I24" s="331">
        <v>303.39</v>
      </c>
      <c r="J24" s="331">
        <v>272.05</v>
      </c>
      <c r="K24" s="331">
        <v>282.54000000000002</v>
      </c>
      <c r="L24" s="331">
        <v>275.85000000000002</v>
      </c>
      <c r="M24" s="331">
        <v>284.64</v>
      </c>
      <c r="N24" s="331">
        <v>300.77999999999997</v>
      </c>
      <c r="O24" s="331">
        <v>355.84</v>
      </c>
      <c r="P24" s="331">
        <v>335.21</v>
      </c>
      <c r="Q24" s="331">
        <v>352.91</v>
      </c>
      <c r="R24" s="331">
        <v>364.68</v>
      </c>
      <c r="S24" s="331">
        <v>253.53</v>
      </c>
      <c r="T24" s="331">
        <v>257.55</v>
      </c>
      <c r="U24" s="331">
        <v>286.64999999999998</v>
      </c>
      <c r="V24" s="331">
        <v>306.77999999999997</v>
      </c>
      <c r="W24" s="331">
        <v>313.83</v>
      </c>
      <c r="X24" s="331">
        <v>346.79</v>
      </c>
      <c r="Y24" s="331">
        <v>316.26</v>
      </c>
      <c r="Z24" s="331">
        <v>334.32</v>
      </c>
      <c r="AA24" s="331">
        <v>294.7</v>
      </c>
      <c r="AB24" s="331">
        <v>288.08</v>
      </c>
      <c r="AC24" s="331">
        <v>326.22000000000003</v>
      </c>
      <c r="AD24" s="331">
        <v>324.92</v>
      </c>
      <c r="AE24" s="331">
        <v>329.32</v>
      </c>
      <c r="AF24" s="331">
        <v>354.95</v>
      </c>
      <c r="AG24" s="331">
        <v>358.52</v>
      </c>
      <c r="AH24" s="289"/>
    </row>
    <row r="25" spans="2:34" s="290" customFormat="1" x14ac:dyDescent="0.3">
      <c r="B25" s="323">
        <v>0.25</v>
      </c>
      <c r="C25" s="331">
        <v>319.14999999999998</v>
      </c>
      <c r="D25" s="331">
        <v>330.6</v>
      </c>
      <c r="E25" s="331">
        <v>441.91</v>
      </c>
      <c r="F25" s="331">
        <v>343.42</v>
      </c>
      <c r="G25" s="331">
        <v>315.82</v>
      </c>
      <c r="H25" s="331">
        <v>330.69</v>
      </c>
      <c r="I25" s="331">
        <v>304.70999999999998</v>
      </c>
      <c r="J25" s="331">
        <v>270.04000000000002</v>
      </c>
      <c r="K25" s="331">
        <v>279.92</v>
      </c>
      <c r="L25" s="331">
        <v>276.89999999999998</v>
      </c>
      <c r="M25" s="331">
        <v>285.76</v>
      </c>
      <c r="N25" s="331">
        <v>303.45</v>
      </c>
      <c r="O25" s="331">
        <v>383.79</v>
      </c>
      <c r="P25" s="331">
        <v>335.6</v>
      </c>
      <c r="Q25" s="331">
        <v>354</v>
      </c>
      <c r="R25" s="331">
        <v>368.02</v>
      </c>
      <c r="S25" s="331">
        <v>255.38</v>
      </c>
      <c r="T25" s="331">
        <v>257.60000000000002</v>
      </c>
      <c r="U25" s="331">
        <v>288.8</v>
      </c>
      <c r="V25" s="331">
        <v>305.70999999999998</v>
      </c>
      <c r="W25" s="331">
        <v>313.5</v>
      </c>
      <c r="X25" s="331">
        <v>351.45</v>
      </c>
      <c r="Y25" s="331">
        <v>319.08</v>
      </c>
      <c r="Z25" s="331">
        <v>332.11</v>
      </c>
      <c r="AA25" s="331">
        <v>296.49</v>
      </c>
      <c r="AB25" s="331">
        <v>290.49</v>
      </c>
      <c r="AC25" s="331">
        <v>333.12</v>
      </c>
      <c r="AD25" s="331">
        <v>329.06</v>
      </c>
      <c r="AE25" s="331">
        <v>333.09</v>
      </c>
      <c r="AF25" s="331">
        <v>349.04</v>
      </c>
      <c r="AG25" s="331">
        <v>354.32</v>
      </c>
      <c r="AH25" s="289"/>
    </row>
    <row r="26" spans="2:34" s="290" customFormat="1" x14ac:dyDescent="0.3">
      <c r="B26" s="323">
        <v>0.29166666666666669</v>
      </c>
      <c r="C26" s="331">
        <v>317.22000000000003</v>
      </c>
      <c r="D26" s="331">
        <v>339.1</v>
      </c>
      <c r="E26" s="331">
        <v>525.46</v>
      </c>
      <c r="F26" s="331">
        <v>331.44</v>
      </c>
      <c r="G26" s="331">
        <v>316.24</v>
      </c>
      <c r="H26" s="331">
        <v>326.41000000000003</v>
      </c>
      <c r="I26" s="331">
        <v>307.75</v>
      </c>
      <c r="J26" s="331">
        <v>270.39999999999998</v>
      </c>
      <c r="K26" s="331">
        <v>281.12</v>
      </c>
      <c r="L26" s="331">
        <v>281.89999999999998</v>
      </c>
      <c r="M26" s="331">
        <v>289.08</v>
      </c>
      <c r="N26" s="331">
        <v>305.08</v>
      </c>
      <c r="O26" s="331">
        <v>390.62</v>
      </c>
      <c r="P26" s="331">
        <v>341.07</v>
      </c>
      <c r="Q26" s="331">
        <v>354.11</v>
      </c>
      <c r="R26" s="331">
        <v>361.32</v>
      </c>
      <c r="S26" s="331">
        <v>258.43</v>
      </c>
      <c r="T26" s="331">
        <v>267.70999999999998</v>
      </c>
      <c r="U26" s="331">
        <v>292.11</v>
      </c>
      <c r="V26" s="331">
        <v>306.8</v>
      </c>
      <c r="W26" s="331">
        <v>317.87</v>
      </c>
      <c r="X26" s="331">
        <v>362.12</v>
      </c>
      <c r="Y26" s="331">
        <v>322.39</v>
      </c>
      <c r="Z26" s="331">
        <v>333.82</v>
      </c>
      <c r="AA26" s="331">
        <v>289.55</v>
      </c>
      <c r="AB26" s="331">
        <v>292.45</v>
      </c>
      <c r="AC26" s="331">
        <v>328.79</v>
      </c>
      <c r="AD26" s="331">
        <v>331.59</v>
      </c>
      <c r="AE26" s="331">
        <v>336.17</v>
      </c>
      <c r="AF26" s="331">
        <v>349.47</v>
      </c>
      <c r="AG26" s="332">
        <v>354.67</v>
      </c>
      <c r="AH26" s="289"/>
    </row>
    <row r="27" spans="2:34" s="290" customFormat="1" x14ac:dyDescent="0.3">
      <c r="B27" s="323">
        <v>0.33333333333333331</v>
      </c>
      <c r="C27" s="331">
        <v>316.77</v>
      </c>
      <c r="D27" s="331">
        <v>343.93</v>
      </c>
      <c r="E27" s="331">
        <v>540.28</v>
      </c>
      <c r="F27" s="331">
        <v>322.36</v>
      </c>
      <c r="G27" s="331">
        <v>316.98</v>
      </c>
      <c r="H27" s="331">
        <v>325.95</v>
      </c>
      <c r="I27" s="331">
        <v>310.68</v>
      </c>
      <c r="J27" s="331">
        <v>271.94</v>
      </c>
      <c r="K27" s="331">
        <v>281.01</v>
      </c>
      <c r="L27" s="331">
        <v>288.33999999999997</v>
      </c>
      <c r="M27" s="331">
        <v>293.63</v>
      </c>
      <c r="N27" s="331">
        <v>312.48</v>
      </c>
      <c r="O27" s="331">
        <v>390.27</v>
      </c>
      <c r="P27" s="331">
        <v>345.78</v>
      </c>
      <c r="Q27" s="331">
        <v>355.17</v>
      </c>
      <c r="R27" s="331">
        <v>365.88</v>
      </c>
      <c r="S27" s="331">
        <v>259.70999999999998</v>
      </c>
      <c r="T27" s="331">
        <v>273.44</v>
      </c>
      <c r="U27" s="331">
        <v>295.3</v>
      </c>
      <c r="V27" s="331">
        <v>310.49</v>
      </c>
      <c r="W27" s="331">
        <v>321.98</v>
      </c>
      <c r="X27" s="331">
        <v>356.6</v>
      </c>
      <c r="Y27" s="331">
        <v>322.74</v>
      </c>
      <c r="Z27" s="331">
        <v>335.73</v>
      </c>
      <c r="AA27" s="331">
        <v>288.18</v>
      </c>
      <c r="AB27" s="331">
        <v>297.77999999999997</v>
      </c>
      <c r="AC27" s="331">
        <v>327.36</v>
      </c>
      <c r="AD27" s="331">
        <v>331.91</v>
      </c>
      <c r="AE27" s="331">
        <v>340.56</v>
      </c>
      <c r="AF27" s="331">
        <v>355.44</v>
      </c>
      <c r="AG27" s="332">
        <v>353.87</v>
      </c>
      <c r="AH27" s="289"/>
    </row>
    <row r="28" spans="2:34" s="290" customFormat="1" x14ac:dyDescent="0.3">
      <c r="B28" s="323">
        <v>0.375</v>
      </c>
      <c r="C28" s="331">
        <v>317.52</v>
      </c>
      <c r="D28" s="331">
        <v>347.28</v>
      </c>
      <c r="E28" s="331">
        <v>552.09</v>
      </c>
      <c r="F28" s="331">
        <v>319.76</v>
      </c>
      <c r="G28" s="331">
        <v>319.2</v>
      </c>
      <c r="H28" s="331">
        <v>322.95</v>
      </c>
      <c r="I28" s="331">
        <v>315.12</v>
      </c>
      <c r="J28" s="331">
        <v>273.95999999999998</v>
      </c>
      <c r="K28" s="331">
        <v>280.7</v>
      </c>
      <c r="L28" s="331">
        <v>288.75</v>
      </c>
      <c r="M28" s="331">
        <v>295.76</v>
      </c>
      <c r="N28" s="331">
        <v>317.62</v>
      </c>
      <c r="O28" s="331">
        <v>390.7</v>
      </c>
      <c r="P28" s="331">
        <v>347.97</v>
      </c>
      <c r="Q28" s="331">
        <v>355.95</v>
      </c>
      <c r="R28" s="331">
        <v>362.04</v>
      </c>
      <c r="S28" s="331">
        <v>264.10000000000002</v>
      </c>
      <c r="T28" s="331">
        <v>277.3</v>
      </c>
      <c r="U28" s="331">
        <v>295.24</v>
      </c>
      <c r="V28" s="331">
        <v>313.99</v>
      </c>
      <c r="W28" s="331">
        <v>325.89</v>
      </c>
      <c r="X28" s="331">
        <v>352.38</v>
      </c>
      <c r="Y28" s="331">
        <v>324.31</v>
      </c>
      <c r="Z28" s="331">
        <v>336.98</v>
      </c>
      <c r="AA28" s="331">
        <v>289.27</v>
      </c>
      <c r="AB28" s="331">
        <v>306.16000000000003</v>
      </c>
      <c r="AC28" s="331">
        <v>324.88</v>
      </c>
      <c r="AD28" s="331">
        <v>329.1</v>
      </c>
      <c r="AE28" s="331">
        <v>344.81</v>
      </c>
      <c r="AF28" s="331">
        <v>362.56</v>
      </c>
      <c r="AG28" s="332">
        <v>359.88</v>
      </c>
      <c r="AH28" s="289"/>
    </row>
    <row r="29" spans="2:34" s="290" customFormat="1" x14ac:dyDescent="0.3">
      <c r="B29" s="323">
        <v>0.41666666666666669</v>
      </c>
      <c r="C29" s="331">
        <v>321.23</v>
      </c>
      <c r="D29" s="331">
        <v>351.22</v>
      </c>
      <c r="E29" s="331">
        <v>578.53</v>
      </c>
      <c r="F29" s="331">
        <v>319.42</v>
      </c>
      <c r="G29" s="331">
        <v>321.69</v>
      </c>
      <c r="H29" s="331">
        <v>322.92</v>
      </c>
      <c r="I29" s="331">
        <v>317.89</v>
      </c>
      <c r="J29" s="331">
        <v>277.68</v>
      </c>
      <c r="K29" s="331">
        <v>283.95999999999998</v>
      </c>
      <c r="L29" s="331">
        <v>293.63</v>
      </c>
      <c r="M29" s="331">
        <v>297.94</v>
      </c>
      <c r="N29" s="331">
        <v>323.45999999999998</v>
      </c>
      <c r="O29" s="331">
        <v>392.43</v>
      </c>
      <c r="P29" s="331">
        <v>350.71</v>
      </c>
      <c r="Q29" s="331">
        <v>358.34</v>
      </c>
      <c r="R29" s="331">
        <v>363.71</v>
      </c>
      <c r="S29" s="331">
        <v>271.02</v>
      </c>
      <c r="T29" s="331">
        <v>283.52</v>
      </c>
      <c r="U29" s="331">
        <v>297.18</v>
      </c>
      <c r="V29" s="331">
        <v>317.79000000000002</v>
      </c>
      <c r="W29" s="331">
        <v>334.78</v>
      </c>
      <c r="X29" s="331">
        <v>351.52</v>
      </c>
      <c r="Y29" s="331">
        <v>327.31</v>
      </c>
      <c r="Z29" s="331">
        <v>340.07</v>
      </c>
      <c r="AA29" s="331">
        <v>294.52999999999997</v>
      </c>
      <c r="AB29" s="331">
        <v>313.76</v>
      </c>
      <c r="AC29" s="331">
        <v>325.63</v>
      </c>
      <c r="AD29" s="331">
        <v>330.34</v>
      </c>
      <c r="AE29" s="331">
        <v>348.92</v>
      </c>
      <c r="AF29" s="331">
        <v>368.09</v>
      </c>
      <c r="AG29" s="332">
        <v>364.99</v>
      </c>
      <c r="AH29" s="289"/>
    </row>
    <row r="30" spans="2:34" s="290" customFormat="1" x14ac:dyDescent="0.3">
      <c r="B30" s="323">
        <v>0.45833333333333331</v>
      </c>
      <c r="C30" s="331">
        <v>325.27</v>
      </c>
      <c r="D30" s="331">
        <v>358.36</v>
      </c>
      <c r="E30" s="331">
        <v>565.08000000000004</v>
      </c>
      <c r="F30" s="331">
        <v>317.25</v>
      </c>
      <c r="G30" s="331">
        <v>322.77999999999997</v>
      </c>
      <c r="H30" s="331">
        <v>322.49</v>
      </c>
      <c r="I30" s="331">
        <v>319.74</v>
      </c>
      <c r="J30" s="331">
        <v>280.62</v>
      </c>
      <c r="K30" s="331">
        <v>286.39999999999998</v>
      </c>
      <c r="L30" s="331">
        <v>297.24</v>
      </c>
      <c r="M30" s="331">
        <v>300.36</v>
      </c>
      <c r="N30" s="331">
        <v>329.99</v>
      </c>
      <c r="O30" s="331">
        <v>394.49</v>
      </c>
      <c r="P30" s="331">
        <v>353.46</v>
      </c>
      <c r="Q30" s="331">
        <v>360.86</v>
      </c>
      <c r="R30" s="331">
        <v>365.53</v>
      </c>
      <c r="S30" s="331">
        <v>278.16000000000003</v>
      </c>
      <c r="T30" s="331">
        <v>288.3</v>
      </c>
      <c r="U30" s="331">
        <v>299.66000000000003</v>
      </c>
      <c r="V30" s="331">
        <v>321.35000000000002</v>
      </c>
      <c r="W30" s="331">
        <v>344.58</v>
      </c>
      <c r="X30" s="331">
        <v>348.96</v>
      </c>
      <c r="Y30" s="331">
        <v>331.32</v>
      </c>
      <c r="Z30" s="331">
        <v>342.43</v>
      </c>
      <c r="AA30" s="331">
        <v>298.2</v>
      </c>
      <c r="AB30" s="331">
        <v>316.52</v>
      </c>
      <c r="AC30" s="331">
        <v>326.26</v>
      </c>
      <c r="AD30" s="331">
        <v>330.55</v>
      </c>
      <c r="AE30" s="331">
        <v>354.91</v>
      </c>
      <c r="AF30" s="331">
        <v>370.98</v>
      </c>
      <c r="AG30" s="332">
        <v>366.04</v>
      </c>
      <c r="AH30" s="289"/>
    </row>
    <row r="31" spans="2:34" s="290" customFormat="1" x14ac:dyDescent="0.3">
      <c r="B31" s="323">
        <v>0.5</v>
      </c>
      <c r="C31" s="331">
        <v>356.48</v>
      </c>
      <c r="D31" s="331">
        <v>370.39</v>
      </c>
      <c r="E31" s="331">
        <v>543.91999999999996</v>
      </c>
      <c r="F31" s="331">
        <v>317.36</v>
      </c>
      <c r="G31" s="331">
        <v>323.63</v>
      </c>
      <c r="H31" s="331">
        <v>321.64</v>
      </c>
      <c r="I31" s="331">
        <v>321.67</v>
      </c>
      <c r="J31" s="331">
        <v>283.01</v>
      </c>
      <c r="K31" s="331">
        <v>290.2</v>
      </c>
      <c r="L31" s="331">
        <v>301.01</v>
      </c>
      <c r="M31" s="331">
        <v>303.83999999999997</v>
      </c>
      <c r="N31" s="331">
        <v>336.13</v>
      </c>
      <c r="O31" s="331">
        <v>385.1</v>
      </c>
      <c r="P31" s="331">
        <v>358.86</v>
      </c>
      <c r="Q31" s="331">
        <v>363.51</v>
      </c>
      <c r="R31" s="331">
        <v>368.1</v>
      </c>
      <c r="S31" s="331">
        <v>285.13</v>
      </c>
      <c r="T31" s="331">
        <v>293.31</v>
      </c>
      <c r="U31" s="331">
        <v>302.8</v>
      </c>
      <c r="V31" s="331">
        <v>324.85000000000002</v>
      </c>
      <c r="W31" s="331">
        <v>350.84</v>
      </c>
      <c r="X31" s="331">
        <v>348.48</v>
      </c>
      <c r="Y31" s="331">
        <v>335.22</v>
      </c>
      <c r="Z31" s="331">
        <v>346.54</v>
      </c>
      <c r="AA31" s="331">
        <v>302.51</v>
      </c>
      <c r="AB31" s="331">
        <v>319.16000000000003</v>
      </c>
      <c r="AC31" s="331">
        <v>326.2</v>
      </c>
      <c r="AD31" s="331">
        <v>331.4</v>
      </c>
      <c r="AE31" s="331">
        <v>358.71</v>
      </c>
      <c r="AF31" s="331">
        <v>375.11</v>
      </c>
      <c r="AG31" s="332">
        <v>366.06</v>
      </c>
      <c r="AH31" s="289"/>
    </row>
    <row r="32" spans="2:34" s="290" customFormat="1" x14ac:dyDescent="0.3">
      <c r="B32" s="323">
        <v>0.54166666666666663</v>
      </c>
      <c r="C32" s="331">
        <v>360.38</v>
      </c>
      <c r="D32" s="331">
        <v>378.42</v>
      </c>
      <c r="E32" s="331">
        <v>514.59</v>
      </c>
      <c r="F32" s="331">
        <v>318.23</v>
      </c>
      <c r="G32" s="331">
        <v>323.08</v>
      </c>
      <c r="H32" s="331">
        <v>321.52</v>
      </c>
      <c r="I32" s="331">
        <v>324.33999999999997</v>
      </c>
      <c r="J32" s="331">
        <v>286.58</v>
      </c>
      <c r="K32" s="331">
        <v>292.79000000000002</v>
      </c>
      <c r="L32" s="331">
        <v>302.70999999999998</v>
      </c>
      <c r="M32" s="331">
        <v>307.95</v>
      </c>
      <c r="N32" s="331">
        <v>340.7</v>
      </c>
      <c r="O32" s="331">
        <v>379.66</v>
      </c>
      <c r="P32" s="331">
        <v>362.44</v>
      </c>
      <c r="Q32" s="331">
        <v>364.73</v>
      </c>
      <c r="R32" s="331">
        <v>369.86</v>
      </c>
      <c r="S32" s="331">
        <v>291.98</v>
      </c>
      <c r="T32" s="331">
        <v>297.87</v>
      </c>
      <c r="U32" s="331">
        <v>304.19</v>
      </c>
      <c r="V32" s="331">
        <v>327.85</v>
      </c>
      <c r="W32" s="331">
        <v>352.44</v>
      </c>
      <c r="X32" s="331">
        <v>340.78</v>
      </c>
      <c r="Y32" s="331">
        <v>337.62</v>
      </c>
      <c r="Z32" s="331">
        <v>351.66</v>
      </c>
      <c r="AA32" s="331">
        <v>304.81</v>
      </c>
      <c r="AB32" s="331">
        <v>318.70999999999998</v>
      </c>
      <c r="AC32" s="331">
        <v>322.17</v>
      </c>
      <c r="AD32" s="331">
        <v>331.58</v>
      </c>
      <c r="AE32" s="331">
        <v>362.34</v>
      </c>
      <c r="AF32" s="331">
        <v>376.36</v>
      </c>
      <c r="AG32" s="332">
        <v>367.69</v>
      </c>
      <c r="AH32" s="289"/>
    </row>
    <row r="33" spans="2:37" s="290" customFormat="1" x14ac:dyDescent="0.3">
      <c r="B33" s="323">
        <v>0.58333333333333337</v>
      </c>
      <c r="C33" s="331">
        <v>361.86</v>
      </c>
      <c r="D33" s="331">
        <v>381.52</v>
      </c>
      <c r="E33" s="331">
        <v>415.62</v>
      </c>
      <c r="F33" s="331">
        <v>318.67</v>
      </c>
      <c r="G33" s="331">
        <v>320.88</v>
      </c>
      <c r="H33" s="331">
        <v>321.12</v>
      </c>
      <c r="I33" s="331">
        <v>324.48</v>
      </c>
      <c r="J33" s="331">
        <v>288.64</v>
      </c>
      <c r="K33" s="331">
        <v>293.20999999999998</v>
      </c>
      <c r="L33" s="331">
        <v>301.27999999999997</v>
      </c>
      <c r="M33" s="331">
        <v>308.14</v>
      </c>
      <c r="N33" s="331">
        <v>342.34</v>
      </c>
      <c r="O33" s="331">
        <v>351.76</v>
      </c>
      <c r="P33" s="331">
        <v>362.98</v>
      </c>
      <c r="Q33" s="331">
        <v>363.85</v>
      </c>
      <c r="R33" s="331">
        <v>369.45</v>
      </c>
      <c r="S33" s="331">
        <v>296.94</v>
      </c>
      <c r="T33" s="331">
        <v>300.45</v>
      </c>
      <c r="U33" s="331">
        <v>305.02</v>
      </c>
      <c r="V33" s="331">
        <v>331.49</v>
      </c>
      <c r="W33" s="331">
        <v>352.55</v>
      </c>
      <c r="X33" s="331">
        <v>329.68</v>
      </c>
      <c r="Y33" s="331">
        <v>337.3</v>
      </c>
      <c r="Z33" s="331">
        <v>353.01</v>
      </c>
      <c r="AA33" s="331">
        <v>304.55</v>
      </c>
      <c r="AB33" s="331">
        <v>316.88</v>
      </c>
      <c r="AC33" s="331">
        <v>316.98</v>
      </c>
      <c r="AD33" s="331">
        <v>329.47</v>
      </c>
      <c r="AE33" s="331">
        <v>360.65</v>
      </c>
      <c r="AF33" s="331">
        <v>377.54</v>
      </c>
      <c r="AG33" s="332">
        <v>370.06</v>
      </c>
      <c r="AH33" s="289"/>
    </row>
    <row r="34" spans="2:37" s="290" customFormat="1" x14ac:dyDescent="0.3">
      <c r="B34" s="323">
        <v>0.625</v>
      </c>
      <c r="C34" s="331">
        <v>363.3</v>
      </c>
      <c r="D34" s="331">
        <v>376.44</v>
      </c>
      <c r="E34" s="331">
        <v>308.56</v>
      </c>
      <c r="F34" s="331">
        <v>323.27</v>
      </c>
      <c r="G34" s="331">
        <v>319.08</v>
      </c>
      <c r="H34" s="331">
        <v>318.52</v>
      </c>
      <c r="I34" s="331">
        <v>323.22000000000003</v>
      </c>
      <c r="J34" s="331">
        <v>288.44</v>
      </c>
      <c r="K34" s="331">
        <v>290.93</v>
      </c>
      <c r="L34" s="331">
        <v>297.92</v>
      </c>
      <c r="M34" s="331">
        <v>306.07</v>
      </c>
      <c r="N34" s="331">
        <v>336.47</v>
      </c>
      <c r="O34" s="331">
        <v>339.25</v>
      </c>
      <c r="P34" s="331">
        <v>357.18</v>
      </c>
      <c r="Q34" s="331">
        <v>362.41</v>
      </c>
      <c r="R34" s="331">
        <v>354.54</v>
      </c>
      <c r="S34" s="331">
        <v>301.36</v>
      </c>
      <c r="T34" s="331">
        <v>294.89999999999998</v>
      </c>
      <c r="U34" s="331">
        <v>305.99</v>
      </c>
      <c r="V34" s="331">
        <v>332.44</v>
      </c>
      <c r="W34" s="331">
        <v>348.28</v>
      </c>
      <c r="X34" s="331">
        <v>317.20999999999998</v>
      </c>
      <c r="Y34" s="331">
        <v>338.31</v>
      </c>
      <c r="Z34" s="331">
        <v>351.8</v>
      </c>
      <c r="AA34" s="331">
        <v>304.39</v>
      </c>
      <c r="AB34" s="331">
        <v>317.01</v>
      </c>
      <c r="AC34" s="331">
        <v>314.68</v>
      </c>
      <c r="AD34" s="331">
        <v>329.11</v>
      </c>
      <c r="AE34" s="331">
        <v>362.33</v>
      </c>
      <c r="AF34" s="331">
        <v>374.47</v>
      </c>
      <c r="AG34" s="332">
        <v>374.73</v>
      </c>
      <c r="AH34" s="289"/>
    </row>
    <row r="35" spans="2:37" s="290" customFormat="1" x14ac:dyDescent="0.3">
      <c r="B35" s="323">
        <v>0.66666666666666663</v>
      </c>
      <c r="C35" s="331">
        <v>365.97</v>
      </c>
      <c r="D35" s="331">
        <v>377.24</v>
      </c>
      <c r="E35" s="331">
        <v>287.72000000000003</v>
      </c>
      <c r="F35" s="331">
        <v>332.3</v>
      </c>
      <c r="G35" s="331">
        <v>320.58999999999997</v>
      </c>
      <c r="H35" s="331">
        <v>316.95</v>
      </c>
      <c r="I35" s="331">
        <v>322.01</v>
      </c>
      <c r="J35" s="331">
        <v>290.7</v>
      </c>
      <c r="K35" s="331">
        <v>291.5</v>
      </c>
      <c r="L35" s="331">
        <v>295.73</v>
      </c>
      <c r="M35" s="331">
        <v>304.39</v>
      </c>
      <c r="N35" s="331">
        <v>336.51</v>
      </c>
      <c r="O35" s="331">
        <v>341.54</v>
      </c>
      <c r="P35" s="331">
        <v>354.88</v>
      </c>
      <c r="Q35" s="331">
        <v>360.49</v>
      </c>
      <c r="R35" s="331">
        <v>342.55</v>
      </c>
      <c r="S35" s="331">
        <v>309.3</v>
      </c>
      <c r="T35" s="331">
        <v>294.74</v>
      </c>
      <c r="U35" s="331">
        <v>311.17</v>
      </c>
      <c r="V35" s="331">
        <v>332.11</v>
      </c>
      <c r="W35" s="331">
        <v>345.35</v>
      </c>
      <c r="X35" s="331">
        <v>315.83999999999997</v>
      </c>
      <c r="Y35" s="331">
        <v>342.33</v>
      </c>
      <c r="Z35" s="331">
        <v>351.43</v>
      </c>
      <c r="AA35" s="331">
        <v>303.79000000000002</v>
      </c>
      <c r="AB35" s="331">
        <v>315.31</v>
      </c>
      <c r="AC35" s="331">
        <v>314.38</v>
      </c>
      <c r="AD35" s="331">
        <v>331.26</v>
      </c>
      <c r="AE35" s="331">
        <v>364.25</v>
      </c>
      <c r="AF35" s="331">
        <v>372.87</v>
      </c>
      <c r="AG35" s="332">
        <v>382.68</v>
      </c>
      <c r="AH35" s="289"/>
    </row>
    <row r="36" spans="2:37" s="290" customFormat="1" x14ac:dyDescent="0.3">
      <c r="B36" s="323">
        <v>0.70833333333333337</v>
      </c>
      <c r="C36" s="331">
        <v>372.92</v>
      </c>
      <c r="D36" s="331">
        <v>384.29</v>
      </c>
      <c r="E36" s="331">
        <v>285.57</v>
      </c>
      <c r="F36" s="331">
        <v>343.9</v>
      </c>
      <c r="G36" s="331">
        <v>322.01</v>
      </c>
      <c r="H36" s="331">
        <v>315.95</v>
      </c>
      <c r="I36" s="331">
        <v>316.70999999999998</v>
      </c>
      <c r="J36" s="331">
        <v>294.63</v>
      </c>
      <c r="K36" s="331">
        <v>294.60000000000002</v>
      </c>
      <c r="L36" s="331">
        <v>297.48</v>
      </c>
      <c r="M36" s="331">
        <v>307.42</v>
      </c>
      <c r="N36" s="331">
        <v>340.42</v>
      </c>
      <c r="O36" s="331">
        <v>345.25</v>
      </c>
      <c r="P36" s="331">
        <v>357.35</v>
      </c>
      <c r="Q36" s="331">
        <v>362.78</v>
      </c>
      <c r="R36" s="331">
        <v>335.75</v>
      </c>
      <c r="S36" s="331">
        <v>311.37</v>
      </c>
      <c r="T36" s="331">
        <v>298.91000000000003</v>
      </c>
      <c r="U36" s="331">
        <v>318.79000000000002</v>
      </c>
      <c r="V36" s="331">
        <v>330.19</v>
      </c>
      <c r="W36" s="331">
        <v>343.97</v>
      </c>
      <c r="X36" s="331">
        <v>318.58999999999997</v>
      </c>
      <c r="Y36" s="331">
        <v>349.38</v>
      </c>
      <c r="Z36" s="331">
        <v>353.21</v>
      </c>
      <c r="AA36" s="331">
        <v>307.8</v>
      </c>
      <c r="AB36" s="331">
        <v>312.63</v>
      </c>
      <c r="AC36" s="331">
        <v>316.26</v>
      </c>
      <c r="AD36" s="331">
        <v>335.3</v>
      </c>
      <c r="AE36" s="331">
        <v>371.38</v>
      </c>
      <c r="AF36" s="331">
        <v>373.89</v>
      </c>
      <c r="AG36" s="332">
        <v>391.13</v>
      </c>
      <c r="AH36" s="289"/>
    </row>
    <row r="37" spans="2:37" s="290" customFormat="1" x14ac:dyDescent="0.3">
      <c r="B37" s="323">
        <v>0.75</v>
      </c>
      <c r="C37" s="331">
        <v>380.42</v>
      </c>
      <c r="D37" s="331">
        <v>390.01</v>
      </c>
      <c r="E37" s="331">
        <v>300.86</v>
      </c>
      <c r="F37" s="331">
        <v>350.91</v>
      </c>
      <c r="G37" s="331">
        <v>328.13</v>
      </c>
      <c r="H37" s="331">
        <v>316.52999999999997</v>
      </c>
      <c r="I37" s="331">
        <v>315.14</v>
      </c>
      <c r="J37" s="331">
        <v>295.85000000000002</v>
      </c>
      <c r="K37" s="331">
        <v>295.22000000000003</v>
      </c>
      <c r="L37" s="331">
        <v>298.47000000000003</v>
      </c>
      <c r="M37" s="331">
        <v>311.74</v>
      </c>
      <c r="N37" s="331">
        <v>342.87</v>
      </c>
      <c r="O37" s="331">
        <v>348.13</v>
      </c>
      <c r="P37" s="331">
        <v>360.89</v>
      </c>
      <c r="Q37" s="331">
        <v>362.04</v>
      </c>
      <c r="R37" s="331">
        <v>329.1</v>
      </c>
      <c r="S37" s="331">
        <v>309.99</v>
      </c>
      <c r="T37" s="331">
        <v>301.23</v>
      </c>
      <c r="U37" s="331">
        <v>326.02</v>
      </c>
      <c r="V37" s="331">
        <v>328.34</v>
      </c>
      <c r="W37" s="331">
        <v>338.98</v>
      </c>
      <c r="X37" s="331">
        <v>324.29000000000002</v>
      </c>
      <c r="Y37" s="331">
        <v>354.39</v>
      </c>
      <c r="Z37" s="331">
        <v>344.8</v>
      </c>
      <c r="AA37" s="331">
        <v>307.22000000000003</v>
      </c>
      <c r="AB37" s="331">
        <v>311.58999999999997</v>
      </c>
      <c r="AC37" s="331">
        <v>317.33999999999997</v>
      </c>
      <c r="AD37" s="331">
        <v>338.52</v>
      </c>
      <c r="AE37" s="331">
        <v>378.57</v>
      </c>
      <c r="AF37" s="331">
        <v>389.75</v>
      </c>
      <c r="AG37" s="332">
        <v>395.37</v>
      </c>
      <c r="AH37" s="289"/>
      <c r="AK37" s="285"/>
    </row>
    <row r="38" spans="2:37" s="290" customFormat="1" x14ac:dyDescent="0.3">
      <c r="B38" s="323">
        <v>0.79166666666666663</v>
      </c>
      <c r="C38" s="331">
        <v>387.83</v>
      </c>
      <c r="D38" s="331">
        <v>393.05</v>
      </c>
      <c r="E38" s="331">
        <v>320.36</v>
      </c>
      <c r="F38" s="331">
        <v>358.57</v>
      </c>
      <c r="G38" s="331">
        <v>334.85</v>
      </c>
      <c r="H38" s="331">
        <v>316.57</v>
      </c>
      <c r="I38" s="331">
        <v>313.2</v>
      </c>
      <c r="J38" s="331">
        <v>298.81</v>
      </c>
      <c r="K38" s="331">
        <v>296.61</v>
      </c>
      <c r="L38" s="331">
        <v>300.02999999999997</v>
      </c>
      <c r="M38" s="331">
        <v>317.16000000000003</v>
      </c>
      <c r="N38" s="331">
        <v>345.21</v>
      </c>
      <c r="O38" s="331">
        <v>351.25</v>
      </c>
      <c r="P38" s="331">
        <v>362.93</v>
      </c>
      <c r="Q38" s="331">
        <v>361.44</v>
      </c>
      <c r="R38" s="331">
        <v>319.72000000000003</v>
      </c>
      <c r="S38" s="331">
        <v>306.83</v>
      </c>
      <c r="T38" s="331">
        <v>302.24</v>
      </c>
      <c r="U38" s="331">
        <v>331.42</v>
      </c>
      <c r="V38" s="331">
        <v>327.68</v>
      </c>
      <c r="W38" s="331">
        <v>332.64</v>
      </c>
      <c r="X38" s="331">
        <v>330.13</v>
      </c>
      <c r="Y38" s="331">
        <v>356.78</v>
      </c>
      <c r="Z38" s="331">
        <v>335.29</v>
      </c>
      <c r="AA38" s="331">
        <v>309.33999999999997</v>
      </c>
      <c r="AB38" s="331">
        <v>314.04000000000002</v>
      </c>
      <c r="AC38" s="331">
        <v>318.27</v>
      </c>
      <c r="AD38" s="331">
        <v>342.88</v>
      </c>
      <c r="AE38" s="331">
        <v>386.65</v>
      </c>
      <c r="AF38" s="331">
        <v>397.39</v>
      </c>
      <c r="AG38" s="332">
        <v>407.48</v>
      </c>
      <c r="AH38" s="289"/>
      <c r="AK38" s="285"/>
    </row>
    <row r="39" spans="2:37" s="290" customFormat="1" x14ac:dyDescent="0.3">
      <c r="B39" s="323">
        <v>0.83333333333333337</v>
      </c>
      <c r="C39" s="331">
        <v>378.58</v>
      </c>
      <c r="D39" s="331">
        <v>388.51</v>
      </c>
      <c r="E39" s="331">
        <v>337.79</v>
      </c>
      <c r="F39" s="331">
        <v>363.32</v>
      </c>
      <c r="G39" s="331">
        <v>342.06</v>
      </c>
      <c r="H39" s="331">
        <v>316.77999999999997</v>
      </c>
      <c r="I39" s="331">
        <v>310.62</v>
      </c>
      <c r="J39" s="331">
        <v>303.07</v>
      </c>
      <c r="K39" s="331">
        <v>296.89999999999998</v>
      </c>
      <c r="L39" s="331">
        <v>301.54000000000002</v>
      </c>
      <c r="M39" s="331">
        <v>318.60000000000002</v>
      </c>
      <c r="N39" s="331">
        <v>345.54</v>
      </c>
      <c r="O39" s="331">
        <v>353.23</v>
      </c>
      <c r="P39" s="331">
        <v>362.88</v>
      </c>
      <c r="Q39" s="331">
        <v>360.87</v>
      </c>
      <c r="R39" s="331">
        <v>306.93</v>
      </c>
      <c r="S39" s="331">
        <v>304.37</v>
      </c>
      <c r="T39" s="331">
        <v>304.95999999999998</v>
      </c>
      <c r="U39" s="331">
        <v>339.34</v>
      </c>
      <c r="V39" s="331">
        <v>326.98</v>
      </c>
      <c r="W39" s="331">
        <v>329.92</v>
      </c>
      <c r="X39" s="331">
        <v>333.15</v>
      </c>
      <c r="Y39" s="331">
        <v>358.23</v>
      </c>
      <c r="Z39" s="331">
        <v>325.64999999999998</v>
      </c>
      <c r="AA39" s="331">
        <v>309.89</v>
      </c>
      <c r="AB39" s="331">
        <v>315.45</v>
      </c>
      <c r="AC39" s="331">
        <v>319.64999999999998</v>
      </c>
      <c r="AD39" s="331">
        <v>343.94</v>
      </c>
      <c r="AE39" s="331">
        <v>392.36</v>
      </c>
      <c r="AF39" s="331">
        <v>409.34</v>
      </c>
      <c r="AG39" s="332">
        <v>411.99</v>
      </c>
      <c r="AH39" s="289"/>
      <c r="AK39" s="285"/>
    </row>
    <row r="40" spans="2:37" s="290" customFormat="1" x14ac:dyDescent="0.3">
      <c r="B40" s="323">
        <v>0.875</v>
      </c>
      <c r="C40" s="331">
        <v>393.71</v>
      </c>
      <c r="D40" s="331">
        <v>390.02</v>
      </c>
      <c r="E40" s="331">
        <v>355.23</v>
      </c>
      <c r="F40" s="331">
        <v>367.3</v>
      </c>
      <c r="G40" s="331">
        <v>347.28</v>
      </c>
      <c r="H40" s="331">
        <v>316.47000000000003</v>
      </c>
      <c r="I40" s="331">
        <v>306.24</v>
      </c>
      <c r="J40" s="331">
        <v>312.58999999999997</v>
      </c>
      <c r="K40" s="331">
        <v>298.52999999999997</v>
      </c>
      <c r="L40" s="331">
        <v>301.13</v>
      </c>
      <c r="M40" s="331">
        <v>318.36</v>
      </c>
      <c r="N40" s="331">
        <v>345.22</v>
      </c>
      <c r="O40" s="331">
        <v>354.33</v>
      </c>
      <c r="P40" s="331">
        <v>363.05</v>
      </c>
      <c r="Q40" s="331">
        <v>359.71</v>
      </c>
      <c r="R40" s="331">
        <v>293.52999999999997</v>
      </c>
      <c r="S40" s="331">
        <v>300.89</v>
      </c>
      <c r="T40" s="331">
        <v>307.42</v>
      </c>
      <c r="U40" s="331">
        <v>343.1</v>
      </c>
      <c r="V40" s="331">
        <v>327.14999999999998</v>
      </c>
      <c r="W40" s="331">
        <v>331.38</v>
      </c>
      <c r="X40" s="331">
        <v>336.19</v>
      </c>
      <c r="Y40" s="331">
        <v>360.34</v>
      </c>
      <c r="Z40" s="331">
        <v>314.83</v>
      </c>
      <c r="AA40" s="331">
        <v>311.14999999999998</v>
      </c>
      <c r="AB40" s="331">
        <v>316.60000000000002</v>
      </c>
      <c r="AC40" s="331">
        <v>320.95999999999998</v>
      </c>
      <c r="AD40" s="331">
        <v>344.28</v>
      </c>
      <c r="AE40" s="331">
        <v>396.04</v>
      </c>
      <c r="AF40" s="331">
        <v>414.29</v>
      </c>
      <c r="AG40" s="332">
        <v>417.04</v>
      </c>
      <c r="AH40" s="289"/>
      <c r="AK40" s="285"/>
    </row>
    <row r="41" spans="2:37" s="290" customFormat="1" x14ac:dyDescent="0.3">
      <c r="B41" s="323">
        <v>0.91666666666666663</v>
      </c>
      <c r="C41" s="331">
        <v>397.32</v>
      </c>
      <c r="D41" s="331">
        <v>394.58</v>
      </c>
      <c r="E41" s="331">
        <v>376.51</v>
      </c>
      <c r="F41" s="331">
        <v>366.72</v>
      </c>
      <c r="G41" s="331">
        <v>350.75</v>
      </c>
      <c r="H41" s="331">
        <v>314.56</v>
      </c>
      <c r="I41" s="331">
        <v>302.10000000000002</v>
      </c>
      <c r="J41" s="331">
        <v>315.67</v>
      </c>
      <c r="K41" s="331">
        <v>298.87</v>
      </c>
      <c r="L41" s="331">
        <v>300.86</v>
      </c>
      <c r="M41" s="331">
        <v>318.83</v>
      </c>
      <c r="N41" s="331">
        <v>347.02</v>
      </c>
      <c r="O41" s="331">
        <v>353.06</v>
      </c>
      <c r="P41" s="331">
        <v>363.96</v>
      </c>
      <c r="Q41" s="331">
        <v>358.13</v>
      </c>
      <c r="R41" s="331">
        <v>289.22000000000003</v>
      </c>
      <c r="S41" s="331">
        <v>296.02999999999997</v>
      </c>
      <c r="T41" s="331">
        <v>306.7</v>
      </c>
      <c r="U41" s="331">
        <v>343.81</v>
      </c>
      <c r="V41" s="331">
        <v>325.62</v>
      </c>
      <c r="W41" s="331">
        <v>335.74</v>
      </c>
      <c r="X41" s="331">
        <v>337.71</v>
      </c>
      <c r="Y41" s="331">
        <v>362.96</v>
      </c>
      <c r="Z41" s="331">
        <v>303.19</v>
      </c>
      <c r="AA41" s="331">
        <v>310.63</v>
      </c>
      <c r="AB41" s="331">
        <v>316.91000000000003</v>
      </c>
      <c r="AC41" s="331">
        <v>320.82</v>
      </c>
      <c r="AD41" s="331">
        <v>344.5</v>
      </c>
      <c r="AE41" s="331">
        <v>402.25</v>
      </c>
      <c r="AF41" s="331">
        <v>417.49</v>
      </c>
      <c r="AG41" s="332">
        <v>418.01</v>
      </c>
      <c r="AH41" s="289"/>
    </row>
    <row r="42" spans="2:37" s="290" customFormat="1" x14ac:dyDescent="0.3">
      <c r="B42" s="323">
        <v>0.95833333333333337</v>
      </c>
      <c r="C42" s="331">
        <v>397.02</v>
      </c>
      <c r="D42" s="331">
        <v>393.08</v>
      </c>
      <c r="E42" s="331">
        <v>393.36</v>
      </c>
      <c r="F42" s="331">
        <v>363.29</v>
      </c>
      <c r="G42" s="331">
        <v>356.47</v>
      </c>
      <c r="H42" s="331">
        <v>313.92</v>
      </c>
      <c r="I42" s="331">
        <v>297.91000000000003</v>
      </c>
      <c r="J42" s="331">
        <v>317.27999999999997</v>
      </c>
      <c r="K42" s="331">
        <v>297.98</v>
      </c>
      <c r="L42" s="331">
        <v>299.43</v>
      </c>
      <c r="M42" s="331">
        <v>327.95</v>
      </c>
      <c r="N42" s="331">
        <v>353.4</v>
      </c>
      <c r="O42" s="331">
        <v>354.79</v>
      </c>
      <c r="P42" s="331">
        <v>366.43</v>
      </c>
      <c r="Q42" s="331">
        <v>369.69</v>
      </c>
      <c r="R42" s="331">
        <v>284.62</v>
      </c>
      <c r="S42" s="331">
        <v>288.07</v>
      </c>
      <c r="T42" s="331">
        <v>305.52999999999997</v>
      </c>
      <c r="U42" s="331">
        <v>343.25</v>
      </c>
      <c r="V42" s="331">
        <v>324.37</v>
      </c>
      <c r="W42" s="331">
        <v>337.61</v>
      </c>
      <c r="X42" s="331">
        <v>337.06</v>
      </c>
      <c r="Y42" s="331">
        <v>362.36</v>
      </c>
      <c r="Z42" s="331">
        <v>304.47000000000003</v>
      </c>
      <c r="AA42" s="331">
        <v>309.27</v>
      </c>
      <c r="AB42" s="331">
        <v>324.61</v>
      </c>
      <c r="AC42" s="331">
        <v>320.91000000000003</v>
      </c>
      <c r="AD42" s="331">
        <v>346.2</v>
      </c>
      <c r="AE42" s="331">
        <v>401.76</v>
      </c>
      <c r="AF42" s="331">
        <v>417.32</v>
      </c>
      <c r="AG42" s="332">
        <v>413.3</v>
      </c>
      <c r="AH42" s="289"/>
    </row>
    <row r="43" spans="2:37" s="283" customFormat="1" ht="43.35" customHeight="1" x14ac:dyDescent="0.25">
      <c r="B43" s="325" t="s">
        <v>357</v>
      </c>
      <c r="C43" s="324">
        <f>IFERROR(MAX(C19:C42),"")</f>
        <v>397.32</v>
      </c>
      <c r="D43" s="324">
        <f t="shared" ref="D43:AG43" si="0">IFERROR(MAX(D19:D42),"")</f>
        <v>395.77</v>
      </c>
      <c r="E43" s="324">
        <f t="shared" si="0"/>
        <v>578.53</v>
      </c>
      <c r="F43" s="324">
        <f t="shared" si="0"/>
        <v>402.98</v>
      </c>
      <c r="G43" s="324">
        <f t="shared" si="0"/>
        <v>356.47</v>
      </c>
      <c r="H43" s="324">
        <f t="shared" si="0"/>
        <v>357.86</v>
      </c>
      <c r="I43" s="324">
        <f t="shared" si="0"/>
        <v>324.48</v>
      </c>
      <c r="J43" s="324">
        <f t="shared" si="0"/>
        <v>317.27999999999997</v>
      </c>
      <c r="K43" s="324">
        <f t="shared" si="0"/>
        <v>316.69</v>
      </c>
      <c r="L43" s="324">
        <f t="shared" si="0"/>
        <v>302.70999999999998</v>
      </c>
      <c r="M43" s="324">
        <f t="shared" si="0"/>
        <v>327.95</v>
      </c>
      <c r="N43" s="324">
        <f t="shared" si="0"/>
        <v>353.4</v>
      </c>
      <c r="O43" s="324">
        <f t="shared" si="0"/>
        <v>394.49</v>
      </c>
      <c r="P43" s="324">
        <f t="shared" si="0"/>
        <v>366.43</v>
      </c>
      <c r="Q43" s="324">
        <f t="shared" si="0"/>
        <v>369.69</v>
      </c>
      <c r="R43" s="324">
        <f t="shared" si="0"/>
        <v>369.86</v>
      </c>
      <c r="S43" s="324">
        <f t="shared" si="0"/>
        <v>311.37</v>
      </c>
      <c r="T43" s="324">
        <f t="shared" si="0"/>
        <v>307.42</v>
      </c>
      <c r="U43" s="324">
        <f t="shared" si="0"/>
        <v>343.81</v>
      </c>
      <c r="V43" s="324">
        <f t="shared" si="0"/>
        <v>337.85</v>
      </c>
      <c r="W43" s="324">
        <f t="shared" si="0"/>
        <v>352.55</v>
      </c>
      <c r="X43" s="324">
        <f t="shared" si="0"/>
        <v>362.12</v>
      </c>
      <c r="Y43" s="324">
        <f t="shared" si="0"/>
        <v>362.96</v>
      </c>
      <c r="Z43" s="324">
        <f t="shared" si="0"/>
        <v>359.81</v>
      </c>
      <c r="AA43" s="324">
        <f t="shared" si="0"/>
        <v>311.14999999999998</v>
      </c>
      <c r="AB43" s="324">
        <f t="shared" si="0"/>
        <v>324.61</v>
      </c>
      <c r="AC43" s="324">
        <f t="shared" si="0"/>
        <v>333.12</v>
      </c>
      <c r="AD43" s="324">
        <f t="shared" si="0"/>
        <v>346.2</v>
      </c>
      <c r="AE43" s="324">
        <f t="shared" si="0"/>
        <v>402.25</v>
      </c>
      <c r="AF43" s="324">
        <f t="shared" si="0"/>
        <v>417.49</v>
      </c>
      <c r="AG43" s="324">
        <f t="shared" si="0"/>
        <v>418.01</v>
      </c>
    </row>
    <row r="44" spans="2:37" s="291" customFormat="1" ht="27" customHeight="1" x14ac:dyDescent="0.3">
      <c r="B44" s="321" t="s">
        <v>316</v>
      </c>
      <c r="C44" s="402" t="s">
        <v>317</v>
      </c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289"/>
    </row>
    <row r="45" spans="2:37" x14ac:dyDescent="0.3">
      <c r="B45" s="288"/>
    </row>
    <row r="46" spans="2:37" x14ac:dyDescent="0.3">
      <c r="B46" s="288"/>
    </row>
    <row r="47" spans="2:37" x14ac:dyDescent="0.3">
      <c r="B47" s="288"/>
    </row>
    <row r="48" spans="2:37" x14ac:dyDescent="0.3">
      <c r="C48"/>
    </row>
    <row r="50" spans="2:31" x14ac:dyDescent="0.3">
      <c r="B50" s="288"/>
    </row>
    <row r="51" spans="2:31" x14ac:dyDescent="0.3">
      <c r="B51" s="288"/>
    </row>
    <row r="52" spans="2:31" x14ac:dyDescent="0.3">
      <c r="B52" s="288"/>
    </row>
    <row r="53" spans="2:31" x14ac:dyDescent="0.3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3">
      <c r="B54" s="386" t="s">
        <v>358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368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369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3">
      <c r="B55" s="387" t="s">
        <v>361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359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360</v>
      </c>
      <c r="X55" s="387"/>
      <c r="Y55" s="387"/>
      <c r="Z55" s="387"/>
      <c r="AA55" s="387"/>
      <c r="AB55" s="387"/>
      <c r="AC55" s="387"/>
      <c r="AD55" s="387"/>
      <c r="AE55" s="387"/>
    </row>
  </sheetData>
  <sheetProtection inser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ignoredErrors>
    <ignoredError sqref="F6 V8:AG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4140625" defaultRowHeight="13.8" x14ac:dyDescent="0.3"/>
  <cols>
    <col min="1" max="1" width="2.109375" style="251" customWidth="1"/>
    <col min="2" max="2" width="17.5546875" style="251" customWidth="1"/>
    <col min="3" max="4" width="6.88671875" style="251" bestFit="1" customWidth="1"/>
    <col min="5" max="5" width="6.44140625" style="251" bestFit="1" customWidth="1"/>
    <col min="6" max="6" width="7" style="251" customWidth="1"/>
    <col min="7" max="7" width="6.5546875" style="251" customWidth="1"/>
    <col min="8" max="8" width="6.44140625" style="251" customWidth="1"/>
    <col min="9" max="9" width="5.5546875" style="251" bestFit="1" customWidth="1"/>
    <col min="10" max="14" width="6.88671875" style="251" bestFit="1" customWidth="1"/>
    <col min="15" max="15" width="6.5546875" style="251" bestFit="1" customWidth="1"/>
    <col min="16" max="16" width="6.44140625" style="251" bestFit="1" customWidth="1"/>
    <col min="17" max="17" width="6.5546875" style="251" customWidth="1"/>
    <col min="18" max="18" width="5.88671875" style="251" bestFit="1" customWidth="1"/>
    <col min="19" max="19" width="6.5546875" style="251" bestFit="1" customWidth="1"/>
    <col min="20" max="20" width="6.44140625" style="251" bestFit="1" customWidth="1"/>
    <col min="21" max="21" width="6.5546875" style="251" bestFit="1" customWidth="1"/>
    <col min="22" max="22" width="6.5546875" style="251" customWidth="1"/>
    <col min="23" max="23" width="6.5546875" style="251" bestFit="1" customWidth="1"/>
    <col min="24" max="24" width="6.5546875" style="251" customWidth="1"/>
    <col min="25" max="25" width="6.88671875" style="251" customWidth="1"/>
    <col min="26" max="26" width="6.5546875" style="251" bestFit="1" customWidth="1"/>
    <col min="27" max="27" width="6.44140625" style="251" customWidth="1"/>
    <col min="28" max="28" width="7.44140625" style="251" customWidth="1"/>
    <col min="29" max="29" width="6.88671875" style="251" bestFit="1" customWidth="1"/>
    <col min="30" max="30" width="6.5546875" style="251" bestFit="1" customWidth="1"/>
    <col min="31" max="32" width="6.44140625" style="251" customWidth="1"/>
    <col min="33" max="33" width="6.5546875" style="251" customWidth="1"/>
    <col min="34" max="16384" width="11.44140625" style="251"/>
  </cols>
  <sheetData>
    <row r="1" spans="2:33" ht="15.75" customHeight="1" x14ac:dyDescent="0.3"/>
    <row r="2" spans="2:33" ht="15.75" customHeight="1" x14ac:dyDescent="0.3">
      <c r="B2" s="405"/>
      <c r="C2" s="405"/>
      <c r="D2" s="405"/>
      <c r="E2" s="405"/>
      <c r="F2" s="406" t="s">
        <v>338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</row>
    <row r="3" spans="2:33" ht="15.75" customHeight="1" x14ac:dyDescent="0.3">
      <c r="B3" s="405"/>
      <c r="C3" s="405"/>
      <c r="D3" s="405"/>
      <c r="E3" s="405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2:33" ht="15.75" customHeight="1" x14ac:dyDescent="0.3">
      <c r="B4" s="405"/>
      <c r="C4" s="405"/>
      <c r="D4" s="405"/>
      <c r="E4" s="405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2:33" ht="11.25" customHeight="1" x14ac:dyDescent="0.3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3">
      <c r="B6" s="407" t="s">
        <v>188</v>
      </c>
      <c r="C6" s="407"/>
      <c r="D6" s="254"/>
      <c r="E6" s="254"/>
      <c r="F6" s="255" t="str">
        <f>'PM10 24H'!F6</f>
        <v>Evaluación ambiental de seguimiento de la calidad del aire en el CEBA Jose Pardo, distrito Ilo, provincia Ilo, departamento Moquegua, en julio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3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3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3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3">
      <c r="B10" s="408" t="s">
        <v>217</v>
      </c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</row>
    <row r="11" spans="2:33" ht="7.5" customHeight="1" x14ac:dyDescent="0.3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3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3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3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09" t="s">
        <v>333</v>
      </c>
      <c r="W14" s="40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3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" customHeight="1" x14ac:dyDescent="0.3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5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5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5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5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5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5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5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5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5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5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5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5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5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5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5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5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5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5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5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5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5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5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5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5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3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3">
      <c r="B42" s="260" t="s">
        <v>329</v>
      </c>
      <c r="C42" s="404" t="s">
        <v>327</v>
      </c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</row>
    <row r="43" spans="2:36" s="277" customFormat="1" ht="13.5" customHeight="1" x14ac:dyDescent="0.3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3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rrafael AM</cp:lastModifiedBy>
  <cp:lastPrinted>2025-09-03T19:32:35Z</cp:lastPrinted>
  <dcterms:created xsi:type="dcterms:W3CDTF">2004-09-16T21:53:08Z</dcterms:created>
  <dcterms:modified xsi:type="dcterms:W3CDTF">2025-09-11T19:48:58Z</dcterms:modified>
</cp:coreProperties>
</file>