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2021\Ilo\Febrero\Rpte Mensual\Anexos\"/>
    </mc:Choice>
  </mc:AlternateContent>
  <bookViews>
    <workbookView xWindow="-120" yWindow="-120" windowWidth="19440" windowHeight="11640" tabRatio="830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et_CA-ILO-03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'CO_CA-ILO-03'!$A$1:$AG$44</definedName>
    <definedName name="_xlnm.Print_Area" localSheetId="7">'CO_m8h_CA-ILO-03'!$A$1:$AG$45</definedName>
    <definedName name="_xlnm.Print_Area" localSheetId="4">'H2S_CA-ILO-03'!$A$1:$AG$45</definedName>
    <definedName name="_xlnm.Print_Area" localSheetId="8">'Met_CA-ILO-03'!$B$1:$J$358</definedName>
    <definedName name="_xlnm.Print_Area" localSheetId="5">'NO2_CA-ILO-03'!$A$1:$AG$44</definedName>
    <definedName name="_xlnm.Print_Area" localSheetId="0">'PM10_CA-ILO-03'!$A$1:$AG$44</definedName>
    <definedName name="_xlnm.Print_Area" localSheetId="1">'PM2.5_CA-ILO-03'!$A$1:$AG$44</definedName>
    <definedName name="_xlnm.Print_Area" localSheetId="2">'SO2_CA-ILO-03'!$A$1:$AG$44</definedName>
    <definedName name="_xlnm.Print_Area" localSheetId="3">'SO2_m3h_CA-ILO-03'!$A$1:$AG$45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'Met_CA-ILO-03'!$1:$20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5" i="50"/>
  <c r="F5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<sst xmlns="http://schemas.openxmlformats.org/spreadsheetml/2006/main" count="2238" uniqueCount="367">
  <si>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</si>
  <si>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</si>
  <si>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</si>
  <si>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</si>
  <si>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</si>
  <si>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</si>
  <si>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</si>
  <si>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</si>
  <si>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</si>
  <si>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</si>
  <si>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</si>
  <si>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</si>
  <si>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</si>
  <si>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</si>
  <si>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</si>
  <si>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</si>
  <si>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</si>
  <si>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</si>
  <si>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</si>
  <si>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</si>
  <si>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</si>
  <si>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</si>
  <si>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</si>
  <si>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</si>
  <si>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</si>
  <si>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</si>
  <si>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</si>
  <si>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</si>
  <si>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</si>
  <si>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</si>
  <si>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</si>
  <si>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</si>
  <si>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</si>
  <si>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</si>
  <si>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</si>
  <si>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</si>
  <si>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</si>
  <si>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</si>
  <si>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</si>
  <si>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</si>
  <si>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</si>
  <si>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</si>
  <si>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</si>
  <si>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</si>
  <si>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</si>
  <si>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</si>
  <si>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</si>
  <si>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</si>
  <si>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</si>
  <si>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</si>
  <si>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</si>
  <si>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</si>
  <si>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</si>
  <si>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</si>
  <si>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</si>
  <si>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</si>
  <si>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</si>
  <si>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</si>
  <si>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</si>
  <si>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</si>
  <si>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</si>
  <si>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</si>
  <si>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</si>
  <si>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</si>
  <si>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</si>
  <si>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</si>
  <si>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</si>
  <si>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</si>
  <si>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</si>
  <si>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</si>
  <si>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</si>
  <si>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</si>
  <si>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</si>
  <si>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</si>
  <si>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</si>
  <si>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</si>
  <si>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</si>
  <si>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</si>
  <si>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</si>
  <si>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</si>
  <si>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</si>
  <si>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</si>
  <si>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</si>
  <si>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</si>
  <si>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</si>
  <si>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</si>
  <si>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</si>
  <si>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</si>
  <si>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</si>
  <si>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</si>
  <si>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</si>
  <si>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</si>
  <si>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</si>
  <si>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</si>
  <si>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</si>
  <si>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</si>
  <si>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</si>
  <si>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</si>
  <si>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</si>
  <si>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</si>
  <si>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</si>
  <si>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</si>
  <si>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</si>
  <si>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</si>
  <si>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</si>
  <si>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</si>
  <si>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</si>
  <si>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</si>
  <si>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</si>
  <si>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</si>
  <si>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</si>
  <si>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</si>
  <si>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</si>
  <si>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</si>
  <si>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</si>
  <si>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</si>
  <si>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</si>
  <si>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</si>
  <si>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</si>
  <si>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</si>
  <si>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</si>
  <si>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</si>
  <si>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</si>
  <si>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</si>
  <si>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</si>
  <si>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</si>
  <si>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</si>
  <si>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</si>
  <si>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</si>
  <si>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</si>
  <si>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</si>
  <si>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</si>
  <si>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</si>
  <si>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</si>
  <si>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</si>
  <si>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</si>
  <si>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</si>
  <si>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</si>
  <si>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</si>
  <si>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</si>
  <si>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</si>
  <si>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</si>
  <si>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</si>
  <si>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</si>
  <si>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</si>
  <si>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</si>
  <si>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</si>
  <si>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</si>
  <si>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</si>
  <si>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</si>
  <si>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</si>
  <si>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</si>
  <si>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</si>
  <si>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</si>
  <si>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</si>
  <si>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</si>
  <si>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</si>
  <si>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</si>
  <si>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</si>
  <si>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</si>
  <si>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</si>
  <si>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</si>
  <si>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</si>
  <si>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</si>
  <si>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</si>
  <si>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</si>
  <si>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</si>
  <si>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</si>
  <si>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</si>
  <si>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</si>
  <si>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</si>
  <si>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</si>
  <si>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</si>
  <si>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</si>
  <si>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</si>
  <si>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</si>
  <si>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</si>
  <si>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</si>
  <si>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</si>
  <si>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</si>
  <si>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</si>
  <si>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</si>
  <si>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</si>
  <si>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</si>
  <si>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</si>
  <si>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</si>
  <si>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</si>
  <si>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</si>
  <si>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</si>
  <si>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</si>
  <si>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</si>
  <si>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</si>
  <si>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</si>
  <si>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</si>
  <si>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</si>
  <si>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</si>
  <si>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</si>
  <si>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</si>
  <si>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</si>
  <si>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</si>
  <si>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</si>
  <si>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</si>
  <si>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</si>
  <si>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</si>
  <si>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</si>
  <si>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</si>
  <si>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</si>
  <si>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</si>
  <si>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</si>
  <si>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</si>
  <si>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</si>
  <si>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</si>
  <si>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</si>
  <si>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</si>
  <si>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</si>
  <si>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</si>
  <si>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</si>
  <si>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</si>
  <si>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</si>
  <si>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</si>
  <si>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</si>
  <si>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</si>
  <si>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</si>
  <si>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</si>
  <si>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</si>
  <si>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</si>
  <si>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</si>
  <si>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</si>
  <si>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</si>
  <si>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</si>
  <si>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</si>
  <si>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</si>
  <si>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</si>
  <si>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</si>
  <si>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</si>
  <si>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</si>
  <si>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</si>
  <si>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</si>
  <si>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</si>
  <si>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</si>
  <si>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</si>
  <si>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</si>
  <si>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</si>
  <si>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</si>
  <si>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</si>
  <si>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</si>
  <si>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</si>
  <si>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</si>
  <si>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</si>
  <si>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</si>
  <si>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</si>
  <si>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</si>
  <si>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</si>
  <si>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</si>
  <si>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</si>
  <si>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</si>
  <si>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</si>
  <si>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</si>
  <si>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</si>
  <si>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</si>
  <si>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</si>
  <si>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</si>
  <si>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</si>
  <si>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</si>
  <si>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</si>
  <si>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</si>
  <si>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</si>
  <si>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</si>
  <si>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</si>
  <si>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</si>
  <si>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</si>
  <si>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</si>
  <si>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</si>
  <si>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</si>
  <si>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</si>
  <si>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</si>
  <si>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</si>
  <si>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</si>
  <si>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</si>
  <si>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</si>
  <si>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</si>
  <si>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</si>
  <si>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</si>
  <si>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</si>
  <si>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</si>
  <si>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</si>
  <si>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</si>
  <si>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</si>
  <si>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</si>
  <si>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</si>
  <si>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</si>
  <si>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</si>
  <si>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</si>
  <si>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</si>
  <si>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</si>
  <si>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</si>
  <si>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</si>
  <si>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</si>
  <si>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</si>
  <si>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</si>
  <si>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</si>
  <si>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</si>
  <si>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</si>
  <si>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</si>
  <si>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</si>
  <si>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</si>
  <si>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</si>
  <si>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</si>
  <si>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</si>
  <si>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</si>
  <si>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</si>
  <si>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</si>
  <si>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</si>
  <si>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5030i-SHARP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</si>
  <si>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</si>
  <si>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</si>
  <si>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</si>
  <si>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</si>
  <si>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</si>
  <si>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</si>
  <si>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</si>
  <si>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</si>
  <si>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</si>
  <si>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</si>
  <si>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</si>
  <si>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</si>
  <si>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</si>
  <si>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</si>
  <si>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</si>
  <si>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</si>
  <si>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</si>
  <si>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</si>
  <si>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</si>
  <si>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</si>
  <si>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</si>
  <si>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</si>
  <si>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CM19461012</t>
  </si>
  <si>
    <t>CM19490140</t>
  </si>
  <si>
    <t>SENSOR:</t>
  </si>
  <si>
    <t>WM174403</t>
  </si>
  <si>
    <t>BPA11351</t>
  </si>
  <si>
    <t>TB00015747</t>
  </si>
  <si>
    <t>Radiación Solar
(W/m²)</t>
  </si>
  <si>
    <r>
      <t>Tabla 3.17. Concentraciones horarias de PM</t>
    </r>
    <r>
      <rPr>
        <b/>
        <sz val="12"/>
        <color theme="0"/>
        <rFont val="Calibri"/>
        <family val="2"/>
      </rPr>
      <t>₁₀</t>
    </r>
  </si>
  <si>
    <t>Tabla 3.18. Concentraciones horarias de PM₂,₅</t>
  </si>
  <si>
    <t>Tabla 3.19. Concentraciones horarias de SO₂</t>
  </si>
  <si>
    <t>Tabla 3.20. Concentraciones horarias de H₂S</t>
  </si>
  <si>
    <t>Tabla 3.21. Concentraciones horarias de NO₂</t>
  </si>
  <si>
    <t>Tabla 3.22. Concentraciones horarias de CO</t>
  </si>
  <si>
    <t>Tabla 3.23. Concentraciones horarias de CO m8h</t>
  </si>
  <si>
    <t xml:space="preserve">Tabla 3.24. Datos Meteorológicos </t>
  </si>
  <si>
    <t>ND: Dato no dispobible</t>
  </si>
  <si>
    <t>ND: Datos no disponible</t>
  </si>
  <si>
    <t>Evaluación de seguimiento de la calidad del aire en el CEBA Jose Pardo, distrito Ilo, provincia Ilo, departamento Moquegua, en enero 2021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</si>
  <si>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</si>
  <si>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</si>
  <si>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</si>
  <si>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</si>
  <si>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</si>
  <si>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</si>
  <si>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</si>
  <si>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ND</t>
  </si>
  <si>
    <t>25/02/2021  15:00:00 - 28/02/2021  23:00:00</t>
  </si>
  <si>
    <t>CA</t>
  </si>
  <si>
    <t>ID</t>
  </si>
  <si>
    <t>CA: Calibración</t>
  </si>
  <si>
    <t>ND: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</si>
</sst>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32" fillId="0" borderId="0">
      <alignment vertical="top"/>
    </xf>
    <xf numFmtId="9" fontId="3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9" fillId="0" borderId="0" applyFont="0" applyFill="0" applyBorder="0" applyAlignment="0" applyProtection="0"/>
    <xf numFmtId="0" fontId="5" fillId="0" borderId="0"/>
    <xf numFmtId="0" fontId="4" fillId="0" borderId="0"/>
  </cellStyleXfs>
  <cellXfs count="557">
    <xf numFmtId="0" fontId="0" fillId="0" borderId="0" xfId="0"/>
    <xf numFmtId="0" fontId="9" fillId="0" borderId="0" xfId="1"/>
    <xf numFmtId="0" fontId="9" fillId="2" borderId="0" xfId="1" applyFont="1" applyFill="1"/>
    <xf numFmtId="0" fontId="9" fillId="0" borderId="0" xfId="1" applyFont="1"/>
    <xf numFmtId="0" fontId="8" fillId="0" borderId="0" xfId="1" applyFont="1"/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0" applyFont="1"/>
    <xf numFmtId="0" fontId="8" fillId="0" borderId="0" xfId="1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/>
    <xf numFmtId="0" fontId="24" fillId="0" borderId="0" xfId="0" applyFont="1" applyFill="1"/>
    <xf numFmtId="0" fontId="23" fillId="0" borderId="0" xfId="0" applyFont="1" applyAlignment="1">
      <alignment vertical="center"/>
    </xf>
    <xf numFmtId="0" fontId="8" fillId="0" borderId="0" xfId="0" applyFont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/>
    <xf numFmtId="0" fontId="23" fillId="4" borderId="1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3" borderId="0" xfId="0" applyFont="1" applyFill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3" fillId="4" borderId="0" xfId="0" applyFont="1" applyFill="1"/>
    <xf numFmtId="0" fontId="22" fillId="3" borderId="0" xfId="0" applyFont="1" applyFill="1"/>
    <xf numFmtId="14" fontId="22" fillId="7" borderId="13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2" fillId="3" borderId="0" xfId="0" quotePrefix="1" applyFont="1" applyFill="1" applyAlignment="1">
      <alignment horizontal="right" vertical="center"/>
    </xf>
    <xf numFmtId="166" fontId="26" fillId="3" borderId="0" xfId="0" applyNumberFormat="1" applyFont="1" applyFill="1" applyBorder="1" applyAlignment="1">
      <alignment horizontal="center" vertical="center" wrapText="1"/>
    </xf>
    <xf numFmtId="2" fontId="22" fillId="7" borderId="1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 wrapText="1"/>
    </xf>
    <xf numFmtId="165" fontId="26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vertical="top" wrapText="1"/>
    </xf>
    <xf numFmtId="0" fontId="9" fillId="4" borderId="0" xfId="1" applyFont="1" applyFill="1"/>
    <xf numFmtId="0" fontId="9" fillId="4" borderId="0" xfId="1" applyFont="1" applyFill="1" applyAlignment="1">
      <alignment horizontal="center" vertical="center"/>
    </xf>
    <xf numFmtId="0" fontId="9" fillId="3" borderId="0" xfId="1" applyFont="1" applyFill="1"/>
    <xf numFmtId="0" fontId="9" fillId="4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2" fillId="4" borderId="0" xfId="1" applyFont="1" applyFill="1" applyBorder="1" applyAlignment="1">
      <alignment vertical="center" wrapText="1"/>
    </xf>
    <xf numFmtId="0" fontId="11" fillId="6" borderId="13" xfId="1" applyFont="1" applyFill="1" applyBorder="1" applyAlignment="1">
      <alignment vertical="center"/>
    </xf>
    <xf numFmtId="0" fontId="10" fillId="10" borderId="13" xfId="1" applyFont="1" applyFill="1" applyBorder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14" fillId="6" borderId="17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9" fillId="4" borderId="0" xfId="1" applyFont="1" applyFill="1" applyBorder="1"/>
    <xf numFmtId="0" fontId="12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8" fillId="10" borderId="18" xfId="1" applyFont="1" applyFill="1" applyBorder="1" applyAlignment="1"/>
    <xf numFmtId="0" fontId="8" fillId="10" borderId="19" xfId="1" applyFont="1" applyFill="1" applyBorder="1" applyAlignment="1"/>
    <xf numFmtId="0" fontId="8" fillId="3" borderId="0" xfId="1" applyFont="1" applyFill="1"/>
    <xf numFmtId="165" fontId="8" fillId="10" borderId="18" xfId="1" applyNumberFormat="1" applyFont="1" applyFill="1" applyBorder="1" applyAlignment="1">
      <alignment vertical="center"/>
    </xf>
    <xf numFmtId="0" fontId="8" fillId="10" borderId="19" xfId="1" applyFont="1" applyFill="1" applyBorder="1" applyAlignment="1">
      <alignment vertical="center"/>
    </xf>
    <xf numFmtId="0" fontId="9" fillId="3" borderId="0" xfId="1" applyFont="1" applyFill="1" applyBorder="1"/>
    <xf numFmtId="0" fontId="14" fillId="7" borderId="13" xfId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165" fontId="8" fillId="6" borderId="17" xfId="1" applyNumberFormat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164" fontId="8" fillId="10" borderId="17" xfId="1" applyNumberFormat="1" applyFont="1" applyFill="1" applyBorder="1" applyAlignment="1">
      <alignment horizontal="center" vertical="center"/>
    </xf>
    <xf numFmtId="165" fontId="8" fillId="10" borderId="18" xfId="1" applyNumberFormat="1" applyFont="1" applyFill="1" applyBorder="1" applyAlignment="1"/>
    <xf numFmtId="164" fontId="8" fillId="10" borderId="13" xfId="1" applyNumberFormat="1" applyFont="1" applyFill="1" applyBorder="1" applyAlignment="1">
      <alignment horizontal="center" vertical="center"/>
    </xf>
    <xf numFmtId="0" fontId="8" fillId="10" borderId="17" xfId="1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9" fillId="3" borderId="0" xfId="1" applyFill="1"/>
    <xf numFmtId="0" fontId="8" fillId="3" borderId="24" xfId="1" applyFont="1" applyFill="1" applyBorder="1" applyAlignment="1">
      <alignment horizontal="center" vertical="center"/>
    </xf>
    <xf numFmtId="0" fontId="8" fillId="10" borderId="25" xfId="1" applyFont="1" applyFill="1" applyBorder="1" applyAlignment="1">
      <alignment horizontal="center" vertical="center"/>
    </xf>
    <xf numFmtId="22" fontId="8" fillId="3" borderId="25" xfId="1" applyNumberFormat="1" applyFont="1" applyFill="1" applyBorder="1" applyAlignment="1">
      <alignment horizontal="center" vertical="center"/>
    </xf>
    <xf numFmtId="2" fontId="8" fillId="3" borderId="25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22" fontId="8" fillId="3" borderId="13" xfId="1" applyNumberFormat="1" applyFont="1" applyFill="1" applyBorder="1" applyAlignment="1">
      <alignment horizontal="center" vertical="center"/>
    </xf>
    <xf numFmtId="2" fontId="8" fillId="3" borderId="13" xfId="1" applyNumberFormat="1" applyFont="1" applyFill="1" applyBorder="1" applyAlignment="1">
      <alignment horizontal="center" vertical="center"/>
    </xf>
    <xf numFmtId="1" fontId="8" fillId="10" borderId="13" xfId="1" applyNumberFormat="1" applyFont="1" applyFill="1" applyBorder="1" applyAlignment="1">
      <alignment horizontal="center"/>
    </xf>
    <xf numFmtId="0" fontId="9" fillId="3" borderId="0" xfId="0" applyFont="1" applyFill="1"/>
    <xf numFmtId="0" fontId="14" fillId="7" borderId="24" xfId="1" applyFont="1" applyFill="1" applyBorder="1" applyAlignment="1">
      <alignment horizontal="center" vertical="center" wrapText="1"/>
    </xf>
    <xf numFmtId="0" fontId="14" fillId="7" borderId="25" xfId="1" applyFont="1" applyFill="1" applyBorder="1" applyAlignment="1">
      <alignment horizontal="center" vertical="center" wrapText="1"/>
    </xf>
    <xf numFmtId="0" fontId="14" fillId="7" borderId="26" xfId="1" applyFont="1" applyFill="1" applyBorder="1" applyAlignment="1">
      <alignment horizontal="center" vertical="center" wrapText="1"/>
    </xf>
    <xf numFmtId="165" fontId="8" fillId="3" borderId="13" xfId="1" applyNumberFormat="1" applyFont="1" applyFill="1" applyBorder="1" applyAlignment="1">
      <alignment horizontal="center" vertical="center"/>
    </xf>
    <xf numFmtId="1" fontId="14" fillId="11" borderId="28" xfId="1" applyNumberFormat="1" applyFont="1" applyFill="1" applyBorder="1" applyAlignment="1">
      <alignment horizontal="center"/>
    </xf>
    <xf numFmtId="1" fontId="8" fillId="3" borderId="13" xfId="1" applyNumberFormat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/>
    </xf>
    <xf numFmtId="0" fontId="31" fillId="10" borderId="1" xfId="1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vertical="center"/>
    </xf>
    <xf numFmtId="0" fontId="30" fillId="6" borderId="0" xfId="1" applyFont="1" applyFill="1" applyAlignment="1">
      <alignment horizontal="left" vertical="center"/>
    </xf>
    <xf numFmtId="0" fontId="20" fillId="4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center"/>
    </xf>
    <xf numFmtId="0" fontId="14" fillId="7" borderId="0" xfId="1" applyFont="1" applyFill="1" applyBorder="1" applyAlignment="1">
      <alignment horizontal="center" vertical="center"/>
    </xf>
    <xf numFmtId="22" fontId="8" fillId="10" borderId="1" xfId="1" applyNumberFormat="1" applyFont="1" applyFill="1" applyBorder="1" applyAlignment="1">
      <alignment vertical="center"/>
    </xf>
    <xf numFmtId="22" fontId="8" fillId="3" borderId="1" xfId="1" applyNumberFormat="1" applyFont="1" applyFill="1" applyBorder="1" applyAlignment="1">
      <alignment vertical="center"/>
    </xf>
    <xf numFmtId="22" fontId="8" fillId="3" borderId="0" xfId="1" applyNumberFormat="1" applyFont="1" applyFill="1" applyBorder="1" applyAlignment="1">
      <alignment vertical="center"/>
    </xf>
    <xf numFmtId="0" fontId="8" fillId="3" borderId="16" xfId="1" applyFont="1" applyFill="1" applyBorder="1" applyAlignment="1">
      <alignment horizontal="left" vertical="center"/>
    </xf>
    <xf numFmtId="0" fontId="14" fillId="6" borderId="14" xfId="1" applyNumberFormat="1" applyFont="1" applyFill="1" applyBorder="1" applyAlignment="1">
      <alignment vertical="center"/>
    </xf>
    <xf numFmtId="0" fontId="14" fillId="6" borderId="15" xfId="1" applyNumberFormat="1" applyFont="1" applyFill="1" applyBorder="1" applyAlignment="1">
      <alignment horizontal="center" vertical="center"/>
    </xf>
    <xf numFmtId="0" fontId="8" fillId="4" borderId="0" xfId="1" applyFont="1" applyFill="1"/>
    <xf numFmtId="0" fontId="14" fillId="3" borderId="0" xfId="1" applyFont="1" applyFill="1" applyBorder="1" applyAlignment="1">
      <alignment horizontal="center" vertical="center"/>
    </xf>
    <xf numFmtId="22" fontId="8" fillId="3" borderId="0" xfId="1" applyNumberFormat="1" applyFont="1" applyFill="1" applyBorder="1" applyAlignment="1">
      <alignment horizontal="left" vertical="center"/>
    </xf>
    <xf numFmtId="20" fontId="8" fillId="3" borderId="0" xfId="1" applyNumberFormat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14" fillId="3" borderId="0" xfId="1" applyNumberFormat="1" applyFont="1" applyFill="1" applyBorder="1" applyAlignment="1">
      <alignment horizontal="right" vertical="center"/>
    </xf>
    <xf numFmtId="0" fontId="14" fillId="3" borderId="0" xfId="1" applyNumberFormat="1" applyFont="1" applyFill="1" applyBorder="1" applyAlignment="1">
      <alignment horizontal="center" vertical="center"/>
    </xf>
    <xf numFmtId="168" fontId="14" fillId="10" borderId="1" xfId="1" applyNumberFormat="1" applyFont="1" applyFill="1" applyBorder="1" applyAlignment="1">
      <alignment horizontal="center" vertical="center"/>
    </xf>
    <xf numFmtId="14" fontId="8" fillId="3" borderId="0" xfId="1" applyNumberFormat="1" applyFont="1" applyFill="1" applyBorder="1" applyAlignment="1">
      <alignment vertical="center"/>
    </xf>
    <xf numFmtId="14" fontId="14" fillId="3" borderId="0" xfId="1" applyNumberFormat="1" applyFont="1" applyFill="1" applyBorder="1" applyAlignment="1">
      <alignment horizontal="center" vertical="center"/>
    </xf>
    <xf numFmtId="2" fontId="14" fillId="3" borderId="0" xfId="1" applyNumberFormat="1" applyFont="1" applyFill="1" applyBorder="1" applyAlignment="1">
      <alignment horizontal="center" vertical="center"/>
    </xf>
    <xf numFmtId="14" fontId="14" fillId="3" borderId="0" xfId="1" applyNumberFormat="1" applyFont="1" applyFill="1" applyBorder="1" applyAlignment="1">
      <alignment vertical="center"/>
    </xf>
    <xf numFmtId="0" fontId="8" fillId="3" borderId="0" xfId="1" applyFont="1" applyFill="1" applyBorder="1"/>
    <xf numFmtId="165" fontId="8" fillId="10" borderId="1" xfId="1" applyNumberFormat="1" applyFont="1" applyFill="1" applyBorder="1" applyAlignment="1"/>
    <xf numFmtId="0" fontId="8" fillId="3" borderId="0" xfId="1" applyFont="1" applyFill="1" applyBorder="1" applyAlignment="1"/>
    <xf numFmtId="0" fontId="9" fillId="3" borderId="0" xfId="1" applyFont="1" applyFill="1" applyAlignment="1"/>
    <xf numFmtId="0" fontId="8" fillId="4" borderId="20" xfId="1" applyFont="1" applyFill="1" applyBorder="1"/>
    <xf numFmtId="0" fontId="8" fillId="4" borderId="0" xfId="1" applyFont="1" applyFill="1" applyAlignment="1">
      <alignment horizontal="center"/>
    </xf>
    <xf numFmtId="0" fontId="8" fillId="10" borderId="1" xfId="1" applyFont="1" applyFill="1" applyBorder="1" applyAlignment="1"/>
    <xf numFmtId="0" fontId="16" fillId="4" borderId="10" xfId="1" applyFont="1" applyFill="1" applyBorder="1" applyAlignment="1">
      <alignment vertical="center" wrapText="1"/>
    </xf>
    <xf numFmtId="0" fontId="16" fillId="4" borderId="11" xfId="1" applyFont="1" applyFill="1" applyBorder="1" applyAlignment="1">
      <alignment vertical="center" wrapText="1"/>
    </xf>
    <xf numFmtId="0" fontId="16" fillId="4" borderId="12" xfId="1" applyFont="1" applyFill="1" applyBorder="1" applyAlignment="1">
      <alignment vertical="center" wrapText="1"/>
    </xf>
    <xf numFmtId="0" fontId="0" fillId="3" borderId="0" xfId="0" applyFill="1"/>
    <xf numFmtId="0" fontId="30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14" fontId="8" fillId="4" borderId="13" xfId="0" applyNumberFormat="1" applyFont="1" applyFill="1" applyBorder="1" applyAlignment="1">
      <alignment horizontal="center" vertical="center"/>
    </xf>
    <xf numFmtId="20" fontId="8" fillId="3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20" fontId="8" fillId="3" borderId="21" xfId="0" applyNumberFormat="1" applyFont="1" applyFill="1" applyBorder="1" applyAlignment="1">
      <alignment horizontal="center" vertical="center"/>
    </xf>
    <xf numFmtId="165" fontId="14" fillId="10" borderId="13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9" fillId="3" borderId="45" xfId="1" applyFont="1" applyFill="1" applyBorder="1"/>
    <xf numFmtId="0" fontId="8" fillId="3" borderId="0" xfId="1" applyFont="1" applyFill="1" applyAlignment="1">
      <alignment horizontal="center" vertical="center"/>
    </xf>
    <xf numFmtId="0" fontId="30" fillId="3" borderId="0" xfId="1" applyFont="1" applyFill="1" applyBorder="1" applyAlignment="1">
      <alignment vertical="center"/>
    </xf>
    <xf numFmtId="0" fontId="8" fillId="0" borderId="0" xfId="1" applyFont="1" applyFill="1"/>
    <xf numFmtId="0" fontId="30" fillId="3" borderId="0" xfId="1" applyFont="1" applyFill="1" applyAlignment="1">
      <alignment horizontal="left" vertical="center"/>
    </xf>
    <xf numFmtId="0" fontId="31" fillId="3" borderId="0" xfId="1" applyFont="1" applyFill="1" applyBorder="1" applyAlignment="1">
      <alignment horizontal="left" vertical="center"/>
    </xf>
    <xf numFmtId="0" fontId="8" fillId="0" borderId="0" xfId="1" applyFont="1" applyFill="1" applyBorder="1"/>
    <xf numFmtId="0" fontId="30" fillId="3" borderId="0" xfId="1" applyFont="1" applyFill="1" applyBorder="1" applyAlignment="1">
      <alignment horizontal="left" vertical="center"/>
    </xf>
    <xf numFmtId="0" fontId="31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10" borderId="60" xfId="1" applyFont="1" applyFill="1" applyBorder="1" applyAlignment="1">
      <alignment horizontal="center" vertical="center"/>
    </xf>
    <xf numFmtId="22" fontId="8" fillId="3" borderId="60" xfId="1" applyNumberFormat="1" applyFont="1" applyFill="1" applyBorder="1" applyAlignment="1">
      <alignment horizontal="center" vertical="center"/>
    </xf>
    <xf numFmtId="2" fontId="8" fillId="3" borderId="60" xfId="1" applyNumberFormat="1" applyFont="1" applyFill="1" applyBorder="1" applyAlignment="1">
      <alignment horizontal="center" vertical="center"/>
    </xf>
    <xf numFmtId="1" fontId="8" fillId="10" borderId="60" xfId="1" applyNumberFormat="1" applyFont="1" applyFill="1" applyBorder="1" applyAlignment="1">
      <alignment horizontal="center"/>
    </xf>
    <xf numFmtId="1" fontId="14" fillId="11" borderId="61" xfId="1" applyNumberFormat="1" applyFont="1" applyFill="1" applyBorder="1" applyAlignment="1">
      <alignment horizontal="center"/>
    </xf>
    <xf numFmtId="0" fontId="9" fillId="4" borderId="0" xfId="0" applyFont="1" applyFill="1" applyBorder="1"/>
    <xf numFmtId="1" fontId="8" fillId="3" borderId="60" xfId="1" applyNumberFormat="1" applyFont="1" applyFill="1" applyBorder="1" applyAlignment="1">
      <alignment horizontal="center" vertical="center"/>
    </xf>
    <xf numFmtId="14" fontId="22" fillId="7" borderId="28" xfId="0" applyNumberFormat="1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/>
    </xf>
    <xf numFmtId="0" fontId="26" fillId="8" borderId="59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/>
    </xf>
    <xf numFmtId="0" fontId="33" fillId="3" borderId="60" xfId="0" applyFont="1" applyFill="1" applyBorder="1" applyAlignment="1">
      <alignment horizontal="center" vertical="center"/>
    </xf>
    <xf numFmtId="0" fontId="33" fillId="3" borderId="61" xfId="0" applyFont="1" applyFill="1" applyBorder="1" applyAlignment="1">
      <alignment horizontal="center" vertical="center"/>
    </xf>
    <xf numFmtId="2" fontId="22" fillId="7" borderId="28" xfId="0" applyNumberFormat="1" applyFont="1" applyFill="1" applyBorder="1" applyAlignment="1">
      <alignment horizontal="center" vertical="center"/>
    </xf>
    <xf numFmtId="169" fontId="26" fillId="3" borderId="28" xfId="0" applyNumberFormat="1" applyFont="1" applyFill="1" applyBorder="1" applyAlignment="1">
      <alignment horizontal="center" vertical="center" wrapText="1"/>
    </xf>
    <xf numFmtId="169" fontId="26" fillId="3" borderId="60" xfId="0" applyNumberFormat="1" applyFont="1" applyFill="1" applyBorder="1" applyAlignment="1">
      <alignment horizontal="center" vertical="center" wrapText="1"/>
    </xf>
    <xf numFmtId="169" fontId="26" fillId="3" borderId="61" xfId="0" applyNumberFormat="1" applyFont="1" applyFill="1" applyBorder="1" applyAlignment="1">
      <alignment horizontal="center" vertical="center" wrapText="1"/>
    </xf>
    <xf numFmtId="0" fontId="20" fillId="7" borderId="62" xfId="1" applyFont="1" applyFill="1" applyBorder="1" applyAlignment="1">
      <alignment vertical="center"/>
    </xf>
    <xf numFmtId="0" fontId="20" fillId="7" borderId="63" xfId="1" applyFont="1" applyFill="1" applyBorder="1" applyAlignment="1">
      <alignment vertical="center"/>
    </xf>
    <xf numFmtId="0" fontId="20" fillId="7" borderId="64" xfId="1" applyFont="1" applyFill="1" applyBorder="1" applyAlignment="1">
      <alignment vertical="center"/>
    </xf>
    <xf numFmtId="0" fontId="37" fillId="4" borderId="0" xfId="0" applyNumberFormat="1" applyFont="1" applyFill="1" applyBorder="1" applyAlignment="1">
      <alignment horizontal="center" vertical="center" wrapText="1"/>
    </xf>
    <xf numFmtId="0" fontId="22" fillId="3" borderId="0" xfId="0" quotePrefix="1" applyFont="1" applyFill="1" applyAlignment="1">
      <alignment horizontal="left" vertical="center"/>
    </xf>
    <xf numFmtId="0" fontId="22" fillId="3" borderId="0" xfId="0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left" vertical="center"/>
    </xf>
    <xf numFmtId="0" fontId="30" fillId="6" borderId="0" xfId="1" applyFont="1" applyFill="1" applyAlignment="1">
      <alignment horizontal="left" vertical="center"/>
    </xf>
    <xf numFmtId="164" fontId="8" fillId="3" borderId="17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14" fillId="7" borderId="40" xfId="1" applyFont="1" applyFill="1" applyBorder="1" applyAlignment="1">
      <alignment horizontal="center" vertical="center" wrapText="1"/>
    </xf>
    <xf numFmtId="0" fontId="8" fillId="3" borderId="42" xfId="1" applyNumberFormat="1" applyFont="1" applyFill="1" applyBorder="1" applyAlignment="1">
      <alignment horizontal="center" vertical="center"/>
    </xf>
    <xf numFmtId="0" fontId="14" fillId="7" borderId="72" xfId="1" applyFont="1" applyFill="1" applyBorder="1" applyAlignment="1">
      <alignment horizontal="center" vertical="center" wrapText="1"/>
    </xf>
    <xf numFmtId="0" fontId="14" fillId="7" borderId="34" xfId="1" applyFont="1" applyFill="1" applyBorder="1" applyAlignment="1">
      <alignment horizontal="center" vertical="center" wrapText="1"/>
    </xf>
    <xf numFmtId="0" fontId="14" fillId="7" borderId="75" xfId="1" applyFont="1" applyFill="1" applyBorder="1" applyAlignment="1">
      <alignment horizontal="center" vertical="center" wrapText="1"/>
    </xf>
    <xf numFmtId="0" fontId="8" fillId="3" borderId="76" xfId="1" applyFont="1" applyFill="1" applyBorder="1" applyAlignment="1">
      <alignment vertical="center"/>
    </xf>
    <xf numFmtId="1" fontId="8" fillId="10" borderId="33" xfId="1" applyNumberFormat="1" applyFont="1" applyFill="1" applyBorder="1" applyAlignment="1">
      <alignment horizontal="center"/>
    </xf>
    <xf numFmtId="2" fontId="8" fillId="3" borderId="33" xfId="1" applyNumberFormat="1" applyFont="1" applyFill="1" applyBorder="1" applyAlignment="1">
      <alignment horizontal="center" vertical="center"/>
    </xf>
    <xf numFmtId="22" fontId="8" fillId="3" borderId="33" xfId="1" applyNumberFormat="1" applyFont="1" applyFill="1" applyBorder="1" applyAlignment="1">
      <alignment horizontal="center" vertical="center"/>
    </xf>
    <xf numFmtId="0" fontId="9" fillId="3" borderId="76" xfId="1" applyFill="1" applyBorder="1"/>
    <xf numFmtId="0" fontId="8" fillId="3" borderId="77" xfId="1" applyFont="1" applyFill="1" applyBorder="1" applyAlignment="1">
      <alignment horizontal="center" vertical="center"/>
    </xf>
    <xf numFmtId="0" fontId="24" fillId="3" borderId="22" xfId="0" applyFont="1" applyFill="1" applyBorder="1"/>
    <xf numFmtId="0" fontId="22" fillId="3" borderId="22" xfId="0" applyFont="1" applyFill="1" applyBorder="1"/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 wrapText="1"/>
    </xf>
    <xf numFmtId="2" fontId="9" fillId="0" borderId="0" xfId="1" applyNumberFormat="1"/>
    <xf numFmtId="0" fontId="14" fillId="13" borderId="25" xfId="1" applyFont="1" applyFill="1" applyBorder="1" applyAlignment="1">
      <alignment horizontal="center" vertical="center" wrapText="1"/>
    </xf>
    <xf numFmtId="0" fontId="14" fillId="13" borderId="26" xfId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Fill="1" applyBorder="1" applyAlignment="1">
      <alignment horizontal="center"/>
    </xf>
    <xf numFmtId="2" fontId="8" fillId="0" borderId="60" xfId="1" applyNumberFormat="1" applyFont="1" applyFill="1" applyBorder="1" applyAlignment="1">
      <alignment horizontal="center"/>
    </xf>
    <xf numFmtId="2" fontId="14" fillId="0" borderId="28" xfId="1" applyNumberFormat="1" applyFont="1" applyFill="1" applyBorder="1" applyAlignment="1">
      <alignment horizontal="center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22" fontId="8" fillId="3" borderId="1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6" fillId="3" borderId="13" xfId="0" applyNumberFormat="1" applyFont="1" applyFill="1" applyBorder="1" applyAlignment="1">
      <alignment horizontal="center" vertical="center" wrapText="1"/>
    </xf>
    <xf numFmtId="165" fontId="14" fillId="11" borderId="26" xfId="1" applyNumberFormat="1" applyFont="1" applyFill="1" applyBorder="1" applyAlignment="1">
      <alignment horizontal="center"/>
    </xf>
    <xf numFmtId="165" fontId="14" fillId="11" borderId="28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vertical="center"/>
    </xf>
    <xf numFmtId="22" fontId="8" fillId="4" borderId="13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11" fillId="0" borderId="0" xfId="1" applyNumberFormat="1" applyFont="1"/>
    <xf numFmtId="165" fontId="40" fillId="0" borderId="0" xfId="1" applyNumberFormat="1" applyFont="1"/>
    <xf numFmtId="0" fontId="24" fillId="0" borderId="0" xfId="0" applyFont="1" applyAlignment="1">
      <alignment vertical="center"/>
    </xf>
    <xf numFmtId="169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171" fontId="24" fillId="0" borderId="0" xfId="3" applyNumberFormat="1" applyFont="1"/>
    <xf numFmtId="0" fontId="22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9" fontId="24" fillId="0" borderId="0" xfId="3" applyFont="1" applyAlignment="1">
      <alignment vertical="center"/>
    </xf>
    <xf numFmtId="9" fontId="41" fillId="0" borderId="0" xfId="0" applyNumberFormat="1" applyFont="1"/>
    <xf numFmtId="0" fontId="41" fillId="0" borderId="0" xfId="0" applyFont="1"/>
    <xf numFmtId="0" fontId="41" fillId="0" borderId="0" xfId="0" applyFont="1" applyFill="1"/>
    <xf numFmtId="0" fontId="20" fillId="7" borderId="78" xfId="1" applyFont="1" applyFill="1" applyBorder="1" applyAlignment="1">
      <alignment horizontal="center" vertical="center" wrapText="1"/>
    </xf>
    <xf numFmtId="0" fontId="20" fillId="7" borderId="79" xfId="1" applyFont="1" applyFill="1" applyBorder="1" applyAlignment="1">
      <alignment horizontal="center" vertical="center" wrapText="1"/>
    </xf>
    <xf numFmtId="0" fontId="20" fillId="7" borderId="80" xfId="1" applyFont="1" applyFill="1" applyBorder="1" applyAlignment="1">
      <alignment horizontal="center" vertical="center" wrapText="1"/>
    </xf>
    <xf numFmtId="0" fontId="44" fillId="15" borderId="0" xfId="0" applyFont="1" applyFill="1" applyAlignment="1">
      <alignment horizontal="center" vertical="center" wrapText="1"/>
    </xf>
    <xf numFmtId="165" fontId="46" fillId="15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2" fontId="23" fillId="0" borderId="81" xfId="0" applyNumberFormat="1" applyFont="1" applyBorder="1" applyAlignment="1">
      <alignment vertical="center"/>
    </xf>
    <xf numFmtId="22" fontId="23" fillId="0" borderId="82" xfId="0" applyNumberFormat="1" applyFont="1" applyBorder="1" applyAlignment="1">
      <alignment vertical="center"/>
    </xf>
    <xf numFmtId="2" fontId="23" fillId="0" borderId="83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22" fontId="23" fillId="0" borderId="22" xfId="0" applyNumberFormat="1" applyFont="1" applyBorder="1" applyAlignment="1">
      <alignment vertical="center"/>
    </xf>
    <xf numFmtId="22" fontId="23" fillId="0" borderId="0" xfId="0" applyNumberFormat="1" applyFont="1" applyBorder="1" applyAlignment="1">
      <alignment vertical="center"/>
    </xf>
    <xf numFmtId="2" fontId="23" fillId="0" borderId="84" xfId="0" applyNumberFormat="1" applyFont="1" applyBorder="1" applyAlignment="1">
      <alignment vertical="center"/>
    </xf>
    <xf numFmtId="22" fontId="23" fillId="0" borderId="0" xfId="0" applyNumberFormat="1" applyFont="1" applyAlignment="1">
      <alignment vertical="center"/>
    </xf>
    <xf numFmtId="0" fontId="44" fillId="16" borderId="0" xfId="0" applyFont="1" applyFill="1" applyAlignment="1">
      <alignment horizontal="center" vertical="center" wrapText="1"/>
    </xf>
    <xf numFmtId="165" fontId="46" fillId="16" borderId="0" xfId="0" applyNumberFormat="1" applyFont="1" applyFill="1" applyAlignment="1">
      <alignment horizontal="center" vertical="center"/>
    </xf>
    <xf numFmtId="22" fontId="23" fillId="0" borderId="85" xfId="0" applyNumberFormat="1" applyFont="1" applyBorder="1" applyAlignment="1">
      <alignment vertical="center"/>
    </xf>
    <xf numFmtId="22" fontId="23" fillId="0" borderId="86" xfId="0" applyNumberFormat="1" applyFont="1" applyBorder="1" applyAlignment="1">
      <alignment vertical="center"/>
    </xf>
    <xf numFmtId="2" fontId="23" fillId="0" borderId="87" xfId="0" applyNumberFormat="1" applyFont="1" applyBorder="1" applyAlignment="1">
      <alignment vertical="center"/>
    </xf>
    <xf numFmtId="22" fontId="20" fillId="17" borderId="0" xfId="0" applyNumberFormat="1" applyFont="1" applyFill="1" applyAlignment="1">
      <alignment vertical="center"/>
    </xf>
    <xf numFmtId="0" fontId="20" fillId="17" borderId="0" xfId="0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164" fontId="20" fillId="17" borderId="0" xfId="0" applyNumberFormat="1" applyFont="1" applyFill="1" applyAlignment="1">
      <alignment vertical="center"/>
    </xf>
    <xf numFmtId="22" fontId="20" fillId="18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2" fillId="18" borderId="0" xfId="0" applyFont="1" applyFill="1" applyAlignment="1">
      <alignment horizontal="center" vertical="center"/>
    </xf>
    <xf numFmtId="2" fontId="20" fillId="18" borderId="0" xfId="0" applyNumberFormat="1" applyFont="1" applyFill="1" applyAlignment="1">
      <alignment vertical="center"/>
    </xf>
    <xf numFmtId="164" fontId="20" fillId="18" borderId="0" xfId="0" applyNumberFormat="1" applyFont="1" applyFill="1" applyAlignment="1">
      <alignment vertical="center"/>
    </xf>
    <xf numFmtId="2" fontId="22" fillId="17" borderId="0" xfId="0" applyNumberFormat="1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18" borderId="0" xfId="0" quotePrefix="1" applyFont="1" applyFill="1" applyAlignment="1">
      <alignment horizontal="right" vertical="center"/>
    </xf>
    <xf numFmtId="0" fontId="8" fillId="10" borderId="13" xfId="1" applyNumberFormat="1" applyFont="1" applyFill="1" applyBorder="1" applyAlignment="1">
      <alignment horizontal="center"/>
    </xf>
    <xf numFmtId="0" fontId="8" fillId="10" borderId="25" xfId="1" applyNumberFormat="1" applyFont="1" applyFill="1" applyBorder="1" applyAlignment="1">
      <alignment horizontal="center"/>
    </xf>
    <xf numFmtId="0" fontId="8" fillId="10" borderId="60" xfId="1" applyNumberFormat="1" applyFont="1" applyFill="1" applyBorder="1" applyAlignment="1">
      <alignment horizontal="center"/>
    </xf>
    <xf numFmtId="0" fontId="30" fillId="6" borderId="0" xfId="1" applyFont="1" applyFill="1" applyAlignment="1">
      <alignment horizontal="left" vertical="center"/>
    </xf>
    <xf numFmtId="0" fontId="48" fillId="2" borderId="0" xfId="4" applyFont="1" applyFill="1"/>
    <xf numFmtId="0" fontId="48" fillId="2" borderId="0" xfId="4" applyFont="1" applyFill="1" applyAlignment="1">
      <alignment horizontal="center"/>
    </xf>
    <xf numFmtId="0" fontId="49" fillId="2" borderId="0" xfId="4" applyFont="1" applyFill="1" applyAlignment="1">
      <alignment horizontal="center" vertical="center"/>
    </xf>
    <xf numFmtId="0" fontId="22" fillId="6" borderId="0" xfId="1" applyFont="1" applyFill="1" applyAlignment="1">
      <alignment vertical="center"/>
    </xf>
    <xf numFmtId="0" fontId="23" fillId="10" borderId="0" xfId="1" applyFont="1" applyFill="1" applyAlignment="1">
      <alignment vertical="center"/>
    </xf>
    <xf numFmtId="0" fontId="50" fillId="2" borderId="0" xfId="4" applyFont="1" applyFill="1" applyAlignment="1">
      <alignment horizontal="center"/>
    </xf>
    <xf numFmtId="0" fontId="20" fillId="2" borderId="0" xfId="4" applyFont="1" applyFill="1" applyAlignment="1">
      <alignment horizontal="center" vertical="center"/>
    </xf>
    <xf numFmtId="0" fontId="24" fillId="10" borderId="0" xfId="1" applyFont="1" applyFill="1" applyAlignment="1">
      <alignment vertical="center"/>
    </xf>
    <xf numFmtId="49" fontId="23" fillId="10" borderId="0" xfId="1" applyNumberFormat="1" applyFont="1" applyFill="1" applyAlignment="1">
      <alignment vertical="center"/>
    </xf>
    <xf numFmtId="0" fontId="51" fillId="19" borderId="13" xfId="4" applyFont="1" applyFill="1" applyBorder="1" applyAlignment="1">
      <alignment horizontal="center" vertical="center" wrapText="1"/>
    </xf>
    <xf numFmtId="0" fontId="51" fillId="19" borderId="13" xfId="4" applyFont="1" applyFill="1" applyBorder="1" applyAlignment="1">
      <alignment horizontal="center" vertical="center"/>
    </xf>
    <xf numFmtId="20" fontId="51" fillId="19" borderId="13" xfId="4" applyNumberFormat="1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165" fontId="48" fillId="2" borderId="0" xfId="4" applyNumberFormat="1" applyFont="1" applyFill="1"/>
    <xf numFmtId="0" fontId="22" fillId="0" borderId="0" xfId="4" applyFont="1" applyAlignment="1">
      <alignment horizontal="center" vertical="center"/>
    </xf>
    <xf numFmtId="172" fontId="24" fillId="0" borderId="0" xfId="4" applyNumberFormat="1" applyFont="1" applyAlignment="1">
      <alignment horizontal="center" vertical="center"/>
    </xf>
    <xf numFmtId="165" fontId="24" fillId="2" borderId="0" xfId="4" applyNumberFormat="1" applyFont="1" applyFill="1" applyAlignment="1">
      <alignment horizontal="center" vertical="center"/>
    </xf>
    <xf numFmtId="165" fontId="24" fillId="0" borderId="0" xfId="4" applyNumberFormat="1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0" fontId="7" fillId="3" borderId="0" xfId="4" applyFill="1"/>
    <xf numFmtId="0" fontId="7" fillId="4" borderId="0" xfId="4" applyFill="1"/>
    <xf numFmtId="0" fontId="22" fillId="0" borderId="0" xfId="4" applyFont="1" applyAlignment="1">
      <alignment horizontal="left" vertical="center"/>
    </xf>
    <xf numFmtId="0" fontId="50" fillId="0" borderId="0" xfId="4" applyFont="1" applyAlignment="1">
      <alignment horizontal="left" vertical="center"/>
    </xf>
    <xf numFmtId="0" fontId="31" fillId="10" borderId="0" xfId="1" applyFont="1" applyFill="1" applyAlignment="1">
      <alignment vertical="center"/>
    </xf>
    <xf numFmtId="0" fontId="30" fillId="6" borderId="0" xfId="1" applyFont="1" applyFill="1" applyAlignment="1">
      <alignment horizontal="right" vertical="center"/>
    </xf>
    <xf numFmtId="0" fontId="52" fillId="10" borderId="0" xfId="1" applyFont="1" applyFill="1" applyAlignment="1">
      <alignment vertical="center" wrapText="1"/>
    </xf>
    <xf numFmtId="0" fontId="31" fillId="10" borderId="0" xfId="1" applyFont="1" applyFill="1" applyAlignment="1">
      <alignment horizontal="left" vertical="center"/>
    </xf>
    <xf numFmtId="22" fontId="24" fillId="0" borderId="13" xfId="4" applyNumberFormat="1" applyFont="1" applyBorder="1" applyAlignment="1">
      <alignment horizontal="center" vertical="center"/>
    </xf>
    <xf numFmtId="165" fontId="24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49" fontId="31" fillId="10" borderId="0" xfId="1" applyNumberFormat="1" applyFont="1" applyFill="1" applyAlignment="1">
      <alignment vertical="center"/>
    </xf>
    <xf numFmtId="165" fontId="24" fillId="2" borderId="13" xfId="4" applyNumberFormat="1" applyFont="1" applyFill="1" applyBorder="1" applyAlignment="1">
      <alignment horizontal="center" vertical="center"/>
    </xf>
    <xf numFmtId="0" fontId="6" fillId="0" borderId="0" xfId="6"/>
    <xf numFmtId="0" fontId="6" fillId="0" borderId="0" xfId="6" applyAlignment="1">
      <alignment horizontal="center"/>
    </xf>
    <xf numFmtId="164" fontId="6" fillId="0" borderId="0" xfId="6" applyNumberFormat="1"/>
    <xf numFmtId="164" fontId="6" fillId="0" borderId="0" xfId="6" applyNumberFormat="1" applyAlignment="1">
      <alignment horizontal="center"/>
    </xf>
    <xf numFmtId="0" fontId="6" fillId="20" borderId="0" xfId="6" applyFill="1"/>
    <xf numFmtId="164" fontId="6" fillId="20" borderId="0" xfId="6" applyNumberFormat="1" applyFill="1" applyAlignment="1">
      <alignment horizontal="center"/>
    </xf>
    <xf numFmtId="0" fontId="6" fillId="20" borderId="0" xfId="6" applyFill="1" applyAlignment="1">
      <alignment horizontal="center"/>
    </xf>
    <xf numFmtId="1" fontId="6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1" fillId="0" borderId="0" xfId="4" applyNumberFormat="1" applyFont="1" applyAlignment="1">
      <alignment horizontal="left" vertical="center"/>
    </xf>
    <xf numFmtId="0" fontId="54" fillId="10" borderId="0" xfId="1" applyFont="1" applyFill="1" applyAlignment="1">
      <alignment vertical="center"/>
    </xf>
    <xf numFmtId="165" fontId="24" fillId="2" borderId="0" xfId="4" applyNumberFormat="1" applyFont="1" applyFill="1" applyAlignment="1">
      <alignment vertical="center"/>
    </xf>
    <xf numFmtId="165" fontId="31" fillId="2" borderId="0" xfId="8" applyNumberFormat="1" applyFont="1" applyFill="1" applyAlignment="1">
      <alignment vertical="center"/>
    </xf>
    <xf numFmtId="172" fontId="24" fillId="0" borderId="13" xfId="4" applyNumberFormat="1" applyFont="1" applyBorder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3" fillId="10" borderId="0" xfId="1" applyFont="1" applyFill="1" applyAlignment="1">
      <alignment vertical="center" wrapText="1"/>
    </xf>
    <xf numFmtId="0" fontId="55" fillId="10" borderId="0" xfId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0" fontId="3" fillId="3" borderId="0" xfId="4" applyFont="1" applyFill="1"/>
    <xf numFmtId="0" fontId="14" fillId="5" borderId="13" xfId="1" applyFont="1" applyFill="1" applyBorder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4" fillId="3" borderId="13" xfId="4" applyFont="1" applyFill="1" applyBorder="1" applyAlignment="1">
      <alignment horizontal="center"/>
    </xf>
    <xf numFmtId="0" fontId="2" fillId="3" borderId="0" xfId="4" applyFont="1" applyFill="1"/>
    <xf numFmtId="165" fontId="24" fillId="0" borderId="17" xfId="4" applyNumberFormat="1" applyFont="1" applyBorder="1" applyAlignment="1">
      <alignment horizontal="center" vertical="center"/>
    </xf>
    <xf numFmtId="165" fontId="24" fillId="2" borderId="17" xfId="4" applyNumberFormat="1" applyFont="1" applyFill="1" applyBorder="1" applyAlignment="1">
      <alignment horizontal="center" vertical="center"/>
    </xf>
    <xf numFmtId="165" fontId="24" fillId="0" borderId="19" xfId="4" applyNumberFormat="1" applyFont="1" applyBorder="1" applyAlignment="1">
      <alignment horizontal="center" vertical="center"/>
    </xf>
    <xf numFmtId="165" fontId="24" fillId="0" borderId="21" xfId="4" applyNumberFormat="1" applyFont="1" applyBorder="1" applyAlignment="1">
      <alignment horizontal="center" vertical="center"/>
    </xf>
    <xf numFmtId="165" fontId="24" fillId="0" borderId="68" xfId="4" applyNumberFormat="1" applyFont="1" applyBorder="1" applyAlignment="1">
      <alignment horizontal="center" vertical="center"/>
    </xf>
    <xf numFmtId="0" fontId="24" fillId="3" borderId="21" xfId="4" applyFont="1" applyFill="1" applyBorder="1" applyAlignment="1">
      <alignment horizontal="center"/>
    </xf>
    <xf numFmtId="165" fontId="24" fillId="0" borderId="33" xfId="4" applyNumberFormat="1" applyFont="1" applyBorder="1" applyAlignment="1">
      <alignment horizontal="center" vertical="center"/>
    </xf>
    <xf numFmtId="0" fontId="24" fillId="3" borderId="33" xfId="4" applyFont="1" applyFill="1" applyBorder="1" applyAlignment="1">
      <alignment horizontal="center"/>
    </xf>
    <xf numFmtId="165" fontId="24" fillId="0" borderId="70" xfId="4" applyNumberFormat="1" applyFont="1" applyBorder="1" applyAlignment="1">
      <alignment horizontal="center" vertical="center"/>
    </xf>
    <xf numFmtId="172" fontId="24" fillId="0" borderId="0" xfId="4" applyNumberFormat="1" applyFont="1" applyAlignment="1">
      <alignment horizontal="left" vertical="center"/>
    </xf>
    <xf numFmtId="0" fontId="48" fillId="2" borderId="13" xfId="4" applyFont="1" applyFill="1" applyBorder="1" applyAlignment="1">
      <alignment horizontal="center"/>
    </xf>
    <xf numFmtId="165" fontId="22" fillId="19" borderId="13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48" fillId="2" borderId="0" xfId="4" applyFont="1" applyFill="1" applyBorder="1" applyAlignment="1">
      <alignment horizontal="center"/>
    </xf>
    <xf numFmtId="0" fontId="48" fillId="2" borderId="13" xfId="4" applyFont="1" applyFill="1" applyBorder="1" applyAlignment="1">
      <alignment horizontal="center"/>
    </xf>
    <xf numFmtId="165" fontId="22" fillId="19" borderId="13" xfId="4" applyNumberFormat="1" applyFont="1" applyFill="1" applyBorder="1" applyAlignment="1">
      <alignment horizontal="center" vertical="center"/>
    </xf>
    <xf numFmtId="0" fontId="48" fillId="2" borderId="13" xfId="4" applyFont="1" applyFill="1" applyBorder="1" applyAlignment="1">
      <alignment horizontal="center"/>
    </xf>
    <xf numFmtId="0" fontId="16" fillId="19" borderId="13" xfId="4" applyFont="1" applyFill="1" applyBorder="1" applyAlignment="1">
      <alignment horizontal="center" vertical="center"/>
    </xf>
    <xf numFmtId="0" fontId="22" fillId="6" borderId="0" xfId="1" applyFont="1" applyFill="1" applyAlignment="1">
      <alignment horizontal="left" vertical="center"/>
    </xf>
    <xf numFmtId="0" fontId="25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2" fillId="19" borderId="17" xfId="4" applyNumberFormat="1" applyFont="1" applyFill="1" applyBorder="1" applyAlignment="1">
      <alignment horizontal="center" vertical="center"/>
    </xf>
    <xf numFmtId="165" fontId="22" fillId="19" borderId="18" xfId="4" applyNumberFormat="1" applyFont="1" applyFill="1" applyBorder="1" applyAlignment="1">
      <alignment horizontal="center" vertical="center"/>
    </xf>
    <xf numFmtId="165" fontId="22" fillId="19" borderId="19" xfId="4" applyNumberFormat="1" applyFont="1" applyFill="1" applyBorder="1" applyAlignment="1">
      <alignment horizontal="center" vertical="center"/>
    </xf>
    <xf numFmtId="0" fontId="24" fillId="10" borderId="0" xfId="1" applyFont="1" applyFill="1" applyAlignment="1">
      <alignment horizontal="left" vertical="center"/>
    </xf>
    <xf numFmtId="0" fontId="16" fillId="19" borderId="68" xfId="4" applyFont="1" applyFill="1" applyBorder="1" applyAlignment="1">
      <alignment horizontal="center" vertical="center"/>
    </xf>
    <xf numFmtId="0" fontId="16" fillId="19" borderId="88" xfId="4" applyFont="1" applyFill="1" applyBorder="1" applyAlignment="1">
      <alignment horizontal="center" vertical="center"/>
    </xf>
    <xf numFmtId="0" fontId="16" fillId="19" borderId="69" xfId="4" applyFont="1" applyFill="1" applyBorder="1" applyAlignment="1">
      <alignment horizontal="center" vertical="center"/>
    </xf>
    <xf numFmtId="0" fontId="16" fillId="19" borderId="89" xfId="4" applyFont="1" applyFill="1" applyBorder="1" applyAlignment="1">
      <alignment horizontal="center" vertical="center"/>
    </xf>
    <xf numFmtId="0" fontId="16" fillId="19" borderId="0" xfId="4" applyFont="1" applyFill="1" applyBorder="1" applyAlignment="1">
      <alignment horizontal="center" vertical="center"/>
    </xf>
    <xf numFmtId="0" fontId="16" fillId="19" borderId="39" xfId="4" applyFont="1" applyFill="1" applyBorder="1" applyAlignment="1">
      <alignment horizontal="center" vertical="center"/>
    </xf>
    <xf numFmtId="0" fontId="16" fillId="19" borderId="70" xfId="4" applyFont="1" applyFill="1" applyBorder="1" applyAlignment="1">
      <alignment horizontal="center" vertical="center"/>
    </xf>
    <xf numFmtId="0" fontId="16" fillId="19" borderId="1" xfId="4" applyFont="1" applyFill="1" applyBorder="1" applyAlignment="1">
      <alignment horizontal="center" vertical="center"/>
    </xf>
    <xf numFmtId="0" fontId="16" fillId="19" borderId="71" xfId="4" applyFont="1" applyFill="1" applyBorder="1" applyAlignment="1">
      <alignment horizontal="center" vertical="center"/>
    </xf>
    <xf numFmtId="165" fontId="22" fillId="19" borderId="13" xfId="8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172" fontId="24" fillId="0" borderId="21" xfId="4" applyNumberFormat="1" applyFont="1" applyBorder="1" applyAlignment="1">
      <alignment horizontal="center" vertical="center"/>
    </xf>
    <xf numFmtId="172" fontId="24" fillId="0" borderId="23" xfId="4" applyNumberFormat="1" applyFont="1" applyBorder="1" applyAlignment="1">
      <alignment horizontal="center" vertical="center"/>
    </xf>
    <xf numFmtId="172" fontId="24" fillId="0" borderId="33" xfId="4" applyNumberFormat="1" applyFont="1" applyBorder="1" applyAlignment="1">
      <alignment horizontal="center" vertical="center"/>
    </xf>
    <xf numFmtId="0" fontId="15" fillId="14" borderId="0" xfId="1" applyFont="1" applyFill="1" applyAlignment="1">
      <alignment horizontal="center" vertical="center"/>
    </xf>
    <xf numFmtId="0" fontId="8" fillId="10" borderId="0" xfId="1" applyFont="1" applyFill="1" applyAlignment="1">
      <alignment horizontal="left" vertical="center" wrapText="1"/>
    </xf>
    <xf numFmtId="172" fontId="16" fillId="19" borderId="89" xfId="4" applyNumberFormat="1" applyFont="1" applyFill="1" applyBorder="1" applyAlignment="1">
      <alignment horizontal="center" vertical="center"/>
    </xf>
    <xf numFmtId="172" fontId="16" fillId="19" borderId="0" xfId="4" applyNumberFormat="1" applyFont="1" applyFill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4" fillId="7" borderId="0" xfId="1" applyFont="1" applyFill="1" applyBorder="1" applyAlignment="1">
      <alignment horizontal="center" vertical="center"/>
    </xf>
    <xf numFmtId="167" fontId="8" fillId="3" borderId="1" xfId="1" applyNumberFormat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31" fillId="10" borderId="1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30" fillId="6" borderId="0" xfId="1" applyFont="1" applyFill="1" applyAlignment="1">
      <alignment horizontal="center" vertical="center"/>
    </xf>
    <xf numFmtId="0" fontId="14" fillId="3" borderId="0" xfId="1" applyFont="1" applyFill="1" applyBorder="1" applyAlignment="1">
      <alignment horizontal="center"/>
    </xf>
    <xf numFmtId="0" fontId="20" fillId="7" borderId="13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justify" vertical="center" wrapText="1"/>
    </xf>
    <xf numFmtId="0" fontId="15" fillId="9" borderId="0" xfId="1" applyFont="1" applyFill="1" applyAlignment="1">
      <alignment horizontal="center" vertical="center"/>
    </xf>
    <xf numFmtId="0" fontId="31" fillId="12" borderId="0" xfId="1" applyFont="1" applyFill="1" applyBorder="1" applyAlignment="1">
      <alignment horizontal="left" vertical="center" wrapText="1"/>
    </xf>
    <xf numFmtId="0" fontId="14" fillId="6" borderId="17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right" vertical="center"/>
    </xf>
    <xf numFmtId="22" fontId="14" fillId="6" borderId="18" xfId="1" applyNumberFormat="1" applyFont="1" applyFill="1" applyBorder="1" applyAlignment="1">
      <alignment horizontal="left" vertical="center"/>
    </xf>
    <xf numFmtId="0" fontId="14" fillId="6" borderId="19" xfId="1" applyFont="1" applyFill="1" applyBorder="1" applyAlignment="1">
      <alignment horizontal="left" vertical="center"/>
    </xf>
    <xf numFmtId="0" fontId="11" fillId="6" borderId="29" xfId="1" applyFont="1" applyFill="1" applyBorder="1" applyAlignment="1">
      <alignment horizontal="center" vertical="center"/>
    </xf>
    <xf numFmtId="0" fontId="9" fillId="10" borderId="30" xfId="1" applyFont="1" applyFill="1" applyBorder="1" applyAlignment="1">
      <alignment horizontal="center" vertical="center"/>
    </xf>
    <xf numFmtId="0" fontId="9" fillId="10" borderId="31" xfId="1" applyFont="1" applyFill="1" applyBorder="1" applyAlignment="1">
      <alignment horizontal="center" vertical="center"/>
    </xf>
    <xf numFmtId="0" fontId="9" fillId="10" borderId="32" xfId="1" applyFont="1" applyFill="1" applyBorder="1" applyAlignment="1">
      <alignment horizontal="center" vertical="center"/>
    </xf>
    <xf numFmtId="0" fontId="13" fillId="11" borderId="17" xfId="1" applyFont="1" applyFill="1" applyBorder="1" applyAlignment="1">
      <alignment horizontal="center" vertical="center"/>
    </xf>
    <xf numFmtId="0" fontId="13" fillId="11" borderId="18" xfId="1" applyFont="1" applyFill="1" applyBorder="1" applyAlignment="1">
      <alignment horizontal="center" vertical="center"/>
    </xf>
    <xf numFmtId="0" fontId="13" fillId="11" borderId="19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 wrapText="1"/>
    </xf>
    <xf numFmtId="0" fontId="10" fillId="10" borderId="17" xfId="1" applyNumberFormat="1" applyFont="1" applyFill="1" applyBorder="1" applyAlignment="1">
      <alignment horizontal="center" vertical="center"/>
    </xf>
    <xf numFmtId="0" fontId="10" fillId="10" borderId="19" xfId="1" applyNumberFormat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14" fillId="7" borderId="13" xfId="1" applyFont="1" applyFill="1" applyBorder="1" applyAlignment="1">
      <alignment horizontal="center" vertical="center" wrapText="1"/>
    </xf>
    <xf numFmtId="22" fontId="14" fillId="6" borderId="19" xfId="1" applyNumberFormat="1" applyFont="1" applyFill="1" applyBorder="1" applyAlignment="1">
      <alignment horizontal="left" vertical="center"/>
    </xf>
    <xf numFmtId="164" fontId="8" fillId="6" borderId="22" xfId="1" applyNumberFormat="1" applyFont="1" applyFill="1" applyBorder="1" applyAlignment="1">
      <alignment horizontal="center" vertical="center"/>
    </xf>
    <xf numFmtId="164" fontId="8" fillId="6" borderId="39" xfId="1" applyNumberFormat="1" applyFont="1" applyFill="1" applyBorder="1" applyAlignment="1">
      <alignment horizontal="center" vertical="center"/>
    </xf>
    <xf numFmtId="0" fontId="14" fillId="7" borderId="17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0" fontId="14" fillId="7" borderId="68" xfId="1" applyFont="1" applyFill="1" applyBorder="1" applyAlignment="1">
      <alignment horizontal="center" vertical="center" wrapText="1"/>
    </xf>
    <xf numFmtId="0" fontId="14" fillId="7" borderId="69" xfId="1" applyFont="1" applyFill="1" applyBorder="1" applyAlignment="1">
      <alignment horizontal="center" vertical="center" wrapText="1"/>
    </xf>
    <xf numFmtId="0" fontId="14" fillId="7" borderId="70" xfId="1" applyFont="1" applyFill="1" applyBorder="1" applyAlignment="1">
      <alignment horizontal="center" vertical="center" wrapText="1"/>
    </xf>
    <xf numFmtId="0" fontId="14" fillId="7" borderId="71" xfId="1" applyFont="1" applyFill="1" applyBorder="1" applyAlignment="1">
      <alignment horizontal="center" vertical="center" wrapText="1"/>
    </xf>
    <xf numFmtId="164" fontId="8" fillId="6" borderId="17" xfId="1" applyNumberFormat="1" applyFont="1" applyFill="1" applyBorder="1" applyAlignment="1">
      <alignment horizontal="center" vertical="center"/>
    </xf>
    <xf numFmtId="164" fontId="8" fillId="6" borderId="19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8" fillId="6" borderId="65" xfId="1" applyFont="1" applyFill="1" applyBorder="1" applyAlignment="1">
      <alignment horizontal="left" vertical="center" wrapText="1"/>
    </xf>
    <xf numFmtId="0" fontId="14" fillId="6" borderId="66" xfId="1" applyFont="1" applyFill="1" applyBorder="1" applyAlignment="1">
      <alignment horizontal="left" vertical="center" wrapText="1"/>
    </xf>
    <xf numFmtId="0" fontId="14" fillId="6" borderId="67" xfId="1" applyFont="1" applyFill="1" applyBorder="1" applyAlignment="1">
      <alignment horizontal="left" vertical="center" wrapText="1"/>
    </xf>
    <xf numFmtId="0" fontId="9" fillId="4" borderId="46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vertical="center"/>
    </xf>
    <xf numFmtId="0" fontId="8" fillId="3" borderId="34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4" fillId="7" borderId="74" xfId="1" applyFont="1" applyFill="1" applyBorder="1" applyAlignment="1">
      <alignment horizontal="center" vertical="center" wrapText="1"/>
    </xf>
    <xf numFmtId="0" fontId="8" fillId="3" borderId="40" xfId="1" applyNumberFormat="1" applyFont="1" applyFill="1" applyBorder="1" applyAlignment="1">
      <alignment horizontal="center" vertical="center"/>
    </xf>
    <xf numFmtId="0" fontId="8" fillId="3" borderId="41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8" fillId="3" borderId="19" xfId="1" applyNumberFormat="1" applyFont="1" applyFill="1" applyBorder="1" applyAlignment="1">
      <alignment horizontal="center" vertical="center"/>
    </xf>
    <xf numFmtId="0" fontId="8" fillId="3" borderId="42" xfId="1" applyNumberFormat="1" applyFont="1" applyFill="1" applyBorder="1" applyAlignment="1">
      <alignment horizontal="center" vertical="center"/>
    </xf>
    <xf numFmtId="0" fontId="8" fillId="3" borderId="43" xfId="1" applyNumberFormat="1" applyFont="1" applyFill="1" applyBorder="1" applyAlignment="1">
      <alignment horizontal="center" vertical="center"/>
    </xf>
    <xf numFmtId="49" fontId="8" fillId="3" borderId="42" xfId="1" applyNumberFormat="1" applyFont="1" applyFill="1" applyBorder="1" applyAlignment="1">
      <alignment horizontal="center" vertical="center"/>
    </xf>
    <xf numFmtId="49" fontId="8" fillId="3" borderId="43" xfId="1" applyNumberFormat="1" applyFont="1" applyFill="1" applyBorder="1" applyAlignment="1">
      <alignment horizontal="center" vertical="center"/>
    </xf>
    <xf numFmtId="164" fontId="8" fillId="3" borderId="42" xfId="1" applyNumberFormat="1" applyFont="1" applyFill="1" applyBorder="1" applyAlignment="1">
      <alignment horizontal="center" vertical="center"/>
    </xf>
    <xf numFmtId="164" fontId="8" fillId="3" borderId="43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9" xfId="1" applyNumberFormat="1" applyFont="1" applyFill="1" applyBorder="1" applyAlignment="1">
      <alignment horizontal="center" vertical="center"/>
    </xf>
    <xf numFmtId="164" fontId="8" fillId="3" borderId="40" xfId="1" applyNumberFormat="1" applyFont="1" applyFill="1" applyBorder="1" applyAlignment="1">
      <alignment horizontal="center" vertical="center"/>
    </xf>
    <xf numFmtId="164" fontId="8" fillId="3" borderId="41" xfId="1" applyNumberFormat="1" applyFont="1" applyFill="1" applyBorder="1" applyAlignment="1">
      <alignment horizontal="center" vertical="center"/>
    </xf>
    <xf numFmtId="49" fontId="8" fillId="3" borderId="17" xfId="1" applyNumberFormat="1" applyFont="1" applyFill="1" applyBorder="1" applyAlignment="1">
      <alignment horizontal="center" vertical="center"/>
    </xf>
    <xf numFmtId="49" fontId="8" fillId="3" borderId="19" xfId="1" applyNumberFormat="1" applyFont="1" applyFill="1" applyBorder="1" applyAlignment="1">
      <alignment horizontal="center" vertical="center"/>
    </xf>
    <xf numFmtId="0" fontId="8" fillId="3" borderId="70" xfId="1" applyNumberFormat="1" applyFont="1" applyFill="1" applyBorder="1" applyAlignment="1">
      <alignment horizontal="center" vertical="center"/>
    </xf>
    <xf numFmtId="0" fontId="8" fillId="3" borderId="71" xfId="1" applyNumberFormat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justify" vertical="center" wrapText="1"/>
    </xf>
    <xf numFmtId="0" fontId="8" fillId="6" borderId="66" xfId="1" applyFont="1" applyFill="1" applyBorder="1" applyAlignment="1">
      <alignment horizontal="justify" vertical="center" wrapText="1"/>
    </xf>
    <xf numFmtId="0" fontId="8" fillId="6" borderId="67" xfId="1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4" fillId="7" borderId="40" xfId="1" applyFont="1" applyFill="1" applyBorder="1" applyAlignment="1">
      <alignment horizontal="center" vertical="center" wrapText="1"/>
    </xf>
    <xf numFmtId="0" fontId="14" fillId="7" borderId="41" xfId="1" applyFont="1" applyFill="1" applyBorder="1" applyAlignment="1">
      <alignment horizontal="center" vertical="center" wrapText="1"/>
    </xf>
    <xf numFmtId="2" fontId="8" fillId="3" borderId="17" xfId="1" applyNumberFormat="1" applyFont="1" applyFill="1" applyBorder="1" applyAlignment="1">
      <alignment horizontal="center" vertical="center"/>
    </xf>
    <xf numFmtId="2" fontId="8" fillId="3" borderId="19" xfId="1" applyNumberFormat="1" applyFont="1" applyFill="1" applyBorder="1" applyAlignment="1">
      <alignment horizontal="center" vertical="center"/>
    </xf>
    <xf numFmtId="2" fontId="8" fillId="3" borderId="42" xfId="1" applyNumberFormat="1" applyFont="1" applyFill="1" applyBorder="1" applyAlignment="1">
      <alignment horizontal="center" vertical="center"/>
    </xf>
    <xf numFmtId="2" fontId="8" fillId="3" borderId="43" xfId="1" applyNumberFormat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20" fillId="7" borderId="62" xfId="1" applyFont="1" applyFill="1" applyBorder="1" applyAlignment="1">
      <alignment horizontal="center" vertical="center"/>
    </xf>
    <xf numFmtId="0" fontId="20" fillId="7" borderId="63" xfId="1" applyFont="1" applyFill="1" applyBorder="1" applyAlignment="1">
      <alignment horizontal="center" vertical="center"/>
    </xf>
    <xf numFmtId="0" fontId="20" fillId="7" borderId="64" xfId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 wrapText="1" shrinkToFit="1"/>
    </xf>
    <xf numFmtId="0" fontId="22" fillId="7" borderId="24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8" fillId="3" borderId="68" xfId="1" applyFont="1" applyFill="1" applyBorder="1" applyAlignment="1">
      <alignment horizontal="center" vertical="center" wrapText="1"/>
    </xf>
    <xf numFmtId="0" fontId="8" fillId="6" borderId="65" xfId="1" applyFont="1" applyFill="1" applyBorder="1" applyAlignment="1">
      <alignment vertical="center" wrapText="1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3" borderId="0" xfId="4" applyFont="1" applyFill="1"/>
    <xf numFmtId="165" fontId="24" fillId="2" borderId="21" xfId="4" applyNumberFormat="1" applyFont="1" applyFill="1" applyBorder="1" applyAlignment="1">
      <alignment horizontal="center" vertical="center"/>
    </xf>
    <xf numFmtId="165" fontId="24" fillId="0" borderId="69" xfId="4" applyNumberFormat="1" applyFont="1" applyBorder="1" applyAlignment="1">
      <alignment horizontal="center" vertical="center"/>
    </xf>
    <xf numFmtId="165" fontId="24" fillId="0" borderId="89" xfId="4" applyNumberFormat="1" applyFont="1" applyBorder="1" applyAlignment="1">
      <alignment horizontal="center" vertical="center"/>
    </xf>
    <xf numFmtId="165" fontId="24" fillId="0" borderId="23" xfId="4" applyNumberFormat="1" applyFont="1" applyBorder="1" applyAlignment="1">
      <alignment horizontal="center" vertical="center"/>
    </xf>
    <xf numFmtId="0" fontId="56" fillId="3" borderId="13" xfId="4" applyFont="1" applyFill="1" applyBorder="1" applyAlignment="1">
      <alignment horizontal="center"/>
    </xf>
    <xf numFmtId="172" fontId="24" fillId="0" borderId="17" xfId="4" applyNumberFormat="1" applyFont="1" applyBorder="1" applyAlignment="1">
      <alignment horizontal="center" vertical="center" wrapText="1"/>
    </xf>
    <xf numFmtId="0" fontId="56" fillId="3" borderId="13" xfId="4" applyFont="1" applyFill="1" applyBorder="1" applyAlignment="1">
      <alignment horizontal="center" vertical="center"/>
    </xf>
  </cellXfs>
  <cellStyles count="10">
    <cellStyle name="Normal" xfId="0" builtinId="0"/>
    <cellStyle name="Normal 2" xfId="1"/>
    <cellStyle name="Normal 3" xfId="2"/>
    <cellStyle name="Normal 3 2" xfId="5"/>
    <cellStyle name="Normal 3 3" xfId="6"/>
    <cellStyle name="Normal 4" xfId="4"/>
    <cellStyle name="Normal 4 2" xfId="8"/>
    <cellStyle name="Normal 4 3" xfId="9"/>
    <cellStyle name="Porcentaje" xfId="3" builtinId="5"/>
    <cellStyle name="Porcentaje 2" xfId="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103377</xdr:colOff>
      <xdr:row>2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B7656C00-D400-495D-B32C-3FDC7BC5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4372" cy="49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4D4EE056-850F-4726-8D40-8453D11B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4FE74ACB-F1B7-4D92-9486-974E61EB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371FCF91-FE04-47DE-A81D-A87E4554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0</xdr:row>
      <xdr:rowOff>0</xdr:rowOff>
    </xdr:from>
    <xdr:to>
      <xdr:col>3</xdr:col>
      <xdr:colOff>157805</xdr:colOff>
      <xdr:row>2</xdr:row>
      <xdr:rowOff>108762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0</xdr:row>
      <xdr:rowOff>0</xdr:rowOff>
    </xdr:from>
    <xdr:to>
      <xdr:col>3</xdr:col>
      <xdr:colOff>157805</xdr:colOff>
      <xdr:row>2</xdr:row>
      <xdr:rowOff>108762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197305</xdr:colOff>
      <xdr:row>0</xdr:row>
      <xdr:rowOff>90714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6" y="907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5084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103377</xdr:colOff>
      <xdr:row>2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22465"/>
          <a:ext cx="1545732" cy="51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2076450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4"/>
  <sheetViews>
    <sheetView showGridLines="0" tabSelected="1" topLeftCell="A4" zoomScale="89" zoomScaleNormal="89" zoomScaleSheetLayoutView="82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/>
    <row r="2" spans="2:33" ht="15.75" customHeight="1" x14ac:dyDescent="0.2">
      <c r="B2" s="359"/>
      <c r="C2" s="359"/>
      <c r="D2" s="359"/>
      <c r="E2" s="359"/>
      <c r="F2" s="360" t="s">
        <v>343</v>
      </c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</row>
    <row r="3" spans="2:33" ht="15.75" customHeight="1" x14ac:dyDescent="0.2">
      <c r="B3" s="359"/>
      <c r="C3" s="359"/>
      <c r="D3" s="359"/>
      <c r="E3" s="359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</row>
    <row r="4" spans="2:33" ht="15.75" customHeight="1" x14ac:dyDescent="0.2">
      <c r="B4" s="359"/>
      <c r="C4" s="359"/>
      <c r="D4" s="359"/>
      <c r="E4" s="359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1" t="s">
        <v>188</v>
      </c>
      <c r="C6" s="361"/>
      <c r="D6" s="281"/>
      <c r="E6" s="281"/>
      <c r="F6" s="282" t="s">
        <v>353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</row>
    <row r="10" spans="2:33" ht="15.75" customHeight="1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258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8" t="s">
        <v>312</v>
      </c>
      <c r="W12" s="282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308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 t="s">
        <v>335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s="290" customFormat="1" x14ac:dyDescent="0.2">
      <c r="B17" s="289">
        <v>0</v>
      </c>
      <c r="C17" s="309">
        <v>3.4</v>
      </c>
      <c r="D17" s="309">
        <v>2.4</v>
      </c>
      <c r="E17" s="309">
        <v>2.4</v>
      </c>
      <c r="F17" s="309">
        <v>3.1</v>
      </c>
      <c r="G17" s="309">
        <v>2</v>
      </c>
      <c r="H17" s="309">
        <v>3.9</v>
      </c>
      <c r="I17" s="309">
        <v>1.9</v>
      </c>
      <c r="J17" s="309">
        <v>2.1</v>
      </c>
      <c r="K17" s="309">
        <v>1.5</v>
      </c>
      <c r="L17" s="309">
        <v>2.9</v>
      </c>
      <c r="M17" s="309">
        <v>2.2999999999999998</v>
      </c>
      <c r="N17" s="309">
        <v>3.9</v>
      </c>
      <c r="O17" s="309">
        <v>2.2000000000000002</v>
      </c>
      <c r="P17" s="309">
        <v>5.9</v>
      </c>
      <c r="Q17" s="309">
        <v>3.2</v>
      </c>
      <c r="R17" s="309">
        <v>2.6</v>
      </c>
      <c r="S17" s="309">
        <v>3.9</v>
      </c>
      <c r="T17" s="309">
        <v>1.5</v>
      </c>
      <c r="U17" s="309">
        <v>1.8</v>
      </c>
      <c r="V17" s="309">
        <v>0.5</v>
      </c>
      <c r="W17" s="309">
        <v>0.5</v>
      </c>
      <c r="X17" s="309">
        <v>0.6</v>
      </c>
      <c r="Y17" s="309">
        <v>0.6</v>
      </c>
      <c r="Z17" s="309">
        <v>0.9</v>
      </c>
      <c r="AA17" s="309" t="s">
        <v>363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4.1666666666666664E-2</v>
      </c>
      <c r="C18" s="309">
        <v>2.6</v>
      </c>
      <c r="D18" s="309">
        <v>2.6</v>
      </c>
      <c r="E18" s="309">
        <v>2.5</v>
      </c>
      <c r="F18" s="309">
        <v>3.1</v>
      </c>
      <c r="G18" s="309">
        <v>2</v>
      </c>
      <c r="H18" s="309">
        <v>3.4</v>
      </c>
      <c r="I18" s="309">
        <v>3.2</v>
      </c>
      <c r="J18" s="309">
        <v>1.7</v>
      </c>
      <c r="K18" s="309">
        <v>1.5</v>
      </c>
      <c r="L18" s="309">
        <v>1.5</v>
      </c>
      <c r="M18" s="309">
        <v>4.4000000000000004</v>
      </c>
      <c r="N18" s="309">
        <v>3.2</v>
      </c>
      <c r="O18" s="309">
        <v>1.4</v>
      </c>
      <c r="P18" s="309">
        <v>7.3</v>
      </c>
      <c r="Q18" s="309">
        <v>5.2</v>
      </c>
      <c r="R18" s="309">
        <v>3.1</v>
      </c>
      <c r="S18" s="309">
        <v>2.2000000000000002</v>
      </c>
      <c r="T18" s="309">
        <v>0.7</v>
      </c>
      <c r="U18" s="309">
        <v>1</v>
      </c>
      <c r="V18" s="309">
        <v>0.5</v>
      </c>
      <c r="W18" s="309">
        <v>0.4</v>
      </c>
      <c r="X18" s="309">
        <v>1.2</v>
      </c>
      <c r="Y18" s="309">
        <v>0.8</v>
      </c>
      <c r="Z18" s="309">
        <v>1.1000000000000001</v>
      </c>
      <c r="AA18" s="309" t="s">
        <v>363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8.3333333333333329E-2</v>
      </c>
      <c r="C19" s="309">
        <v>3</v>
      </c>
      <c r="D19" s="309">
        <v>2.6</v>
      </c>
      <c r="E19" s="309">
        <v>2.2000000000000002</v>
      </c>
      <c r="F19" s="309">
        <v>3.9</v>
      </c>
      <c r="G19" s="309">
        <v>2.2000000000000002</v>
      </c>
      <c r="H19" s="309">
        <v>4</v>
      </c>
      <c r="I19" s="309">
        <v>8.1999999999999993</v>
      </c>
      <c r="J19" s="309">
        <v>2.1</v>
      </c>
      <c r="K19" s="309">
        <v>1.7</v>
      </c>
      <c r="L19" s="309">
        <v>1.5</v>
      </c>
      <c r="M19" s="309">
        <v>3.7</v>
      </c>
      <c r="N19" s="309">
        <v>3.7</v>
      </c>
      <c r="O19" s="309">
        <v>1.2</v>
      </c>
      <c r="P19" s="309">
        <v>5.9</v>
      </c>
      <c r="Q19" s="309">
        <v>7.9</v>
      </c>
      <c r="R19" s="309">
        <v>3.5</v>
      </c>
      <c r="S19" s="309">
        <v>1.4</v>
      </c>
      <c r="T19" s="309">
        <v>1.4</v>
      </c>
      <c r="U19" s="309">
        <v>0.7</v>
      </c>
      <c r="V19" s="309">
        <v>0.6</v>
      </c>
      <c r="W19" s="309">
        <v>0.4</v>
      </c>
      <c r="X19" s="309">
        <v>0.7</v>
      </c>
      <c r="Y19" s="309">
        <v>1.3</v>
      </c>
      <c r="Z19" s="309">
        <v>1.9</v>
      </c>
      <c r="AA19" s="309" t="s">
        <v>363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0.125</v>
      </c>
      <c r="C20" s="309">
        <v>5.5</v>
      </c>
      <c r="D20" s="309">
        <v>3</v>
      </c>
      <c r="E20" s="309">
        <v>2.2999999999999998</v>
      </c>
      <c r="F20" s="309">
        <v>4.0999999999999996</v>
      </c>
      <c r="G20" s="309">
        <v>2.5</v>
      </c>
      <c r="H20" s="309">
        <v>6.3</v>
      </c>
      <c r="I20" s="309">
        <v>7.7</v>
      </c>
      <c r="J20" s="309">
        <v>2.4</v>
      </c>
      <c r="K20" s="309">
        <v>1.6</v>
      </c>
      <c r="L20" s="309">
        <v>1.6</v>
      </c>
      <c r="M20" s="309">
        <v>1.9</v>
      </c>
      <c r="N20" s="309">
        <v>2.5</v>
      </c>
      <c r="O20" s="309">
        <v>3</v>
      </c>
      <c r="P20" s="309">
        <v>5.0999999999999996</v>
      </c>
      <c r="Q20" s="309">
        <v>3.3</v>
      </c>
      <c r="R20" s="309">
        <v>3.7</v>
      </c>
      <c r="S20" s="309">
        <v>2.4</v>
      </c>
      <c r="T20" s="309">
        <v>1.5</v>
      </c>
      <c r="U20" s="309">
        <v>0.5</v>
      </c>
      <c r="V20" s="309">
        <v>0.5</v>
      </c>
      <c r="W20" s="309">
        <v>0.7</v>
      </c>
      <c r="X20" s="309">
        <v>0.9</v>
      </c>
      <c r="Y20" s="309">
        <v>1.1000000000000001</v>
      </c>
      <c r="Z20" s="309">
        <v>2.7</v>
      </c>
      <c r="AA20" s="309" t="s">
        <v>363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s="290" customFormat="1" x14ac:dyDescent="0.2">
      <c r="B21" s="289">
        <v>0.16666666666666666</v>
      </c>
      <c r="C21" s="309">
        <v>4.2</v>
      </c>
      <c r="D21" s="309">
        <v>3</v>
      </c>
      <c r="E21" s="309">
        <v>2.4</v>
      </c>
      <c r="F21" s="309">
        <v>4</v>
      </c>
      <c r="G21" s="309">
        <v>3.9</v>
      </c>
      <c r="H21" s="309">
        <v>6.1</v>
      </c>
      <c r="I21" s="309">
        <v>5.5</v>
      </c>
      <c r="J21" s="309">
        <v>2.6</v>
      </c>
      <c r="K21" s="309">
        <v>1.7</v>
      </c>
      <c r="L21" s="309">
        <v>1.7</v>
      </c>
      <c r="M21" s="309">
        <v>1.7</v>
      </c>
      <c r="N21" s="309">
        <v>2.2000000000000002</v>
      </c>
      <c r="O21" s="309">
        <v>1.1000000000000001</v>
      </c>
      <c r="P21" s="309">
        <v>3.3</v>
      </c>
      <c r="Q21" s="309">
        <v>2.5</v>
      </c>
      <c r="R21" s="309">
        <v>4.3</v>
      </c>
      <c r="S21" s="309">
        <v>2.4</v>
      </c>
      <c r="T21" s="309">
        <v>0.9</v>
      </c>
      <c r="U21" s="309">
        <v>0.5</v>
      </c>
      <c r="V21" s="309">
        <v>0.8</v>
      </c>
      <c r="W21" s="309">
        <v>0.8</v>
      </c>
      <c r="X21" s="309">
        <v>1.1000000000000001</v>
      </c>
      <c r="Y21" s="309">
        <v>1</v>
      </c>
      <c r="Z21" s="309">
        <v>3.5</v>
      </c>
      <c r="AA21" s="309" t="s">
        <v>363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s="290" customFormat="1" x14ac:dyDescent="0.2">
      <c r="B22" s="289">
        <v>0.20833333333333334</v>
      </c>
      <c r="C22" s="309">
        <v>7</v>
      </c>
      <c r="D22" s="309">
        <v>4.3</v>
      </c>
      <c r="E22" s="309">
        <v>3.4</v>
      </c>
      <c r="F22" s="309">
        <v>4</v>
      </c>
      <c r="G22" s="309">
        <v>3.8</v>
      </c>
      <c r="H22" s="309">
        <v>7.2</v>
      </c>
      <c r="I22" s="309">
        <v>9.6</v>
      </c>
      <c r="J22" s="309">
        <v>6</v>
      </c>
      <c r="K22" s="309">
        <v>2.1</v>
      </c>
      <c r="L22" s="309">
        <v>4.5999999999999996</v>
      </c>
      <c r="M22" s="309">
        <v>1.8</v>
      </c>
      <c r="N22" s="309">
        <v>2.5</v>
      </c>
      <c r="O22" s="309">
        <v>8.1</v>
      </c>
      <c r="P22" s="309">
        <v>2.9</v>
      </c>
      <c r="Q22" s="309">
        <v>1.9</v>
      </c>
      <c r="R22" s="309">
        <v>4.5</v>
      </c>
      <c r="S22" s="309">
        <v>1</v>
      </c>
      <c r="T22" s="309">
        <v>1.4</v>
      </c>
      <c r="U22" s="309">
        <v>0.8</v>
      </c>
      <c r="V22" s="309">
        <v>0.9</v>
      </c>
      <c r="W22" s="309">
        <v>1.1000000000000001</v>
      </c>
      <c r="X22" s="309">
        <v>1.4</v>
      </c>
      <c r="Y22" s="309">
        <v>1.4</v>
      </c>
      <c r="Z22" s="309">
        <v>7.4</v>
      </c>
      <c r="AA22" s="309" t="s">
        <v>363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s="290" customFormat="1" x14ac:dyDescent="0.2">
      <c r="B23" s="289">
        <v>0.25</v>
      </c>
      <c r="C23" s="309">
        <v>10.6</v>
      </c>
      <c r="D23" s="309">
        <v>5.4</v>
      </c>
      <c r="E23" s="309">
        <v>3.9</v>
      </c>
      <c r="F23" s="309">
        <v>7.7</v>
      </c>
      <c r="G23" s="309">
        <v>7.4</v>
      </c>
      <c r="H23" s="309">
        <v>11.4</v>
      </c>
      <c r="I23" s="309">
        <v>14.3</v>
      </c>
      <c r="J23" s="309">
        <v>7.1</v>
      </c>
      <c r="K23" s="309">
        <v>2.5</v>
      </c>
      <c r="L23" s="309">
        <v>19.899999999999999</v>
      </c>
      <c r="M23" s="309">
        <v>2.2999999999999998</v>
      </c>
      <c r="N23" s="309">
        <v>10.199999999999999</v>
      </c>
      <c r="O23" s="309">
        <v>23.2</v>
      </c>
      <c r="P23" s="309">
        <v>1.7</v>
      </c>
      <c r="Q23" s="309">
        <v>2.2000000000000002</v>
      </c>
      <c r="R23" s="309">
        <v>4.4000000000000004</v>
      </c>
      <c r="S23" s="309">
        <v>1.1000000000000001</v>
      </c>
      <c r="T23" s="309">
        <v>1.9</v>
      </c>
      <c r="U23" s="309">
        <v>1.8</v>
      </c>
      <c r="V23" s="309">
        <v>0.8</v>
      </c>
      <c r="W23" s="309">
        <v>2.2000000000000002</v>
      </c>
      <c r="X23" s="309">
        <v>2.7</v>
      </c>
      <c r="Y23" s="309">
        <v>1.6</v>
      </c>
      <c r="Z23" s="309">
        <v>5</v>
      </c>
      <c r="AA23" s="309" t="s">
        <v>363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0.29166666666666669</v>
      </c>
      <c r="C24" s="309">
        <v>8.6999999999999993</v>
      </c>
      <c r="D24" s="309">
        <v>4</v>
      </c>
      <c r="E24" s="309">
        <v>4.3</v>
      </c>
      <c r="F24" s="309">
        <v>8.9</v>
      </c>
      <c r="G24" s="309">
        <v>7.9</v>
      </c>
      <c r="H24" s="309">
        <v>13.5</v>
      </c>
      <c r="I24" s="309">
        <v>7.8</v>
      </c>
      <c r="J24" s="309">
        <v>4.2</v>
      </c>
      <c r="K24" s="309">
        <v>3</v>
      </c>
      <c r="L24" s="309">
        <v>9</v>
      </c>
      <c r="M24" s="309">
        <v>5.7</v>
      </c>
      <c r="N24" s="309">
        <v>7.7</v>
      </c>
      <c r="O24" s="309">
        <v>5.5</v>
      </c>
      <c r="P24" s="309">
        <v>1.8</v>
      </c>
      <c r="Q24" s="309">
        <v>4.2</v>
      </c>
      <c r="R24" s="309">
        <v>3.1</v>
      </c>
      <c r="S24" s="309">
        <v>1.1000000000000001</v>
      </c>
      <c r="T24" s="309">
        <v>1.3</v>
      </c>
      <c r="U24" s="309">
        <v>1</v>
      </c>
      <c r="V24" s="309">
        <v>0.8</v>
      </c>
      <c r="W24" s="309">
        <v>1.3</v>
      </c>
      <c r="X24" s="309">
        <v>2.5</v>
      </c>
      <c r="Y24" s="309">
        <v>1.4</v>
      </c>
      <c r="Z24" s="309">
        <v>2.6</v>
      </c>
      <c r="AA24" s="309" t="s">
        <v>363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0.33333333333333331</v>
      </c>
      <c r="C25" s="309">
        <v>4.2</v>
      </c>
      <c r="D25" s="309">
        <v>3.5</v>
      </c>
      <c r="E25" s="309">
        <v>2.5</v>
      </c>
      <c r="F25" s="309">
        <v>6.8</v>
      </c>
      <c r="G25" s="309">
        <v>7.6</v>
      </c>
      <c r="H25" s="309">
        <v>8.1999999999999993</v>
      </c>
      <c r="I25" s="309">
        <v>3.5</v>
      </c>
      <c r="J25" s="309">
        <v>4.3</v>
      </c>
      <c r="K25" s="309">
        <v>7.4</v>
      </c>
      <c r="L25" s="309">
        <v>4.8</v>
      </c>
      <c r="M25" s="309">
        <v>6.2</v>
      </c>
      <c r="N25" s="309">
        <v>4.3</v>
      </c>
      <c r="O25" s="309">
        <v>2.5</v>
      </c>
      <c r="P25" s="309">
        <v>2.2999999999999998</v>
      </c>
      <c r="Q25" s="309">
        <v>2.4</v>
      </c>
      <c r="R25" s="309">
        <v>5.7</v>
      </c>
      <c r="S25" s="309">
        <v>2.4</v>
      </c>
      <c r="T25" s="309">
        <v>1.4</v>
      </c>
      <c r="U25" s="309">
        <v>1.2</v>
      </c>
      <c r="V25" s="309">
        <v>0.6</v>
      </c>
      <c r="W25" s="309">
        <v>0.5</v>
      </c>
      <c r="X25" s="309">
        <v>2.4</v>
      </c>
      <c r="Y25" s="309">
        <v>2.2000000000000002</v>
      </c>
      <c r="Z25" s="309">
        <v>1.7</v>
      </c>
      <c r="AA25" s="309" t="s">
        <v>363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0.375</v>
      </c>
      <c r="C26" s="309">
        <v>4</v>
      </c>
      <c r="D26" s="309">
        <v>4</v>
      </c>
      <c r="E26" s="309">
        <v>2.7</v>
      </c>
      <c r="F26" s="309">
        <v>5.9</v>
      </c>
      <c r="G26" s="309">
        <v>5.9</v>
      </c>
      <c r="H26" s="309">
        <v>5.8</v>
      </c>
      <c r="I26" s="309">
        <v>4.3</v>
      </c>
      <c r="J26" s="309">
        <v>11.3</v>
      </c>
      <c r="K26" s="309">
        <v>8.1</v>
      </c>
      <c r="L26" s="309">
        <v>3.4</v>
      </c>
      <c r="M26" s="309">
        <v>3.3</v>
      </c>
      <c r="N26" s="309">
        <v>3.7</v>
      </c>
      <c r="O26" s="309">
        <v>3.9</v>
      </c>
      <c r="P26" s="309">
        <v>3.5</v>
      </c>
      <c r="Q26" s="309">
        <v>2.2999999999999998</v>
      </c>
      <c r="R26" s="309">
        <v>6.6</v>
      </c>
      <c r="S26" s="309">
        <v>3.8</v>
      </c>
      <c r="T26" s="309">
        <v>1.8</v>
      </c>
      <c r="U26" s="309">
        <v>1.1000000000000001</v>
      </c>
      <c r="V26" s="309">
        <v>0.6</v>
      </c>
      <c r="W26" s="309">
        <v>0.3</v>
      </c>
      <c r="X26" s="309">
        <v>1.5</v>
      </c>
      <c r="Y26" s="309">
        <v>1.3</v>
      </c>
      <c r="Z26" s="309">
        <v>1.2</v>
      </c>
      <c r="AA26" s="309" t="s">
        <v>363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0.41666666666666669</v>
      </c>
      <c r="C27" s="309">
        <v>4.5999999999999996</v>
      </c>
      <c r="D27" s="309">
        <v>3</v>
      </c>
      <c r="E27" s="309">
        <v>2.8</v>
      </c>
      <c r="F27" s="309">
        <v>5.4</v>
      </c>
      <c r="G27" s="309">
        <v>6.4</v>
      </c>
      <c r="H27" s="309">
        <v>4.7</v>
      </c>
      <c r="I27" s="309">
        <v>6.8</v>
      </c>
      <c r="J27" s="309">
        <v>16.8</v>
      </c>
      <c r="K27" s="309">
        <v>7.4</v>
      </c>
      <c r="L27" s="309">
        <v>2.9</v>
      </c>
      <c r="M27" s="309">
        <v>2.5</v>
      </c>
      <c r="N27" s="309">
        <v>3.1</v>
      </c>
      <c r="O27" s="309">
        <v>39.799999999999997</v>
      </c>
      <c r="P27" s="309">
        <v>6.6</v>
      </c>
      <c r="Q27" s="309">
        <v>4.5</v>
      </c>
      <c r="R27" s="309">
        <v>4.0999999999999996</v>
      </c>
      <c r="S27" s="309">
        <v>6.1</v>
      </c>
      <c r="T27" s="309">
        <v>2.1</v>
      </c>
      <c r="U27" s="309">
        <v>0.6</v>
      </c>
      <c r="V27" s="309">
        <v>0.6</v>
      </c>
      <c r="W27" s="309">
        <v>0.4</v>
      </c>
      <c r="X27" s="309">
        <v>2</v>
      </c>
      <c r="Y27" s="309">
        <v>1.6</v>
      </c>
      <c r="Z27" s="309">
        <v>0.9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0.45833333333333331</v>
      </c>
      <c r="C28" s="309">
        <v>4.2</v>
      </c>
      <c r="D28" s="309">
        <v>5</v>
      </c>
      <c r="E28" s="309">
        <v>3.3</v>
      </c>
      <c r="F28" s="309">
        <v>4.3</v>
      </c>
      <c r="G28" s="309">
        <v>5.8</v>
      </c>
      <c r="H28" s="309">
        <v>4.2</v>
      </c>
      <c r="I28" s="309">
        <v>13.4</v>
      </c>
      <c r="J28" s="309">
        <v>33.299999999999997</v>
      </c>
      <c r="K28" s="309">
        <v>7.7</v>
      </c>
      <c r="L28" s="309">
        <v>3.4</v>
      </c>
      <c r="M28" s="309">
        <v>3.9</v>
      </c>
      <c r="N28" s="309">
        <v>2.5</v>
      </c>
      <c r="O28" s="309">
        <v>44.9</v>
      </c>
      <c r="P28" s="309">
        <v>5.0999999999999996</v>
      </c>
      <c r="Q28" s="309">
        <v>5.7</v>
      </c>
      <c r="R28" s="309">
        <v>5.8</v>
      </c>
      <c r="S28" s="309">
        <v>7.7</v>
      </c>
      <c r="T28" s="309">
        <v>3.7</v>
      </c>
      <c r="U28" s="309">
        <v>0.8</v>
      </c>
      <c r="V28" s="309">
        <v>1</v>
      </c>
      <c r="W28" s="309">
        <v>0.4</v>
      </c>
      <c r="X28" s="309">
        <v>1.9</v>
      </c>
      <c r="Y28" s="309">
        <v>2.2999999999999998</v>
      </c>
      <c r="Z28" s="309">
        <v>1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</v>
      </c>
      <c r="C29" s="309">
        <v>4.5</v>
      </c>
      <c r="D29" s="309">
        <v>3.9</v>
      </c>
      <c r="E29" s="309">
        <v>2.9</v>
      </c>
      <c r="F29" s="309">
        <v>3.9</v>
      </c>
      <c r="G29" s="309">
        <v>6.6</v>
      </c>
      <c r="H29" s="309">
        <v>4.5</v>
      </c>
      <c r="I29" s="309">
        <v>13.1</v>
      </c>
      <c r="J29" s="309">
        <v>12.6</v>
      </c>
      <c r="K29" s="309">
        <v>6.8</v>
      </c>
      <c r="L29" s="309">
        <v>3.8</v>
      </c>
      <c r="M29" s="309">
        <v>3</v>
      </c>
      <c r="N29" s="309">
        <v>2</v>
      </c>
      <c r="O29" s="309">
        <v>31.5</v>
      </c>
      <c r="P29" s="309">
        <v>4.3</v>
      </c>
      <c r="Q29" s="309">
        <v>19.399999999999999</v>
      </c>
      <c r="R29" s="309">
        <v>7.4</v>
      </c>
      <c r="S29" s="309">
        <v>4.5</v>
      </c>
      <c r="T29" s="309">
        <v>3.3</v>
      </c>
      <c r="U29" s="309">
        <v>0.7</v>
      </c>
      <c r="V29" s="309">
        <v>28</v>
      </c>
      <c r="W29" s="309">
        <v>0.3</v>
      </c>
      <c r="X29" s="309">
        <v>2</v>
      </c>
      <c r="Y29" s="309">
        <v>13.3</v>
      </c>
      <c r="Z29" s="309">
        <v>30.1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0.54166666666666663</v>
      </c>
      <c r="C30" s="309">
        <v>3.2</v>
      </c>
      <c r="D30" s="309">
        <v>9.1999999999999993</v>
      </c>
      <c r="E30" s="309">
        <v>2.4</v>
      </c>
      <c r="F30" s="309">
        <v>3.3</v>
      </c>
      <c r="G30" s="309">
        <v>3.4</v>
      </c>
      <c r="H30" s="309">
        <v>3.1</v>
      </c>
      <c r="I30" s="309">
        <v>3.5</v>
      </c>
      <c r="J30" s="309">
        <v>5.3</v>
      </c>
      <c r="K30" s="309">
        <v>4.3</v>
      </c>
      <c r="L30" s="309">
        <v>3</v>
      </c>
      <c r="M30" s="309">
        <v>3.1</v>
      </c>
      <c r="N30" s="309">
        <v>1.9</v>
      </c>
      <c r="O30" s="309">
        <v>20.7</v>
      </c>
      <c r="P30" s="309">
        <v>3.7</v>
      </c>
      <c r="Q30" s="309">
        <v>20.399999999999999</v>
      </c>
      <c r="R30" s="309">
        <v>5.4</v>
      </c>
      <c r="S30" s="309">
        <v>6.1</v>
      </c>
      <c r="T30" s="309">
        <v>1.7</v>
      </c>
      <c r="U30" s="309">
        <v>0.7</v>
      </c>
      <c r="V30" s="309">
        <v>2.2000000000000002</v>
      </c>
      <c r="W30" s="309">
        <v>0.4</v>
      </c>
      <c r="X30" s="309">
        <v>0.8</v>
      </c>
      <c r="Y30" s="309">
        <v>2.1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0.58333333333333337</v>
      </c>
      <c r="C31" s="309">
        <v>3.2</v>
      </c>
      <c r="D31" s="309">
        <v>3.1</v>
      </c>
      <c r="E31" s="309">
        <v>2.5</v>
      </c>
      <c r="F31" s="309">
        <v>2.4</v>
      </c>
      <c r="G31" s="309">
        <v>3.4</v>
      </c>
      <c r="H31" s="309">
        <v>2.7</v>
      </c>
      <c r="I31" s="309">
        <v>2</v>
      </c>
      <c r="J31" s="309">
        <v>2.4</v>
      </c>
      <c r="K31" s="309">
        <v>5.3</v>
      </c>
      <c r="L31" s="309">
        <v>11.4</v>
      </c>
      <c r="M31" s="309">
        <v>5.8</v>
      </c>
      <c r="N31" s="309">
        <v>4</v>
      </c>
      <c r="O31" s="309">
        <v>23.6</v>
      </c>
      <c r="P31" s="309">
        <v>1.8</v>
      </c>
      <c r="Q31" s="309">
        <v>8.3000000000000007</v>
      </c>
      <c r="R31" s="309">
        <v>5.6</v>
      </c>
      <c r="S31" s="309">
        <v>6.7</v>
      </c>
      <c r="T31" s="309">
        <v>2.8</v>
      </c>
      <c r="U31" s="309">
        <v>0.5</v>
      </c>
      <c r="V31" s="309">
        <v>3</v>
      </c>
      <c r="W31" s="309">
        <v>0.4</v>
      </c>
      <c r="X31" s="309">
        <v>0.9</v>
      </c>
      <c r="Y31" s="309">
        <v>1.1000000000000001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0.625</v>
      </c>
      <c r="C32" s="309">
        <v>3.8</v>
      </c>
      <c r="D32" s="309">
        <v>2.5</v>
      </c>
      <c r="E32" s="309">
        <v>2.1</v>
      </c>
      <c r="F32" s="309">
        <v>2.6</v>
      </c>
      <c r="G32" s="309">
        <v>4.5</v>
      </c>
      <c r="H32" s="309">
        <v>2.8</v>
      </c>
      <c r="I32" s="309">
        <v>1.8</v>
      </c>
      <c r="J32" s="309">
        <v>1.8</v>
      </c>
      <c r="K32" s="309">
        <v>11.2</v>
      </c>
      <c r="L32" s="309">
        <v>2.6</v>
      </c>
      <c r="M32" s="309">
        <v>3.2</v>
      </c>
      <c r="N32" s="309">
        <v>1.8</v>
      </c>
      <c r="O32" s="309">
        <v>23.9</v>
      </c>
      <c r="P32" s="309">
        <v>1.9</v>
      </c>
      <c r="Q32" s="309">
        <v>3.7</v>
      </c>
      <c r="R32" s="309">
        <v>5.3</v>
      </c>
      <c r="S32" s="309">
        <v>6.1</v>
      </c>
      <c r="T32" s="309">
        <v>2.2000000000000002</v>
      </c>
      <c r="U32" s="309">
        <v>1</v>
      </c>
      <c r="V32" s="309">
        <v>1.5</v>
      </c>
      <c r="W32" s="309">
        <v>0.8</v>
      </c>
      <c r="X32" s="309">
        <v>1</v>
      </c>
      <c r="Y32" s="309">
        <v>1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0.66666666666666663</v>
      </c>
      <c r="C33" s="309">
        <v>2.8</v>
      </c>
      <c r="D33" s="309">
        <v>3</v>
      </c>
      <c r="E33" s="309">
        <v>2.2999999999999998</v>
      </c>
      <c r="F33" s="309">
        <v>2.9</v>
      </c>
      <c r="G33" s="309">
        <v>3.6</v>
      </c>
      <c r="H33" s="309">
        <v>3.2</v>
      </c>
      <c r="I33" s="309">
        <v>2</v>
      </c>
      <c r="J33" s="309">
        <v>2.2999999999999998</v>
      </c>
      <c r="K33" s="309">
        <v>4.5</v>
      </c>
      <c r="L33" s="309">
        <v>2.5</v>
      </c>
      <c r="M33" s="309">
        <v>3.3</v>
      </c>
      <c r="N33" s="309">
        <v>2.5</v>
      </c>
      <c r="O33" s="309">
        <v>20.9</v>
      </c>
      <c r="P33" s="309">
        <v>2.2999999999999998</v>
      </c>
      <c r="Q33" s="309">
        <v>7.6</v>
      </c>
      <c r="R33" s="309">
        <v>2.7</v>
      </c>
      <c r="S33" s="309">
        <v>5.8</v>
      </c>
      <c r="T33" s="309">
        <v>2.2999999999999998</v>
      </c>
      <c r="U33" s="309">
        <v>0.5</v>
      </c>
      <c r="V33" s="309">
        <v>0.8</v>
      </c>
      <c r="W33" s="309">
        <v>0.3</v>
      </c>
      <c r="X33" s="309">
        <v>0.9</v>
      </c>
      <c r="Y33" s="309">
        <v>1.6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0.70833333333333337</v>
      </c>
      <c r="C34" s="309">
        <v>3.6</v>
      </c>
      <c r="D34" s="309">
        <v>2.9</v>
      </c>
      <c r="E34" s="309">
        <v>2.5</v>
      </c>
      <c r="F34" s="309">
        <v>2.7</v>
      </c>
      <c r="G34" s="309">
        <v>3.9</v>
      </c>
      <c r="H34" s="309">
        <v>5</v>
      </c>
      <c r="I34" s="309">
        <v>2</v>
      </c>
      <c r="J34" s="309">
        <v>10.9</v>
      </c>
      <c r="K34" s="309">
        <v>3.4</v>
      </c>
      <c r="L34" s="309">
        <v>1.8</v>
      </c>
      <c r="M34" s="309">
        <v>2.5</v>
      </c>
      <c r="N34" s="309">
        <v>3</v>
      </c>
      <c r="O34" s="309">
        <v>20.6</v>
      </c>
      <c r="P34" s="309">
        <v>2.7</v>
      </c>
      <c r="Q34" s="309">
        <v>2.4</v>
      </c>
      <c r="R34" s="309">
        <v>2.5</v>
      </c>
      <c r="S34" s="309">
        <v>5.0999999999999996</v>
      </c>
      <c r="T34" s="309">
        <v>3.3</v>
      </c>
      <c r="U34" s="309">
        <v>0.8</v>
      </c>
      <c r="V34" s="309">
        <v>0.4</v>
      </c>
      <c r="W34" s="309">
        <v>0.3</v>
      </c>
      <c r="X34" s="309">
        <v>1.1000000000000001</v>
      </c>
      <c r="Y34" s="309">
        <v>1.5</v>
      </c>
      <c r="Z34" s="309" t="s">
        <v>363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6" s="290" customFormat="1" x14ac:dyDescent="0.2">
      <c r="B35" s="289">
        <v>0.75</v>
      </c>
      <c r="C35" s="309">
        <v>3.5</v>
      </c>
      <c r="D35" s="309">
        <v>3</v>
      </c>
      <c r="E35" s="309">
        <v>3.5</v>
      </c>
      <c r="F35" s="309">
        <v>3.2</v>
      </c>
      <c r="G35" s="309">
        <v>5.4</v>
      </c>
      <c r="H35" s="309">
        <v>5.5</v>
      </c>
      <c r="I35" s="309">
        <v>2.1</v>
      </c>
      <c r="J35" s="309">
        <v>3.2</v>
      </c>
      <c r="K35" s="309">
        <v>3.9</v>
      </c>
      <c r="L35" s="309">
        <v>2.2999999999999998</v>
      </c>
      <c r="M35" s="309">
        <v>2.8</v>
      </c>
      <c r="N35" s="309">
        <v>3.6</v>
      </c>
      <c r="O35" s="309">
        <v>18.3</v>
      </c>
      <c r="P35" s="309">
        <v>2.7</v>
      </c>
      <c r="Q35" s="309">
        <v>2.6</v>
      </c>
      <c r="R35" s="309">
        <v>3.3</v>
      </c>
      <c r="S35" s="309">
        <v>3.8</v>
      </c>
      <c r="T35" s="309">
        <v>1.8</v>
      </c>
      <c r="U35" s="309">
        <v>0.7</v>
      </c>
      <c r="V35" s="309">
        <v>0.6</v>
      </c>
      <c r="W35" s="309">
        <v>0.4</v>
      </c>
      <c r="X35" s="309">
        <v>0.9</v>
      </c>
      <c r="Y35" s="309">
        <v>1.7</v>
      </c>
      <c r="Z35" s="309" t="s">
        <v>363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0.79166666666666663</v>
      </c>
      <c r="C36" s="309">
        <v>2.9</v>
      </c>
      <c r="D36" s="309">
        <v>2.8</v>
      </c>
      <c r="E36" s="309">
        <v>4.0999999999999996</v>
      </c>
      <c r="F36" s="309">
        <v>4.3</v>
      </c>
      <c r="G36" s="309">
        <v>6.1</v>
      </c>
      <c r="H36" s="309">
        <v>3.4</v>
      </c>
      <c r="I36" s="309">
        <v>3.2</v>
      </c>
      <c r="J36" s="309">
        <v>2.9</v>
      </c>
      <c r="K36" s="309">
        <v>3.2</v>
      </c>
      <c r="L36" s="309">
        <v>2.4</v>
      </c>
      <c r="M36" s="309">
        <v>2.5</v>
      </c>
      <c r="N36" s="309">
        <v>3.4</v>
      </c>
      <c r="O36" s="309">
        <v>9.4</v>
      </c>
      <c r="P36" s="309">
        <v>2.2000000000000002</v>
      </c>
      <c r="Q36" s="309">
        <v>4.2</v>
      </c>
      <c r="R36" s="309">
        <v>3</v>
      </c>
      <c r="S36" s="309">
        <v>5.9</v>
      </c>
      <c r="T36" s="309">
        <v>1.3</v>
      </c>
      <c r="U36" s="309">
        <v>0.3</v>
      </c>
      <c r="V36" s="309">
        <v>0.7</v>
      </c>
      <c r="W36" s="309">
        <v>0.4</v>
      </c>
      <c r="X36" s="309">
        <v>0.9</v>
      </c>
      <c r="Y36" s="309">
        <v>2</v>
      </c>
      <c r="Z36" s="309" t="s">
        <v>363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0.83333333333333337</v>
      </c>
      <c r="C37" s="309">
        <v>2.8</v>
      </c>
      <c r="D37" s="309">
        <v>2.7</v>
      </c>
      <c r="E37" s="309">
        <v>3</v>
      </c>
      <c r="F37" s="309">
        <v>2.6</v>
      </c>
      <c r="G37" s="309">
        <v>3.1</v>
      </c>
      <c r="H37" s="309">
        <v>2.8</v>
      </c>
      <c r="I37" s="309">
        <v>4.3</v>
      </c>
      <c r="J37" s="309">
        <v>2.9</v>
      </c>
      <c r="K37" s="309">
        <v>2.2999999999999998</v>
      </c>
      <c r="L37" s="309">
        <v>2.2999999999999998</v>
      </c>
      <c r="M37" s="309">
        <v>2</v>
      </c>
      <c r="N37" s="309">
        <v>2.9</v>
      </c>
      <c r="O37" s="309">
        <v>4.2</v>
      </c>
      <c r="P37" s="309">
        <v>2.7</v>
      </c>
      <c r="Q37" s="309">
        <v>3.2</v>
      </c>
      <c r="R37" s="309">
        <v>2.4</v>
      </c>
      <c r="S37" s="309">
        <v>2.5</v>
      </c>
      <c r="T37" s="309">
        <v>3.3</v>
      </c>
      <c r="U37" s="309">
        <v>0.3</v>
      </c>
      <c r="V37" s="309">
        <v>0.4</v>
      </c>
      <c r="W37" s="309">
        <v>0.7</v>
      </c>
      <c r="X37" s="309">
        <v>1</v>
      </c>
      <c r="Y37" s="309">
        <v>1.7</v>
      </c>
      <c r="Z37" s="309" t="s">
        <v>363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0.875</v>
      </c>
      <c r="C38" s="309">
        <v>2.2999999999999998</v>
      </c>
      <c r="D38" s="309">
        <v>1.6</v>
      </c>
      <c r="E38" s="309">
        <v>2.2999999999999998</v>
      </c>
      <c r="F38" s="309">
        <v>2.4</v>
      </c>
      <c r="G38" s="309">
        <v>3.7</v>
      </c>
      <c r="H38" s="309">
        <v>2.5</v>
      </c>
      <c r="I38" s="309">
        <v>2.9</v>
      </c>
      <c r="J38" s="309">
        <v>4.3</v>
      </c>
      <c r="K38" s="309">
        <v>3.4</v>
      </c>
      <c r="L38" s="309">
        <v>2.4</v>
      </c>
      <c r="M38" s="309">
        <v>1.7</v>
      </c>
      <c r="N38" s="309">
        <v>1.4</v>
      </c>
      <c r="O38" s="309">
        <v>1.4</v>
      </c>
      <c r="P38" s="309">
        <v>2.9</v>
      </c>
      <c r="Q38" s="309">
        <v>2.2000000000000002</v>
      </c>
      <c r="R38" s="309">
        <v>4.5</v>
      </c>
      <c r="S38" s="309">
        <v>1.5</v>
      </c>
      <c r="T38" s="309">
        <v>2.2999999999999998</v>
      </c>
      <c r="U38" s="309">
        <v>0.6</v>
      </c>
      <c r="V38" s="309">
        <v>0.6</v>
      </c>
      <c r="W38" s="309">
        <v>0.8</v>
      </c>
      <c r="X38" s="309">
        <v>0.9</v>
      </c>
      <c r="Y38" s="309">
        <v>1</v>
      </c>
      <c r="Z38" s="309" t="s">
        <v>363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  <c r="AJ38"/>
    </row>
    <row r="39" spans="2:36" s="290" customFormat="1" x14ac:dyDescent="0.2">
      <c r="B39" s="289">
        <v>0.91666666666666663</v>
      </c>
      <c r="C39" s="309">
        <v>2.2000000000000002</v>
      </c>
      <c r="D39" s="309">
        <v>2.2000000000000002</v>
      </c>
      <c r="E39" s="309">
        <v>2.6</v>
      </c>
      <c r="F39" s="309">
        <v>1.9</v>
      </c>
      <c r="G39" s="309">
        <v>4.4000000000000004</v>
      </c>
      <c r="H39" s="309">
        <v>2</v>
      </c>
      <c r="I39" s="309">
        <v>2</v>
      </c>
      <c r="J39" s="309">
        <v>2.1</v>
      </c>
      <c r="K39" s="309">
        <v>4.3</v>
      </c>
      <c r="L39" s="309">
        <v>1.9</v>
      </c>
      <c r="M39" s="309">
        <v>2.1</v>
      </c>
      <c r="N39" s="309">
        <v>2</v>
      </c>
      <c r="O39" s="309">
        <v>10.8</v>
      </c>
      <c r="P39" s="309">
        <v>4.8</v>
      </c>
      <c r="Q39" s="309">
        <v>3.2</v>
      </c>
      <c r="R39" s="309">
        <v>4.0999999999999996</v>
      </c>
      <c r="S39" s="309">
        <v>1.1000000000000001</v>
      </c>
      <c r="T39" s="309">
        <v>2.1</v>
      </c>
      <c r="U39" s="309">
        <v>0.3</v>
      </c>
      <c r="V39" s="309">
        <v>0.4</v>
      </c>
      <c r="W39" s="309">
        <v>0.8</v>
      </c>
      <c r="X39" s="309">
        <v>2.2000000000000002</v>
      </c>
      <c r="Y39" s="309">
        <v>1.1000000000000001</v>
      </c>
      <c r="Z39" s="309" t="s">
        <v>363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0" customFormat="1" x14ac:dyDescent="0.2">
      <c r="B40" s="289">
        <v>0.95833333333333337</v>
      </c>
      <c r="C40" s="309">
        <v>2.1</v>
      </c>
      <c r="D40" s="309">
        <v>1.9</v>
      </c>
      <c r="E40" s="309">
        <v>2.6</v>
      </c>
      <c r="F40" s="309">
        <v>1.9</v>
      </c>
      <c r="G40" s="309">
        <v>4.3</v>
      </c>
      <c r="H40" s="309">
        <v>2</v>
      </c>
      <c r="I40" s="309">
        <v>1.8</v>
      </c>
      <c r="J40" s="309">
        <v>1.5</v>
      </c>
      <c r="K40" s="309">
        <v>2.1</v>
      </c>
      <c r="L40" s="309">
        <v>1.7</v>
      </c>
      <c r="M40" s="309">
        <v>3.6</v>
      </c>
      <c r="N40" s="309">
        <v>2</v>
      </c>
      <c r="O40" s="309">
        <v>14.6</v>
      </c>
      <c r="P40" s="309">
        <v>2.5</v>
      </c>
      <c r="Q40" s="309">
        <v>2.2000000000000002</v>
      </c>
      <c r="R40" s="309">
        <v>2.4</v>
      </c>
      <c r="S40" s="309">
        <v>1.6</v>
      </c>
      <c r="T40" s="309">
        <v>2.2999999999999998</v>
      </c>
      <c r="U40" s="309">
        <v>0.5</v>
      </c>
      <c r="V40" s="309">
        <v>0.5</v>
      </c>
      <c r="W40" s="309">
        <v>0.4</v>
      </c>
      <c r="X40" s="309">
        <v>0.7</v>
      </c>
      <c r="Y40" s="309">
        <v>1</v>
      </c>
      <c r="Z40" s="309" t="s">
        <v>363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6" s="291" customFormat="1" ht="33" customHeight="1" x14ac:dyDescent="0.2">
      <c r="B41" s="287" t="s">
        <v>259</v>
      </c>
      <c r="C41" s="331">
        <v>4.0999999999999996</v>
      </c>
      <c r="D41" s="331">
        <v>3.4</v>
      </c>
      <c r="E41" s="331">
        <v>2.8</v>
      </c>
      <c r="F41" s="331">
        <v>4</v>
      </c>
      <c r="G41" s="331">
        <v>4.5999999999999996</v>
      </c>
      <c r="H41" s="331">
        <v>4.9000000000000004</v>
      </c>
      <c r="I41" s="331">
        <v>5.3</v>
      </c>
      <c r="J41" s="331">
        <v>6.1</v>
      </c>
      <c r="K41" s="331">
        <v>4.2</v>
      </c>
      <c r="L41" s="331">
        <v>4</v>
      </c>
      <c r="M41" s="331">
        <v>3.1</v>
      </c>
      <c r="N41" s="331">
        <v>3.3</v>
      </c>
      <c r="O41" s="331">
        <v>14</v>
      </c>
      <c r="P41" s="331">
        <v>3.6</v>
      </c>
      <c r="Q41" s="331">
        <v>5.2</v>
      </c>
      <c r="R41" s="331">
        <v>4.2</v>
      </c>
      <c r="S41" s="331">
        <v>3.6</v>
      </c>
      <c r="T41" s="331">
        <v>2</v>
      </c>
      <c r="U41" s="331">
        <v>0.8</v>
      </c>
      <c r="V41" s="331">
        <v>2</v>
      </c>
      <c r="W41" s="331">
        <v>0.6</v>
      </c>
      <c r="X41" s="331">
        <v>1.3</v>
      </c>
      <c r="Y41" s="331">
        <v>1.9</v>
      </c>
      <c r="Z41" s="331" t="s">
        <v>364</v>
      </c>
      <c r="AA41" s="309" t="s">
        <v>363</v>
      </c>
      <c r="AB41" s="309" t="s">
        <v>363</v>
      </c>
      <c r="AC41" s="309" t="s">
        <v>363</v>
      </c>
      <c r="AD41" s="309" t="s">
        <v>363</v>
      </c>
      <c r="AE41" s="353"/>
      <c r="AF41" s="353"/>
      <c r="AG41" s="353"/>
    </row>
    <row r="42" spans="2:36" s="291" customFormat="1" ht="27" customHeight="1" x14ac:dyDescent="0.2">
      <c r="B42" s="287" t="s">
        <v>260</v>
      </c>
      <c r="C42" s="358" t="s">
        <v>261</v>
      </c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3"/>
      <c r="AF42" s="353"/>
      <c r="AG42" s="353"/>
    </row>
    <row r="43" spans="2:36" ht="10.5" customHeight="1" x14ac:dyDescent="0.2">
      <c r="B43" s="323" t="s">
        <v>306</v>
      </c>
    </row>
    <row r="44" spans="2:36" ht="10.5" customHeight="1" x14ac:dyDescent="0.2">
      <c r="B44" s="323" t="s">
        <v>365</v>
      </c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0"/>
    <col min="2" max="2" width="11.5703125" style="312"/>
    <col min="3" max="3" width="10.140625" style="313" customWidth="1"/>
    <col min="4" max="4" width="11.5703125" style="312"/>
    <col min="5" max="5" width="11.5703125" style="310"/>
    <col min="6" max="6" width="11.5703125" style="311"/>
    <col min="7" max="7" width="11.5703125" style="310"/>
    <col min="8" max="9" width="11.5703125" style="311"/>
    <col min="10" max="14" width="11.5703125" style="310"/>
    <col min="15" max="16" width="11.5703125" style="311"/>
    <col min="17" max="16384" width="11.5703125" style="310"/>
  </cols>
  <sheetData>
    <row r="1" spans="1:16" x14ac:dyDescent="0.25">
      <c r="A1" s="311" t="s">
        <v>198</v>
      </c>
      <c r="B1" s="317">
        <v>2</v>
      </c>
      <c r="C1" s="317"/>
      <c r="D1" s="317">
        <v>4</v>
      </c>
      <c r="G1" s="311" t="s">
        <v>198</v>
      </c>
      <c r="H1" s="311">
        <v>4</v>
      </c>
      <c r="I1" s="317">
        <v>6</v>
      </c>
      <c r="N1" s="311" t="s">
        <v>198</v>
      </c>
      <c r="O1" s="311">
        <v>6</v>
      </c>
      <c r="P1" s="317">
        <v>8</v>
      </c>
    </row>
    <row r="2" spans="1:16" s="314" customFormat="1" x14ac:dyDescent="0.25">
      <c r="A2" s="315">
        <v>0.91200000000000003</v>
      </c>
      <c r="B2" s="315">
        <f>ROUND(1.2636*A2-0.0719,3)</f>
        <v>1.081</v>
      </c>
      <c r="C2" s="315"/>
      <c r="D2" s="315">
        <f>ROUND(1.2636*A2-0.0681,3)</f>
        <v>1.0840000000000001</v>
      </c>
      <c r="F2" s="316"/>
      <c r="G2" s="316">
        <v>0.91200000000000003</v>
      </c>
      <c r="H2" s="315">
        <f>ROUND(1.2636*G2-0.0681,3)</f>
        <v>1.0840000000000001</v>
      </c>
      <c r="I2" s="315">
        <f>ROUND(1.2364*G2-0.0391,3)</f>
        <v>1.0880000000000001</v>
      </c>
      <c r="N2" s="316">
        <v>0.92200000000000004</v>
      </c>
      <c r="O2" s="315">
        <f>1.2364*N2-0.0391</f>
        <v>1.1008608000000002</v>
      </c>
      <c r="P2" s="315">
        <f>1.2636*N2-0.0611</f>
        <v>1.1039392000000001</v>
      </c>
    </row>
    <row r="3" spans="1:16" x14ac:dyDescent="0.25">
      <c r="A3" s="313">
        <v>0.93</v>
      </c>
      <c r="B3" s="313">
        <v>1.103</v>
      </c>
      <c r="D3" s="313">
        <v>1.107</v>
      </c>
      <c r="G3" s="313">
        <v>0.93</v>
      </c>
      <c r="H3" s="313">
        <v>1.107</v>
      </c>
      <c r="I3" s="313">
        <v>1.111</v>
      </c>
      <c r="N3" s="313">
        <v>0.93</v>
      </c>
      <c r="O3" s="313">
        <v>1.111</v>
      </c>
      <c r="P3" s="313">
        <v>1.1140000000000001</v>
      </c>
    </row>
    <row r="4" spans="1:16" x14ac:dyDescent="0.25">
      <c r="A4" s="313">
        <v>0.93100000000000005</v>
      </c>
      <c r="B4" s="313">
        <v>1.105</v>
      </c>
      <c r="D4" s="313">
        <v>1.1080000000000001</v>
      </c>
      <c r="G4" s="313">
        <v>0.93100000000000005</v>
      </c>
      <c r="H4" s="313">
        <v>1.1080000000000001</v>
      </c>
      <c r="I4" s="313">
        <v>1.1120000000000001</v>
      </c>
      <c r="N4" s="313">
        <v>0.93100000000000005</v>
      </c>
      <c r="O4" s="313">
        <v>1.1120000000000001</v>
      </c>
      <c r="P4" s="313">
        <v>1.115</v>
      </c>
    </row>
    <row r="5" spans="1:16" x14ac:dyDescent="0.25">
      <c r="A5" s="313">
        <v>0.93200000000000005</v>
      </c>
      <c r="B5" s="313">
        <v>1.1060000000000001</v>
      </c>
      <c r="D5" s="313">
        <v>1.1100000000000001</v>
      </c>
      <c r="G5" s="313">
        <v>0.93200000000000005</v>
      </c>
      <c r="H5" s="313">
        <v>1.1100000000000001</v>
      </c>
      <c r="I5" s="313">
        <v>1.113</v>
      </c>
      <c r="N5" s="313">
        <v>0.93200000000000005</v>
      </c>
      <c r="O5" s="313">
        <v>1.113</v>
      </c>
      <c r="P5" s="313">
        <v>1.117</v>
      </c>
    </row>
    <row r="6" spans="1:16" x14ac:dyDescent="0.25">
      <c r="A6" s="313">
        <v>0.93300000000000005</v>
      </c>
      <c r="B6" s="313">
        <v>1.107</v>
      </c>
      <c r="D6" s="313">
        <v>1.111</v>
      </c>
      <c r="G6" s="313">
        <v>0.93300000000000005</v>
      </c>
      <c r="H6" s="313">
        <v>1.111</v>
      </c>
      <c r="I6" s="313">
        <v>1.1140000000000001</v>
      </c>
      <c r="N6" s="313">
        <v>0.93300000000000005</v>
      </c>
      <c r="O6" s="313">
        <v>1.1140000000000001</v>
      </c>
      <c r="P6" s="313">
        <v>1.1180000000000001</v>
      </c>
    </row>
    <row r="7" spans="1:16" x14ac:dyDescent="0.25">
      <c r="A7" s="313">
        <v>0.93400000000000005</v>
      </c>
      <c r="B7" s="313">
        <v>1.1080000000000001</v>
      </c>
      <c r="D7" s="313">
        <v>1.1120000000000001</v>
      </c>
      <c r="G7" s="313">
        <v>0.93400000000000005</v>
      </c>
      <c r="H7" s="313">
        <v>1.1120000000000001</v>
      </c>
      <c r="I7" s="313">
        <v>1.1160000000000001</v>
      </c>
      <c r="N7" s="313">
        <v>0.93400000000000005</v>
      </c>
      <c r="O7" s="313">
        <v>1.1160000000000001</v>
      </c>
      <c r="P7" s="313">
        <v>1.119</v>
      </c>
    </row>
    <row r="8" spans="1:16" x14ac:dyDescent="0.25">
      <c r="A8" s="313">
        <v>0.93500000000000005</v>
      </c>
      <c r="B8" s="313">
        <v>1.1100000000000001</v>
      </c>
      <c r="D8" s="313">
        <v>1.113</v>
      </c>
      <c r="G8" s="313">
        <v>0.93500000000000005</v>
      </c>
      <c r="H8" s="313">
        <v>1.113</v>
      </c>
      <c r="I8" s="313">
        <v>1.117</v>
      </c>
      <c r="N8" s="313">
        <v>0.93500000000000005</v>
      </c>
      <c r="O8" s="313">
        <v>1.117</v>
      </c>
      <c r="P8" s="313">
        <v>1.1200000000000001</v>
      </c>
    </row>
    <row r="9" spans="1:16" x14ac:dyDescent="0.25">
      <c r="A9" s="313">
        <v>0.93600000000000005</v>
      </c>
      <c r="B9" s="313">
        <v>1.111</v>
      </c>
      <c r="D9" s="313">
        <v>1.115</v>
      </c>
      <c r="G9" s="313">
        <v>0.93600000000000005</v>
      </c>
      <c r="H9" s="313">
        <v>1.115</v>
      </c>
      <c r="I9" s="313">
        <v>1.1180000000000001</v>
      </c>
      <c r="N9" s="313">
        <v>0.93600000000000005</v>
      </c>
      <c r="O9" s="313">
        <v>1.1180000000000001</v>
      </c>
      <c r="P9" s="313">
        <v>1.1220000000000001</v>
      </c>
    </row>
    <row r="10" spans="1:16" x14ac:dyDescent="0.25">
      <c r="A10" s="313">
        <v>0.93700000000000006</v>
      </c>
      <c r="B10" s="313">
        <v>1.1120000000000001</v>
      </c>
      <c r="D10" s="313">
        <v>1.1160000000000001</v>
      </c>
      <c r="G10" s="313">
        <v>0.93700000000000006</v>
      </c>
      <c r="H10" s="313">
        <v>1.1160000000000001</v>
      </c>
      <c r="I10" s="313">
        <v>1.119</v>
      </c>
      <c r="N10" s="313">
        <v>0.93700000000000006</v>
      </c>
      <c r="O10" s="313">
        <v>1.119</v>
      </c>
      <c r="P10" s="313">
        <v>1.123</v>
      </c>
    </row>
    <row r="11" spans="1:16" x14ac:dyDescent="0.25">
      <c r="A11" s="313">
        <v>0.93799999999999994</v>
      </c>
      <c r="B11" s="313">
        <v>1.113</v>
      </c>
      <c r="D11" s="313">
        <v>1.117</v>
      </c>
      <c r="G11" s="313">
        <v>0.93799999999999994</v>
      </c>
      <c r="H11" s="313">
        <v>1.117</v>
      </c>
      <c r="I11" s="313">
        <v>1.121</v>
      </c>
      <c r="N11" s="313">
        <v>0.93799999999999994</v>
      </c>
      <c r="O11" s="311">
        <v>1.121</v>
      </c>
      <c r="P11" s="311">
        <v>1.1240000000000001</v>
      </c>
    </row>
    <row r="12" spans="1:16" x14ac:dyDescent="0.25">
      <c r="A12" s="313">
        <v>0.93899999999999995</v>
      </c>
      <c r="B12" s="313">
        <v>1.115</v>
      </c>
      <c r="D12" s="313">
        <v>1.1180000000000001</v>
      </c>
      <c r="G12" s="313">
        <v>0.93899999999999995</v>
      </c>
      <c r="H12" s="313">
        <v>1.1180000000000001</v>
      </c>
      <c r="I12" s="313">
        <v>1.1220000000000001</v>
      </c>
      <c r="N12" s="313">
        <v>0.93899999999999995</v>
      </c>
      <c r="O12" s="311">
        <v>1.1220000000000001</v>
      </c>
      <c r="P12" s="311">
        <v>1.125</v>
      </c>
    </row>
    <row r="13" spans="1:16" x14ac:dyDescent="0.25">
      <c r="A13" s="313">
        <v>0.94</v>
      </c>
      <c r="B13" s="313">
        <v>1.1160000000000001</v>
      </c>
      <c r="D13" s="313">
        <v>1.1200000000000001</v>
      </c>
      <c r="G13" s="313">
        <v>0.94</v>
      </c>
      <c r="H13" s="313">
        <v>1.1200000000000001</v>
      </c>
      <c r="I13" s="313">
        <v>1.123</v>
      </c>
      <c r="N13" s="313">
        <v>0.94</v>
      </c>
      <c r="O13" s="311">
        <v>1.123</v>
      </c>
      <c r="P13" s="311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18" t="s">
        <v>274</v>
      </c>
      <c r="C1" s="320">
        <v>64.599999999999994</v>
      </c>
    </row>
    <row r="2" spans="1:3" x14ac:dyDescent="0.2">
      <c r="A2" s="171" t="s">
        <v>79</v>
      </c>
      <c r="B2" s="318" t="s">
        <v>296</v>
      </c>
      <c r="C2" s="320">
        <v>0.81299999999999994</v>
      </c>
    </row>
    <row r="3" spans="1:3" x14ac:dyDescent="0.2">
      <c r="A3" s="171" t="s">
        <v>147</v>
      </c>
      <c r="B3" s="318" t="s">
        <v>275</v>
      </c>
      <c r="C3" s="320">
        <v>2.5529999999999999</v>
      </c>
    </row>
    <row r="4" spans="1:3" x14ac:dyDescent="0.2">
      <c r="A4" s="171" t="s">
        <v>98</v>
      </c>
      <c r="B4" s="318" t="s">
        <v>277</v>
      </c>
      <c r="C4" s="320">
        <v>5.1349999999999998</v>
      </c>
    </row>
    <row r="5" spans="1:3" x14ac:dyDescent="0.2">
      <c r="A5" s="171" t="s">
        <v>96</v>
      </c>
      <c r="B5" s="318" t="s">
        <v>278</v>
      </c>
      <c r="C5" s="319" t="s">
        <v>213</v>
      </c>
    </row>
    <row r="6" spans="1:3" x14ac:dyDescent="0.2">
      <c r="A6" s="171" t="s">
        <v>106</v>
      </c>
      <c r="B6" s="318" t="s">
        <v>279</v>
      </c>
      <c r="C6" s="320">
        <v>0.58140000000000003</v>
      </c>
    </row>
    <row r="7" spans="1:3" x14ac:dyDescent="0.2">
      <c r="A7" s="171" t="s">
        <v>107</v>
      </c>
      <c r="B7" s="318" t="s">
        <v>276</v>
      </c>
      <c r="C7" s="320">
        <v>1.96</v>
      </c>
    </row>
    <row r="8" spans="1:3" x14ac:dyDescent="0.2">
      <c r="A8" s="171" t="s">
        <v>94</v>
      </c>
      <c r="B8" s="318" t="s">
        <v>281</v>
      </c>
      <c r="C8" s="320">
        <v>0.38200000000000001</v>
      </c>
    </row>
    <row r="9" spans="1:3" x14ac:dyDescent="0.2">
      <c r="A9" s="171" t="s">
        <v>108</v>
      </c>
      <c r="B9" s="318" t="s">
        <v>280</v>
      </c>
      <c r="C9" s="320">
        <v>1150</v>
      </c>
    </row>
    <row r="10" spans="1:3" x14ac:dyDescent="0.2">
      <c r="A10" s="171" t="s">
        <v>92</v>
      </c>
      <c r="B10" s="318" t="s">
        <v>282</v>
      </c>
      <c r="C10" s="320">
        <v>1.4450000000000001</v>
      </c>
    </row>
    <row r="11" spans="1:3" x14ac:dyDescent="0.2">
      <c r="A11" s="171" t="s">
        <v>88</v>
      </c>
      <c r="B11" s="318" t="s">
        <v>284</v>
      </c>
      <c r="C11" s="320">
        <v>32.340000000000003</v>
      </c>
    </row>
    <row r="12" spans="1:3" x14ac:dyDescent="0.2">
      <c r="A12" s="171" t="s">
        <v>90</v>
      </c>
      <c r="B12" s="318" t="s">
        <v>283</v>
      </c>
      <c r="C12" s="319" t="s">
        <v>214</v>
      </c>
    </row>
    <row r="13" spans="1:3" x14ac:dyDescent="0.2">
      <c r="A13" s="171" t="s">
        <v>109</v>
      </c>
      <c r="B13" s="318" t="s">
        <v>299</v>
      </c>
      <c r="C13" s="319" t="s">
        <v>270</v>
      </c>
    </row>
    <row r="14" spans="1:3" x14ac:dyDescent="0.2">
      <c r="A14" s="171" t="s">
        <v>110</v>
      </c>
      <c r="B14" s="318" t="s">
        <v>300</v>
      </c>
      <c r="C14" s="320">
        <v>2.633</v>
      </c>
    </row>
    <row r="15" spans="1:3" x14ac:dyDescent="0.2">
      <c r="A15" s="171" t="s">
        <v>148</v>
      </c>
      <c r="B15" s="318" t="s">
        <v>294</v>
      </c>
      <c r="C15" s="320">
        <v>215.6</v>
      </c>
    </row>
    <row r="16" spans="1:3" x14ac:dyDescent="0.2">
      <c r="A16" s="171" t="s">
        <v>111</v>
      </c>
      <c r="B16" s="318" t="s">
        <v>285</v>
      </c>
      <c r="C16" s="320">
        <v>666.9</v>
      </c>
    </row>
    <row r="17" spans="1:3" x14ac:dyDescent="0.2">
      <c r="A17" s="171" t="s">
        <v>112</v>
      </c>
      <c r="B17" s="318" t="s">
        <v>288</v>
      </c>
      <c r="C17" s="319" t="s">
        <v>271</v>
      </c>
    </row>
    <row r="18" spans="1:3" x14ac:dyDescent="0.2">
      <c r="A18" s="171" t="s">
        <v>113</v>
      </c>
      <c r="B18" s="318" t="s">
        <v>289</v>
      </c>
      <c r="C18" s="320">
        <v>150.6</v>
      </c>
    </row>
    <row r="19" spans="1:3" x14ac:dyDescent="0.2">
      <c r="A19" s="171" t="s">
        <v>86</v>
      </c>
      <c r="B19" s="318" t="s">
        <v>290</v>
      </c>
      <c r="C19" s="320">
        <v>123.5</v>
      </c>
    </row>
    <row r="20" spans="1:3" x14ac:dyDescent="0.2">
      <c r="A20" s="171" t="s">
        <v>69</v>
      </c>
      <c r="B20" s="318" t="s">
        <v>286</v>
      </c>
      <c r="C20" s="319" t="s">
        <v>252</v>
      </c>
    </row>
    <row r="21" spans="1:3" x14ac:dyDescent="0.2">
      <c r="A21" s="171" t="s">
        <v>84</v>
      </c>
      <c r="B21" s="318" t="s">
        <v>291</v>
      </c>
      <c r="C21" s="320">
        <v>1.3520000000000001</v>
      </c>
    </row>
    <row r="22" spans="1:3" x14ac:dyDescent="0.2">
      <c r="A22" s="171" t="s">
        <v>150</v>
      </c>
      <c r="B22" s="318" t="s">
        <v>293</v>
      </c>
      <c r="C22" s="320">
        <v>2.621</v>
      </c>
    </row>
    <row r="23" spans="1:3" x14ac:dyDescent="0.2">
      <c r="A23" s="171" t="s">
        <v>103</v>
      </c>
      <c r="B23" s="318" t="s">
        <v>273</v>
      </c>
      <c r="C23" s="320">
        <v>0.28689999999999999</v>
      </c>
    </row>
    <row r="24" spans="1:3" x14ac:dyDescent="0.2">
      <c r="A24" s="171" t="s">
        <v>81</v>
      </c>
      <c r="B24" s="318" t="s">
        <v>295</v>
      </c>
      <c r="C24" s="320">
        <v>42.71</v>
      </c>
    </row>
    <row r="25" spans="1:3" x14ac:dyDescent="0.2">
      <c r="A25" s="171" t="s">
        <v>114</v>
      </c>
      <c r="B25" s="318" t="s">
        <v>287</v>
      </c>
      <c r="C25" s="320">
        <v>50.6</v>
      </c>
    </row>
    <row r="26" spans="1:3" x14ac:dyDescent="0.2">
      <c r="A26" s="171" t="s">
        <v>77</v>
      </c>
      <c r="B26" s="318" t="s">
        <v>297</v>
      </c>
      <c r="C26" s="319" t="s">
        <v>269</v>
      </c>
    </row>
    <row r="27" spans="1:3" x14ac:dyDescent="0.2">
      <c r="A27" s="171" t="s">
        <v>115</v>
      </c>
      <c r="B27" s="318" t="s">
        <v>298</v>
      </c>
      <c r="C27" s="320">
        <v>71.7</v>
      </c>
    </row>
    <row r="28" spans="1:3" x14ac:dyDescent="0.2">
      <c r="A28" s="171" t="s">
        <v>116</v>
      </c>
      <c r="B28" s="318" t="s">
        <v>292</v>
      </c>
      <c r="C28" s="319" t="s">
        <v>268</v>
      </c>
    </row>
    <row r="29" spans="1:3" x14ac:dyDescent="0.2">
      <c r="A29" s="171" t="s">
        <v>75</v>
      </c>
      <c r="B29" s="318" t="s">
        <v>302</v>
      </c>
      <c r="C29" s="319" t="s">
        <v>253</v>
      </c>
    </row>
    <row r="30" spans="1:3" x14ac:dyDescent="0.2">
      <c r="A30" s="171" t="s">
        <v>117</v>
      </c>
      <c r="B30" s="318" t="s">
        <v>301</v>
      </c>
      <c r="C30" s="320">
        <v>0.77</v>
      </c>
    </row>
    <row r="31" spans="1:3" x14ac:dyDescent="0.2">
      <c r="A31" s="171" t="s">
        <v>194</v>
      </c>
      <c r="B31" s="318" t="s">
        <v>303</v>
      </c>
      <c r="C31" s="319" t="s">
        <v>254</v>
      </c>
    </row>
    <row r="32" spans="1:3" x14ac:dyDescent="0.2">
      <c r="A32" s="171" t="s">
        <v>73</v>
      </c>
      <c r="B32" s="318" t="s">
        <v>304</v>
      </c>
      <c r="C32" s="319" t="s">
        <v>272</v>
      </c>
    </row>
    <row r="33" spans="1:3" ht="13.5" thickBot="1" x14ac:dyDescent="0.25">
      <c r="A33" s="173" t="s">
        <v>71</v>
      </c>
      <c r="B33" s="318" t="s">
        <v>305</v>
      </c>
      <c r="C33" s="320">
        <v>92.06</v>
      </c>
    </row>
  </sheetData>
  <sortState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387" t="s">
        <v>216</v>
      </c>
      <c r="F1" s="387"/>
      <c r="G1" s="387"/>
      <c r="H1" s="388"/>
    </row>
    <row r="2" spans="4:9" ht="13.15" customHeight="1" x14ac:dyDescent="0.2">
      <c r="D2" s="136"/>
      <c r="E2" s="389"/>
      <c r="F2" s="389"/>
      <c r="G2" s="389"/>
      <c r="H2" s="390"/>
    </row>
    <row r="3" spans="4:9" ht="13.15" customHeight="1" x14ac:dyDescent="0.2">
      <c r="D3" s="136"/>
      <c r="E3" s="389"/>
      <c r="F3" s="389"/>
      <c r="G3" s="389"/>
      <c r="H3" s="390"/>
    </row>
    <row r="4" spans="4:9" ht="13.9" customHeight="1" thickBot="1" x14ac:dyDescent="0.25">
      <c r="D4" s="137"/>
      <c r="E4" s="391"/>
      <c r="F4" s="391"/>
      <c r="G4" s="391"/>
      <c r="H4" s="392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394" t="s">
        <v>250</v>
      </c>
      <c r="F6" s="394"/>
      <c r="G6" s="394"/>
      <c r="H6" s="394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382" t="s">
        <v>217</v>
      </c>
      <c r="E10" s="382"/>
      <c r="F10" s="382"/>
      <c r="G10" s="382"/>
      <c r="H10" s="382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393" t="s">
        <v>192</v>
      </c>
      <c r="H12" s="393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393" t="s">
        <v>204</v>
      </c>
      <c r="H14" s="393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386" t="s">
        <v>163</v>
      </c>
      <c r="E16" s="386"/>
      <c r="F16" s="386"/>
      <c r="G16" s="386"/>
      <c r="H16" s="386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386" t="s">
        <v>164</v>
      </c>
      <c r="E44" s="386"/>
      <c r="F44" s="386"/>
      <c r="G44" s="386"/>
      <c r="H44" s="386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386" t="s">
        <v>167</v>
      </c>
      <c r="E72" s="386"/>
      <c r="F72" s="386"/>
      <c r="G72" s="386"/>
      <c r="H72" s="386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386" t="s">
        <v>168</v>
      </c>
      <c r="E100" s="386"/>
      <c r="F100" s="386"/>
      <c r="G100" s="386"/>
      <c r="H100" s="386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386" t="s">
        <v>170</v>
      </c>
      <c r="E128" s="386"/>
      <c r="F128" s="386"/>
      <c r="G128" s="386"/>
      <c r="H128" s="386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395"/>
      <c r="C2" s="395"/>
      <c r="D2" s="395"/>
      <c r="E2" s="395"/>
      <c r="F2" s="387" t="s">
        <v>180</v>
      </c>
      <c r="G2" s="387"/>
      <c r="H2" s="387"/>
      <c r="I2" s="387"/>
      <c r="J2" s="387"/>
      <c r="K2" s="387"/>
      <c r="L2" s="387"/>
      <c r="M2" s="387"/>
      <c r="N2" s="387"/>
      <c r="O2" s="388"/>
    </row>
    <row r="3" spans="1:18" ht="16.5" customHeight="1" x14ac:dyDescent="0.2">
      <c r="A3" s="52"/>
      <c r="B3" s="396"/>
      <c r="C3" s="396"/>
      <c r="D3" s="396"/>
      <c r="E3" s="396"/>
      <c r="F3" s="389"/>
      <c r="G3" s="389"/>
      <c r="H3" s="389"/>
      <c r="I3" s="389"/>
      <c r="J3" s="389"/>
      <c r="K3" s="389"/>
      <c r="L3" s="389"/>
      <c r="M3" s="389"/>
      <c r="N3" s="389"/>
      <c r="O3" s="390"/>
    </row>
    <row r="4" spans="1:18" ht="16.5" customHeight="1" x14ac:dyDescent="0.2">
      <c r="A4" s="52"/>
      <c r="B4" s="396"/>
      <c r="C4" s="396"/>
      <c r="D4" s="396"/>
      <c r="E4" s="396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18" ht="16.5" customHeight="1" thickBot="1" x14ac:dyDescent="0.25">
      <c r="A5" s="52"/>
      <c r="B5" s="397"/>
      <c r="C5" s="397"/>
      <c r="D5" s="397"/>
      <c r="E5" s="397"/>
      <c r="F5" s="391"/>
      <c r="G5" s="391"/>
      <c r="H5" s="391"/>
      <c r="I5" s="391"/>
      <c r="J5" s="391"/>
      <c r="K5" s="391"/>
      <c r="L5" s="391"/>
      <c r="M5" s="391"/>
      <c r="N5" s="391"/>
      <c r="O5" s="392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01" t="s">
        <v>188</v>
      </c>
      <c r="C7" s="401"/>
      <c r="D7" s="39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01" t="s">
        <v>146</v>
      </c>
      <c r="C9" s="401"/>
      <c r="D9" s="403" t="str">
        <f>+'A.2.1. Promedio meteorologia'!E8</f>
        <v>CA-VMP-6</v>
      </c>
      <c r="E9" s="403"/>
      <c r="F9" s="401" t="s">
        <v>189</v>
      </c>
      <c r="G9" s="401"/>
      <c r="H9" s="402" t="str">
        <f>+'A.2.1. Promedio meteorologia'!G8</f>
        <v>0001-7-2020-411</v>
      </c>
      <c r="I9" s="402"/>
      <c r="J9" s="404" t="s">
        <v>176</v>
      </c>
      <c r="K9" s="404"/>
      <c r="L9" s="404"/>
      <c r="M9" s="404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00" t="s">
        <v>136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399">
        <f>G13-D13</f>
        <v>0</v>
      </c>
      <c r="K13" s="399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398" t="s">
        <v>12</v>
      </c>
      <c r="C15" s="398"/>
      <c r="D15" s="398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405" t="s">
        <v>11</v>
      </c>
      <c r="C17" s="405"/>
      <c r="D17" s="405"/>
      <c r="E17" s="129" t="e">
        <f>'A.2.1. Promedio meteorologia'!F42</f>
        <v>#DIV/0!</v>
      </c>
      <c r="F17" s="405" t="s">
        <v>65</v>
      </c>
      <c r="G17" s="405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399">
        <f>G20-D20</f>
        <v>0</v>
      </c>
      <c r="K20" s="399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398" t="s">
        <v>12</v>
      </c>
      <c r="C22" s="398"/>
      <c r="D22" s="398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405" t="s">
        <v>11</v>
      </c>
      <c r="C24" s="405"/>
      <c r="D24" s="405"/>
      <c r="E24" s="129" t="e">
        <f>'A.2.1. Promedio meteorologia'!F70</f>
        <v>#DIV/0!</v>
      </c>
      <c r="F24" s="405" t="s">
        <v>65</v>
      </c>
      <c r="G24" s="405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399">
        <f>G27-D27</f>
        <v>0</v>
      </c>
      <c r="K27" s="399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398" t="s">
        <v>12</v>
      </c>
      <c r="C29" s="398"/>
      <c r="D29" s="398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405" t="s">
        <v>11</v>
      </c>
      <c r="C31" s="405"/>
      <c r="D31" s="405"/>
      <c r="E31" s="129" t="e">
        <f>'A.2.1. Promedio meteorologia'!F98</f>
        <v>#DIV/0!</v>
      </c>
      <c r="F31" s="405" t="s">
        <v>65</v>
      </c>
      <c r="G31" s="405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399">
        <f>G34-D34</f>
        <v>0</v>
      </c>
      <c r="K34" s="399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398" t="s">
        <v>12</v>
      </c>
      <c r="C36" s="398"/>
      <c r="D36" s="398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405" t="s">
        <v>11</v>
      </c>
      <c r="C38" s="405"/>
      <c r="D38" s="405"/>
      <c r="E38" s="129" t="e">
        <f>'A.2.1. Promedio meteorologia'!F126</f>
        <v>#DIV/0!</v>
      </c>
      <c r="F38" s="405" t="s">
        <v>65</v>
      </c>
      <c r="G38" s="405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399">
        <f>G41-D41</f>
        <v>0</v>
      </c>
      <c r="K41" s="399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398" t="s">
        <v>12</v>
      </c>
      <c r="C43" s="398"/>
      <c r="D43" s="398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405" t="s">
        <v>11</v>
      </c>
      <c r="C45" s="405"/>
      <c r="D45" s="405"/>
      <c r="E45" s="129" t="e">
        <f>'A.2.1. Promedio meteorologia'!F154</f>
        <v>#DIV/0!</v>
      </c>
      <c r="F45" s="405" t="s">
        <v>65</v>
      </c>
      <c r="G45" s="405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406" t="s">
        <v>13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</row>
    <row r="49" spans="1:15" ht="35.25" customHeight="1" x14ac:dyDescent="0.2">
      <c r="A49" s="52"/>
      <c r="B49" s="407" t="s">
        <v>174</v>
      </c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7"/>
      <c r="O49" s="407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43"/>
      <c r="C2" s="444"/>
      <c r="D2" s="389" t="s">
        <v>219</v>
      </c>
      <c r="E2" s="389"/>
      <c r="F2" s="389"/>
      <c r="G2" s="389"/>
      <c r="H2" s="389"/>
      <c r="I2" s="389"/>
      <c r="J2" s="390"/>
      <c r="K2" s="54"/>
    </row>
    <row r="3" spans="1:15" ht="12.75" customHeight="1" x14ac:dyDescent="0.2">
      <c r="A3" s="52"/>
      <c r="B3" s="445"/>
      <c r="C3" s="446"/>
      <c r="D3" s="389"/>
      <c r="E3" s="389"/>
      <c r="F3" s="389"/>
      <c r="G3" s="389"/>
      <c r="H3" s="389"/>
      <c r="I3" s="389"/>
      <c r="J3" s="390"/>
      <c r="K3" s="54"/>
    </row>
    <row r="4" spans="1:15" ht="12.75" customHeight="1" x14ac:dyDescent="0.2">
      <c r="A4" s="52"/>
      <c r="B4" s="445"/>
      <c r="C4" s="446"/>
      <c r="D4" s="389"/>
      <c r="E4" s="389"/>
      <c r="F4" s="389"/>
      <c r="G4" s="389"/>
      <c r="H4" s="389"/>
      <c r="I4" s="389"/>
      <c r="J4" s="390"/>
      <c r="K4" s="152"/>
    </row>
    <row r="5" spans="1:15" ht="13.5" customHeight="1" thickBot="1" x14ac:dyDescent="0.25">
      <c r="A5" s="52"/>
      <c r="B5" s="447"/>
      <c r="C5" s="448"/>
      <c r="D5" s="389"/>
      <c r="E5" s="389"/>
      <c r="F5" s="389"/>
      <c r="G5" s="389"/>
      <c r="H5" s="389"/>
      <c r="I5" s="389"/>
      <c r="J5" s="390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01" t="s">
        <v>188</v>
      </c>
      <c r="C7" s="401"/>
      <c r="D7" s="40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9"/>
      <c r="F7" s="409"/>
      <c r="G7" s="409"/>
      <c r="H7" s="409"/>
      <c r="I7" s="409"/>
      <c r="J7" s="409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01" t="s">
        <v>236</v>
      </c>
      <c r="C9" s="401"/>
      <c r="D9" s="105" t="str">
        <f>'A.2.2. Promedio diarios (T y P)'!D9:D9</f>
        <v>CA-VMP-6</v>
      </c>
      <c r="E9" s="153"/>
      <c r="F9" s="401" t="s">
        <v>189</v>
      </c>
      <c r="G9" s="401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08" t="s">
        <v>15</v>
      </c>
      <c r="C11" s="408"/>
      <c r="D11" s="408"/>
      <c r="E11" s="408"/>
      <c r="F11" s="408"/>
      <c r="G11" s="408"/>
      <c r="H11" s="408"/>
      <c r="I11" s="408"/>
      <c r="J11" s="408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25" t="s">
        <v>17</v>
      </c>
      <c r="C13" s="426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23" t="s">
        <v>131</v>
      </c>
      <c r="J13" s="424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22" t="s">
        <v>16</v>
      </c>
      <c r="C15" s="422"/>
      <c r="D15" s="415" t="s">
        <v>8</v>
      </c>
      <c r="E15" s="415"/>
      <c r="F15" s="416" t="s">
        <v>14</v>
      </c>
      <c r="G15" s="417"/>
      <c r="H15" s="417"/>
      <c r="I15" s="417"/>
      <c r="J15" s="418"/>
      <c r="K15" s="57"/>
    </row>
    <row r="16" spans="1:15" x14ac:dyDescent="0.2">
      <c r="A16" s="52"/>
      <c r="B16" s="422"/>
      <c r="C16" s="422"/>
      <c r="D16" s="415" t="s">
        <v>9</v>
      </c>
      <c r="E16" s="415"/>
      <c r="F16" s="416" t="s">
        <v>67</v>
      </c>
      <c r="G16" s="417"/>
      <c r="H16" s="417"/>
      <c r="I16" s="417"/>
      <c r="J16" s="418"/>
      <c r="K16" s="57"/>
    </row>
    <row r="17" spans="1:14" ht="19.5" customHeight="1" x14ac:dyDescent="0.2">
      <c r="A17" s="52"/>
      <c r="B17" s="422"/>
      <c r="C17" s="422"/>
      <c r="D17" s="415" t="s">
        <v>10</v>
      </c>
      <c r="E17" s="415"/>
      <c r="F17" s="416" t="s">
        <v>205</v>
      </c>
      <c r="G17" s="417"/>
      <c r="H17" s="417"/>
      <c r="I17" s="417"/>
      <c r="J17" s="418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08" t="s">
        <v>18</v>
      </c>
      <c r="C19" s="408"/>
      <c r="D19" s="408"/>
      <c r="E19" s="408"/>
      <c r="F19" s="408"/>
      <c r="G19" s="408"/>
      <c r="H19" s="408"/>
      <c r="I19" s="408"/>
      <c r="J19" s="408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19" t="s">
        <v>3</v>
      </c>
      <c r="C21" s="420"/>
      <c r="D21" s="420"/>
      <c r="E21" s="420"/>
      <c r="F21" s="420"/>
      <c r="G21" s="420"/>
      <c r="H21" s="420"/>
      <c r="I21" s="420"/>
      <c r="J21" s="421"/>
      <c r="K21" s="60"/>
    </row>
    <row r="22" spans="1:14" ht="18" x14ac:dyDescent="0.2">
      <c r="A22" s="52"/>
      <c r="B22" s="61" t="s">
        <v>137</v>
      </c>
      <c r="C22" s="412" t="s">
        <v>25</v>
      </c>
      <c r="D22" s="412"/>
      <c r="E22" s="413">
        <f>+'A.2.2. Promedio diarios (T y P)'!D13</f>
        <v>0</v>
      </c>
      <c r="F22" s="413"/>
      <c r="G22" s="412" t="s">
        <v>26</v>
      </c>
      <c r="H22" s="412"/>
      <c r="I22" s="413">
        <f>+'A.2.2. Promedio diarios (T y P)'!G13</f>
        <v>0</v>
      </c>
      <c r="J22" s="414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10" t="s">
        <v>21</v>
      </c>
      <c r="C24" s="411"/>
      <c r="D24" s="66">
        <v>20.2</v>
      </c>
      <c r="E24" s="67" t="s">
        <v>62</v>
      </c>
      <c r="F24" s="68"/>
      <c r="G24" s="410" t="s">
        <v>22</v>
      </c>
      <c r="H24" s="411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27" t="s">
        <v>177</v>
      </c>
      <c r="C26" s="427"/>
      <c r="D26" s="427"/>
      <c r="E26" s="427"/>
      <c r="F26" s="427" t="s">
        <v>19</v>
      </c>
      <c r="G26" s="72" t="s">
        <v>1</v>
      </c>
      <c r="H26" s="73" t="s">
        <v>0</v>
      </c>
      <c r="I26" s="427" t="s">
        <v>179</v>
      </c>
      <c r="J26" s="427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27"/>
      <c r="G27" s="74" t="e">
        <f>+H27-2</f>
        <v>#DIV/0!</v>
      </c>
      <c r="H27" s="75" t="e">
        <f>EVEN(F28)</f>
        <v>#DIV/0!</v>
      </c>
      <c r="I27" s="427"/>
      <c r="J27" s="427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42" t="e">
        <f>-(H28-G28)/(H27-G27)*(H27-F28)+H28</f>
        <v>#DIV/0!</v>
      </c>
      <c r="J28" s="442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12" t="s">
        <v>25</v>
      </c>
      <c r="D30" s="412"/>
      <c r="E30" s="413">
        <f>+'A.2.2. Promedio diarios (T y P)'!D20</f>
        <v>0</v>
      </c>
      <c r="F30" s="413"/>
      <c r="G30" s="412" t="s">
        <v>26</v>
      </c>
      <c r="H30" s="412"/>
      <c r="I30" s="413">
        <f>+'A.2.2. Promedio diarios (T y P)'!G20</f>
        <v>0</v>
      </c>
      <c r="J30" s="414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10" t="s">
        <v>21</v>
      </c>
      <c r="C32" s="411"/>
      <c r="D32" s="80">
        <v>21.3</v>
      </c>
      <c r="E32" s="67" t="s">
        <v>62</v>
      </c>
      <c r="F32" s="68"/>
      <c r="G32" s="410" t="s">
        <v>22</v>
      </c>
      <c r="H32" s="411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27" t="s">
        <v>177</v>
      </c>
      <c r="C34" s="427"/>
      <c r="D34" s="427"/>
      <c r="E34" s="427"/>
      <c r="F34" s="427" t="s">
        <v>19</v>
      </c>
      <c r="G34" s="72" t="s">
        <v>1</v>
      </c>
      <c r="H34" s="73" t="s">
        <v>0</v>
      </c>
      <c r="I34" s="427" t="s">
        <v>179</v>
      </c>
      <c r="J34" s="427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27"/>
      <c r="G35" s="74" t="e">
        <f>+H35-2</f>
        <v>#DIV/0!</v>
      </c>
      <c r="H35" s="75" t="e">
        <f>EVEN(F36)</f>
        <v>#DIV/0!</v>
      </c>
      <c r="I35" s="427"/>
      <c r="J35" s="427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42" t="e">
        <f>-(H36-G36)/(H35-G35)*(H35-F36)+H36</f>
        <v>#DIV/0!</v>
      </c>
      <c r="J36" s="442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12" t="s">
        <v>25</v>
      </c>
      <c r="D38" s="412"/>
      <c r="E38" s="413">
        <f>+'A.2.2. Promedio diarios (T y P)'!D27</f>
        <v>0</v>
      </c>
      <c r="F38" s="413"/>
      <c r="G38" s="412" t="s">
        <v>26</v>
      </c>
      <c r="H38" s="412"/>
      <c r="I38" s="413">
        <f>+'A.2.2. Promedio diarios (T y P)'!G27</f>
        <v>0</v>
      </c>
      <c r="J38" s="414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10" t="s">
        <v>21</v>
      </c>
      <c r="C40" s="411"/>
      <c r="D40" s="80">
        <v>20.9</v>
      </c>
      <c r="E40" s="67" t="s">
        <v>62</v>
      </c>
      <c r="F40" s="68"/>
      <c r="G40" s="410" t="s">
        <v>22</v>
      </c>
      <c r="H40" s="411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27" t="s">
        <v>177</v>
      </c>
      <c r="C42" s="427"/>
      <c r="D42" s="427"/>
      <c r="E42" s="427"/>
      <c r="F42" s="427" t="s">
        <v>19</v>
      </c>
      <c r="G42" s="72" t="s">
        <v>1</v>
      </c>
      <c r="H42" s="73" t="s">
        <v>0</v>
      </c>
      <c r="I42" s="427" t="s">
        <v>179</v>
      </c>
      <c r="J42" s="427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27"/>
      <c r="G43" s="74" t="e">
        <f>+H43-2</f>
        <v>#DIV/0!</v>
      </c>
      <c r="H43" s="75" t="e">
        <f>EVEN(F44)</f>
        <v>#DIV/0!</v>
      </c>
      <c r="I43" s="427"/>
      <c r="J43" s="427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42" t="e">
        <f>-(H44-G44)/(H43-G43)*(H43-F44)+H44</f>
        <v>#DIV/0!</v>
      </c>
      <c r="J44" s="442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12" t="s">
        <v>25</v>
      </c>
      <c r="D46" s="412"/>
      <c r="E46" s="413">
        <f>+'A.2.2. Promedio diarios (T y P)'!D34</f>
        <v>0</v>
      </c>
      <c r="F46" s="413"/>
      <c r="G46" s="412" t="s">
        <v>26</v>
      </c>
      <c r="H46" s="412"/>
      <c r="I46" s="413">
        <f>+'A.2.2. Promedio diarios (T y P)'!G34</f>
        <v>0</v>
      </c>
      <c r="J46" s="414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10" t="s">
        <v>21</v>
      </c>
      <c r="C48" s="411"/>
      <c r="D48" s="80">
        <v>21.7</v>
      </c>
      <c r="E48" s="67" t="s">
        <v>62</v>
      </c>
      <c r="F48" s="68"/>
      <c r="G48" s="410" t="s">
        <v>22</v>
      </c>
      <c r="H48" s="411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27" t="s">
        <v>177</v>
      </c>
      <c r="C50" s="427"/>
      <c r="D50" s="427"/>
      <c r="E50" s="427"/>
      <c r="F50" s="427" t="s">
        <v>19</v>
      </c>
      <c r="G50" s="72" t="s">
        <v>1</v>
      </c>
      <c r="H50" s="73" t="s">
        <v>0</v>
      </c>
      <c r="I50" s="427" t="s">
        <v>179</v>
      </c>
      <c r="J50" s="427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27"/>
      <c r="G51" s="74" t="e">
        <f>+H51-2</f>
        <v>#DIV/0!</v>
      </c>
      <c r="H51" s="75" t="e">
        <f>EVEN(F52)</f>
        <v>#DIV/0!</v>
      </c>
      <c r="I51" s="427"/>
      <c r="J51" s="427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42" t="e">
        <f>-(H52-G52)/(H51-G51)*(H51-F52)+H52</f>
        <v>#DIV/0!</v>
      </c>
      <c r="J52" s="442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12" t="s">
        <v>25</v>
      </c>
      <c r="D54" s="412"/>
      <c r="E54" s="413">
        <f>+'A.2.2. Promedio diarios (T y P)'!D41</f>
        <v>0</v>
      </c>
      <c r="F54" s="413"/>
      <c r="G54" s="412" t="s">
        <v>26</v>
      </c>
      <c r="H54" s="412"/>
      <c r="I54" s="413">
        <f>+'A.2.2. Promedio diarios (T y P)'!G41</f>
        <v>0</v>
      </c>
      <c r="J54" s="414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10" t="s">
        <v>21</v>
      </c>
      <c r="C56" s="411"/>
      <c r="D56" s="66">
        <v>21.6</v>
      </c>
      <c r="E56" s="67" t="s">
        <v>62</v>
      </c>
      <c r="F56" s="68"/>
      <c r="G56" s="410" t="s">
        <v>22</v>
      </c>
      <c r="H56" s="411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27" t="s">
        <v>177</v>
      </c>
      <c r="C58" s="427"/>
      <c r="D58" s="427"/>
      <c r="E58" s="427"/>
      <c r="F58" s="427" t="s">
        <v>19</v>
      </c>
      <c r="G58" s="72" t="s">
        <v>1</v>
      </c>
      <c r="H58" s="73" t="s">
        <v>0</v>
      </c>
      <c r="I58" s="427" t="s">
        <v>179</v>
      </c>
      <c r="J58" s="427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27"/>
      <c r="G59" s="74" t="e">
        <f>+H59-2</f>
        <v>#DIV/0!</v>
      </c>
      <c r="H59" s="75" t="e">
        <f>EVEN(F60)</f>
        <v>#DIV/0!</v>
      </c>
      <c r="I59" s="427"/>
      <c r="J59" s="427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42" t="e">
        <f>-(H60-G60)/(H59-G59)*(H59-F60)+H60</f>
        <v>#DIV/0!</v>
      </c>
      <c r="J60" s="442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12" t="s">
        <v>25</v>
      </c>
      <c r="D62" s="412"/>
      <c r="E62" s="413" t="e">
        <f>+'A.2.2. Promedio diarios (T y P)'!#REF!</f>
        <v>#REF!</v>
      </c>
      <c r="F62" s="413"/>
      <c r="G62" s="412" t="s">
        <v>26</v>
      </c>
      <c r="H62" s="412"/>
      <c r="I62" s="413" t="e">
        <f>+'A.2.2. Promedio diarios (T y P)'!#REF!</f>
        <v>#REF!</v>
      </c>
      <c r="J62" s="414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10" t="s">
        <v>21</v>
      </c>
      <c r="C64" s="411"/>
      <c r="D64" s="66"/>
      <c r="E64" s="67" t="s">
        <v>62</v>
      </c>
      <c r="F64" s="68"/>
      <c r="G64" s="410" t="s">
        <v>22</v>
      </c>
      <c r="H64" s="411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27" t="s">
        <v>177</v>
      </c>
      <c r="C66" s="427"/>
      <c r="D66" s="427"/>
      <c r="E66" s="427"/>
      <c r="F66" s="427" t="s">
        <v>19</v>
      </c>
      <c r="G66" s="72" t="s">
        <v>1</v>
      </c>
      <c r="H66" s="72" t="s">
        <v>0</v>
      </c>
      <c r="I66" s="427" t="s">
        <v>179</v>
      </c>
      <c r="J66" s="427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27"/>
      <c r="G67" s="74" t="e">
        <f>+H67-2</f>
        <v>#REF!</v>
      </c>
      <c r="H67" s="74" t="e">
        <f>EVEN(F68)</f>
        <v>#REF!</v>
      </c>
      <c r="I67" s="427"/>
      <c r="J67" s="427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29" t="e">
        <f>-(H68-G68)/(H67-G67)*(H67-F68)+H68</f>
        <v>#REF!</v>
      </c>
      <c r="J68" s="430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12" t="s">
        <v>25</v>
      </c>
      <c r="D70" s="412"/>
      <c r="E70" s="413" t="e">
        <f>+'A.2.2. Promedio diarios (T y P)'!#REF!</f>
        <v>#REF!</v>
      </c>
      <c r="F70" s="413"/>
      <c r="G70" s="412" t="s">
        <v>26</v>
      </c>
      <c r="H70" s="412"/>
      <c r="I70" s="413" t="e">
        <f>+'A.2.2. Promedio diarios (T y P)'!#REF!</f>
        <v>#REF!</v>
      </c>
      <c r="J70" s="428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10" t="s">
        <v>21</v>
      </c>
      <c r="C72" s="411"/>
      <c r="D72" s="66"/>
      <c r="E72" s="67" t="s">
        <v>62</v>
      </c>
      <c r="F72" s="68"/>
      <c r="G72" s="410" t="s">
        <v>22</v>
      </c>
      <c r="H72" s="411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31" t="s">
        <v>177</v>
      </c>
      <c r="C74" s="432"/>
      <c r="D74" s="432"/>
      <c r="E74" s="433"/>
      <c r="F74" s="434" t="s">
        <v>19</v>
      </c>
      <c r="G74" s="72" t="s">
        <v>1</v>
      </c>
      <c r="H74" s="73" t="s">
        <v>0</v>
      </c>
      <c r="I74" s="436" t="s">
        <v>179</v>
      </c>
      <c r="J74" s="437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35"/>
      <c r="G75" s="74" t="e">
        <f>+H75-2</f>
        <v>#REF!</v>
      </c>
      <c r="H75" s="75" t="e">
        <f>EVEN(F76)</f>
        <v>#REF!</v>
      </c>
      <c r="I75" s="438"/>
      <c r="J75" s="439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40" t="e">
        <f>-(H76-G76)/(H75-G75)*(H75-F76)+H76</f>
        <v>#REF!</v>
      </c>
      <c r="J76" s="441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12" t="s">
        <v>25</v>
      </c>
      <c r="D78" s="412"/>
      <c r="E78" s="413" t="e">
        <f>+'A.2.2. Promedio diarios (T y P)'!#REF!</f>
        <v>#REF!</v>
      </c>
      <c r="F78" s="413"/>
      <c r="G78" s="412" t="s">
        <v>26</v>
      </c>
      <c r="H78" s="412"/>
      <c r="I78" s="413" t="e">
        <f>+'A.2.2. Promedio diarios (T y P)'!#REF!</f>
        <v>#REF!</v>
      </c>
      <c r="J78" s="428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10" t="s">
        <v>21</v>
      </c>
      <c r="C80" s="411"/>
      <c r="D80" s="66"/>
      <c r="E80" s="67" t="s">
        <v>62</v>
      </c>
      <c r="F80" s="68"/>
      <c r="G80" s="410" t="s">
        <v>22</v>
      </c>
      <c r="H80" s="411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31" t="s">
        <v>177</v>
      </c>
      <c r="C82" s="432"/>
      <c r="D82" s="432"/>
      <c r="E82" s="433"/>
      <c r="F82" s="434" t="s">
        <v>19</v>
      </c>
      <c r="G82" s="72" t="s">
        <v>1</v>
      </c>
      <c r="H82" s="73" t="s">
        <v>0</v>
      </c>
      <c r="I82" s="436" t="s">
        <v>34</v>
      </c>
      <c r="J82" s="437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35"/>
      <c r="G83" s="74" t="e">
        <f>+H83-2</f>
        <v>#REF!</v>
      </c>
      <c r="H83" s="75" t="e">
        <f>EVEN(F84)</f>
        <v>#REF!</v>
      </c>
      <c r="I83" s="438"/>
      <c r="J83" s="439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40" t="e">
        <f>-(H84-G84)/(H83-G83)*(H83-F84)+H84</f>
        <v>#REF!</v>
      </c>
      <c r="J84" s="441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12" t="s">
        <v>25</v>
      </c>
      <c r="D86" s="412"/>
      <c r="E86" s="413" t="e">
        <f>+'A.2.2. Promedio diarios (T y P)'!#REF!</f>
        <v>#REF!</v>
      </c>
      <c r="F86" s="413"/>
      <c r="G86" s="412" t="s">
        <v>26</v>
      </c>
      <c r="H86" s="412"/>
      <c r="I86" s="413" t="e">
        <f>+'A.2.2. Promedio diarios (T y P)'!#REF!</f>
        <v>#REF!</v>
      </c>
      <c r="J86" s="428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10" t="s">
        <v>21</v>
      </c>
      <c r="C88" s="411"/>
      <c r="D88" s="66"/>
      <c r="E88" s="67" t="s">
        <v>62</v>
      </c>
      <c r="F88" s="68"/>
      <c r="G88" s="410" t="s">
        <v>22</v>
      </c>
      <c r="H88" s="411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31" t="s">
        <v>177</v>
      </c>
      <c r="C90" s="432"/>
      <c r="D90" s="432"/>
      <c r="E90" s="433"/>
      <c r="F90" s="434" t="s">
        <v>19</v>
      </c>
      <c r="G90" s="72" t="s">
        <v>1</v>
      </c>
      <c r="H90" s="73" t="s">
        <v>0</v>
      </c>
      <c r="I90" s="436" t="s">
        <v>34</v>
      </c>
      <c r="J90" s="437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35"/>
      <c r="G91" s="74" t="e">
        <f>+H91-2</f>
        <v>#REF!</v>
      </c>
      <c r="H91" s="75" t="e">
        <f>EVEN(F92)</f>
        <v>#REF!</v>
      </c>
      <c r="I91" s="438"/>
      <c r="J91" s="439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40" t="e">
        <f>-(H92-G92)/(H91-G91)*(H91-F92)+H92</f>
        <v>#REF!</v>
      </c>
      <c r="J92" s="441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12" t="s">
        <v>25</v>
      </c>
      <c r="D94" s="412"/>
      <c r="E94" s="413" t="e">
        <f>+'A.2.2. Promedio diarios (T y P)'!#REF!</f>
        <v>#REF!</v>
      </c>
      <c r="F94" s="413"/>
      <c r="G94" s="412" t="s">
        <v>26</v>
      </c>
      <c r="H94" s="412"/>
      <c r="I94" s="413" t="e">
        <f>+'A.2.2. Promedio diarios (T y P)'!#REF!</f>
        <v>#REF!</v>
      </c>
      <c r="J94" s="428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10" t="s">
        <v>21</v>
      </c>
      <c r="C96" s="411"/>
      <c r="D96" s="66"/>
      <c r="E96" s="67" t="s">
        <v>62</v>
      </c>
      <c r="F96" s="68"/>
      <c r="G96" s="410" t="s">
        <v>22</v>
      </c>
      <c r="H96" s="411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31" t="s">
        <v>177</v>
      </c>
      <c r="C98" s="432"/>
      <c r="D98" s="432"/>
      <c r="E98" s="433"/>
      <c r="F98" s="434" t="s">
        <v>19</v>
      </c>
      <c r="G98" s="72" t="s">
        <v>1</v>
      </c>
      <c r="H98" s="73" t="s">
        <v>0</v>
      </c>
      <c r="I98" s="436" t="s">
        <v>34</v>
      </c>
      <c r="J98" s="437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35"/>
      <c r="G99" s="74" t="e">
        <f>+H99-2</f>
        <v>#REF!</v>
      </c>
      <c r="H99" s="75" t="e">
        <f>EVEN(F100)</f>
        <v>#REF!</v>
      </c>
      <c r="I99" s="438"/>
      <c r="J99" s="439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40" t="e">
        <f>-(H100-G100)/(H99-G99)*(H99-F100)+H100</f>
        <v>#REF!</v>
      </c>
      <c r="J100" s="441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12" t="s">
        <v>25</v>
      </c>
      <c r="D102" s="412"/>
      <c r="E102" s="413" t="e">
        <f>+'A.2.2. Promedio diarios (T y P)'!#REF!</f>
        <v>#REF!</v>
      </c>
      <c r="F102" s="413"/>
      <c r="G102" s="412" t="s">
        <v>26</v>
      </c>
      <c r="H102" s="412"/>
      <c r="I102" s="413" t="e">
        <f>+'A.2.2. Promedio diarios (T y P)'!#REF!</f>
        <v>#REF!</v>
      </c>
      <c r="J102" s="428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10" t="s">
        <v>21</v>
      </c>
      <c r="C104" s="411"/>
      <c r="D104" s="66"/>
      <c r="E104" s="67" t="s">
        <v>62</v>
      </c>
      <c r="F104" s="68"/>
      <c r="G104" s="410" t="s">
        <v>22</v>
      </c>
      <c r="H104" s="411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31" t="s">
        <v>177</v>
      </c>
      <c r="C106" s="432"/>
      <c r="D106" s="432"/>
      <c r="E106" s="433"/>
      <c r="F106" s="434" t="s">
        <v>19</v>
      </c>
      <c r="G106" s="72" t="s">
        <v>1</v>
      </c>
      <c r="H106" s="73" t="s">
        <v>0</v>
      </c>
      <c r="I106" s="436" t="s">
        <v>34</v>
      </c>
      <c r="J106" s="437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35"/>
      <c r="G107" s="74" t="e">
        <f>+H107-2</f>
        <v>#REF!</v>
      </c>
      <c r="H107" s="75" t="e">
        <f>EVEN(F108)</f>
        <v>#REF!</v>
      </c>
      <c r="I107" s="438"/>
      <c r="J107" s="439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40" t="e">
        <f>-(H108-G108)/(H107-G107)*(H107-F108)+H108</f>
        <v>#REF!</v>
      </c>
      <c r="J108" s="441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12" t="s">
        <v>25</v>
      </c>
      <c r="D110" s="412"/>
      <c r="E110" s="413" t="e">
        <f>+'A.2.2. Promedio diarios (T y P)'!#REF!</f>
        <v>#REF!</v>
      </c>
      <c r="F110" s="413"/>
      <c r="G110" s="412" t="s">
        <v>26</v>
      </c>
      <c r="H110" s="412"/>
      <c r="I110" s="413" t="e">
        <f>+'A.2.2. Promedio diarios (T y P)'!#REF!</f>
        <v>#REF!</v>
      </c>
      <c r="J110" s="428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10" t="s">
        <v>21</v>
      </c>
      <c r="C112" s="411"/>
      <c r="D112" s="66"/>
      <c r="E112" s="67" t="s">
        <v>62</v>
      </c>
      <c r="F112" s="68"/>
      <c r="G112" s="410" t="s">
        <v>22</v>
      </c>
      <c r="H112" s="411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31" t="s">
        <v>177</v>
      </c>
      <c r="C114" s="432"/>
      <c r="D114" s="432"/>
      <c r="E114" s="433"/>
      <c r="F114" s="434" t="s">
        <v>19</v>
      </c>
      <c r="G114" s="72" t="s">
        <v>1</v>
      </c>
      <c r="H114" s="73" t="s">
        <v>0</v>
      </c>
      <c r="I114" s="436" t="s">
        <v>34</v>
      </c>
      <c r="J114" s="437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35"/>
      <c r="G115" s="74" t="e">
        <f>+H115-2</f>
        <v>#REF!</v>
      </c>
      <c r="H115" s="75" t="e">
        <f>EVEN(F116)</f>
        <v>#REF!</v>
      </c>
      <c r="I115" s="438"/>
      <c r="J115" s="439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40" t="e">
        <f>-(H116-G116)/(H115-G115)*(H115-F116)+H116</f>
        <v>#REF!</v>
      </c>
      <c r="J116" s="441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12" t="s">
        <v>25</v>
      </c>
      <c r="D118" s="412"/>
      <c r="E118" s="413" t="e">
        <f>+'A.2.2. Promedio diarios (T y P)'!#REF!</f>
        <v>#REF!</v>
      </c>
      <c r="F118" s="413"/>
      <c r="G118" s="412" t="s">
        <v>26</v>
      </c>
      <c r="H118" s="412"/>
      <c r="I118" s="413" t="e">
        <f>+'A.2.2. Promedio diarios (T y P)'!#REF!</f>
        <v>#REF!</v>
      </c>
      <c r="J118" s="428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10" t="s">
        <v>21</v>
      </c>
      <c r="C120" s="411"/>
      <c r="D120" s="66"/>
      <c r="E120" s="67" t="s">
        <v>62</v>
      </c>
      <c r="F120" s="68"/>
      <c r="G120" s="410" t="s">
        <v>22</v>
      </c>
      <c r="H120" s="411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31" t="s">
        <v>177</v>
      </c>
      <c r="C122" s="432"/>
      <c r="D122" s="432"/>
      <c r="E122" s="433"/>
      <c r="F122" s="434" t="s">
        <v>19</v>
      </c>
      <c r="G122" s="72" t="s">
        <v>1</v>
      </c>
      <c r="H122" s="73" t="s">
        <v>0</v>
      </c>
      <c r="I122" s="436" t="s">
        <v>34</v>
      </c>
      <c r="J122" s="437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35"/>
      <c r="G123" s="74" t="e">
        <f>+H123-2</f>
        <v>#REF!</v>
      </c>
      <c r="H123" s="75" t="e">
        <f>EVEN(F124)</f>
        <v>#REF!</v>
      </c>
      <c r="I123" s="438"/>
      <c r="J123" s="439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40" t="e">
        <f>-(H124-G124)/(H123-G123)*(H123-F124)+H124</f>
        <v>#REF!</v>
      </c>
      <c r="J124" s="441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12" t="s">
        <v>25</v>
      </c>
      <c r="D126" s="412"/>
      <c r="E126" s="413" t="e">
        <f>+'A.2.2. Promedio diarios (T y P)'!#REF!</f>
        <v>#REF!</v>
      </c>
      <c r="F126" s="413"/>
      <c r="G126" s="412" t="s">
        <v>26</v>
      </c>
      <c r="H126" s="412"/>
      <c r="I126" s="413" t="e">
        <f>+'A.2.2. Promedio diarios (T y P)'!#REF!</f>
        <v>#REF!</v>
      </c>
      <c r="J126" s="428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10" t="s">
        <v>21</v>
      </c>
      <c r="C128" s="411"/>
      <c r="D128" s="66"/>
      <c r="E128" s="67" t="s">
        <v>62</v>
      </c>
      <c r="F128" s="68"/>
      <c r="G128" s="410" t="s">
        <v>22</v>
      </c>
      <c r="H128" s="411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31" t="s">
        <v>177</v>
      </c>
      <c r="C130" s="432"/>
      <c r="D130" s="432"/>
      <c r="E130" s="433"/>
      <c r="F130" s="434" t="s">
        <v>19</v>
      </c>
      <c r="G130" s="72" t="s">
        <v>1</v>
      </c>
      <c r="H130" s="73" t="s">
        <v>0</v>
      </c>
      <c r="I130" s="436" t="s">
        <v>34</v>
      </c>
      <c r="J130" s="437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35"/>
      <c r="G131" s="74" t="e">
        <f>+H131-2</f>
        <v>#REF!</v>
      </c>
      <c r="H131" s="75" t="e">
        <f>EVEN(F132)</f>
        <v>#REF!</v>
      </c>
      <c r="I131" s="438"/>
      <c r="J131" s="439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40" t="e">
        <f>-(H132-G132)/(H131-G131)*(H131-F132)+H132</f>
        <v>#REF!</v>
      </c>
      <c r="J132" s="441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12" t="s">
        <v>25</v>
      </c>
      <c r="D134" s="412"/>
      <c r="E134" s="413" t="e">
        <f>+'A.2.2. Promedio diarios (T y P)'!#REF!</f>
        <v>#REF!</v>
      </c>
      <c r="F134" s="413"/>
      <c r="G134" s="412" t="s">
        <v>26</v>
      </c>
      <c r="H134" s="412"/>
      <c r="I134" s="413" t="e">
        <f>+'A.2.2. Promedio diarios (T y P)'!#REF!</f>
        <v>#REF!</v>
      </c>
      <c r="J134" s="428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10" t="s">
        <v>21</v>
      </c>
      <c r="C136" s="411"/>
      <c r="D136" s="66"/>
      <c r="E136" s="67" t="s">
        <v>62</v>
      </c>
      <c r="F136" s="68"/>
      <c r="G136" s="410" t="s">
        <v>22</v>
      </c>
      <c r="H136" s="411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31" t="s">
        <v>177</v>
      </c>
      <c r="C138" s="432"/>
      <c r="D138" s="432"/>
      <c r="E138" s="433"/>
      <c r="F138" s="434" t="s">
        <v>19</v>
      </c>
      <c r="G138" s="72" t="s">
        <v>1</v>
      </c>
      <c r="H138" s="73" t="s">
        <v>0</v>
      </c>
      <c r="I138" s="436" t="s">
        <v>34</v>
      </c>
      <c r="J138" s="437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35"/>
      <c r="G139" s="74" t="e">
        <f>+H139-2</f>
        <v>#REF!</v>
      </c>
      <c r="H139" s="75" t="e">
        <f>EVEN(F140)</f>
        <v>#REF!</v>
      </c>
      <c r="I139" s="438"/>
      <c r="J139" s="439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40" t="e">
        <f>-(H140-G140)/(H139-G139)*(H139-F140)+H140</f>
        <v>#REF!</v>
      </c>
      <c r="J140" s="441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406" t="s">
        <v>13</v>
      </c>
      <c r="C142" s="406"/>
      <c r="D142" s="406"/>
      <c r="E142" s="406"/>
      <c r="F142" s="406"/>
      <c r="G142" s="406"/>
      <c r="H142" s="406"/>
      <c r="I142" s="406"/>
      <c r="J142" s="406"/>
      <c r="K142" s="54"/>
    </row>
    <row r="143" spans="1:11" ht="35.25" customHeight="1" x14ac:dyDescent="0.2">
      <c r="A143" s="52"/>
      <c r="B143" s="407" t="s">
        <v>173</v>
      </c>
      <c r="C143" s="407"/>
      <c r="D143" s="407"/>
      <c r="E143" s="407"/>
      <c r="F143" s="407"/>
      <c r="G143" s="407"/>
      <c r="H143" s="407"/>
      <c r="I143" s="407"/>
      <c r="J143" s="407"/>
      <c r="K143" s="54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52"/>
      <c r="C2" s="453"/>
      <c r="D2" s="454"/>
      <c r="E2" s="461" t="s">
        <v>220</v>
      </c>
      <c r="F2" s="462"/>
      <c r="G2" s="462"/>
      <c r="H2" s="462"/>
      <c r="I2" s="462"/>
      <c r="J2" s="462"/>
      <c r="K2" s="462"/>
      <c r="L2" s="462"/>
      <c r="M2" s="463"/>
      <c r="N2" s="96"/>
    </row>
    <row r="3" spans="1:14" s="7" customFormat="1" ht="12.75" customHeight="1" x14ac:dyDescent="0.2">
      <c r="A3" s="83"/>
      <c r="B3" s="455"/>
      <c r="C3" s="456"/>
      <c r="D3" s="457"/>
      <c r="E3" s="464"/>
      <c r="F3" s="465"/>
      <c r="G3" s="465"/>
      <c r="H3" s="465"/>
      <c r="I3" s="465"/>
      <c r="J3" s="465"/>
      <c r="K3" s="465"/>
      <c r="L3" s="465"/>
      <c r="M3" s="466"/>
      <c r="N3" s="96"/>
    </row>
    <row r="4" spans="1:14" s="7" customFormat="1" ht="12.75" customHeight="1" x14ac:dyDescent="0.2">
      <c r="A4" s="83"/>
      <c r="B4" s="455"/>
      <c r="C4" s="456"/>
      <c r="D4" s="457"/>
      <c r="E4" s="464"/>
      <c r="F4" s="465"/>
      <c r="G4" s="465"/>
      <c r="H4" s="465"/>
      <c r="I4" s="465"/>
      <c r="J4" s="465"/>
      <c r="K4" s="465"/>
      <c r="L4" s="465"/>
      <c r="M4" s="466"/>
      <c r="N4" s="96"/>
    </row>
    <row r="5" spans="1:14" s="7" customFormat="1" ht="13.5" customHeight="1" x14ac:dyDescent="0.2">
      <c r="A5" s="83"/>
      <c r="B5" s="458"/>
      <c r="C5" s="459"/>
      <c r="D5" s="460"/>
      <c r="E5" s="467"/>
      <c r="F5" s="468"/>
      <c r="G5" s="468"/>
      <c r="H5" s="468"/>
      <c r="I5" s="468"/>
      <c r="J5" s="468"/>
      <c r="K5" s="468"/>
      <c r="L5" s="468"/>
      <c r="M5" s="469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01" t="s">
        <v>188</v>
      </c>
      <c r="C7" s="401"/>
      <c r="D7" s="401"/>
      <c r="E7" s="39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4"/>
      <c r="G7" s="394"/>
      <c r="H7" s="394"/>
      <c r="I7" s="394"/>
      <c r="J7" s="394"/>
      <c r="K7" s="394"/>
      <c r="L7" s="394"/>
      <c r="M7" s="394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01" t="s">
        <v>236</v>
      </c>
      <c r="C9" s="401"/>
      <c r="D9" s="401"/>
      <c r="E9" s="393" t="str">
        <f>'A.2.1. Promedio meteorologia'!E8</f>
        <v>CA-VMP-6</v>
      </c>
      <c r="F9" s="393"/>
      <c r="G9" s="154"/>
      <c r="H9" s="401" t="s">
        <v>189</v>
      </c>
      <c r="I9" s="401"/>
      <c r="J9" s="470" t="str">
        <f>'A.2.1. Promedio meteorologia'!G8</f>
        <v>0001-7-2020-411</v>
      </c>
      <c r="K9" s="470"/>
      <c r="L9" s="470"/>
      <c r="M9" s="470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474" t="s">
        <v>178</v>
      </c>
      <c r="H11" s="475"/>
      <c r="I11" s="474" t="s">
        <v>238</v>
      </c>
      <c r="J11" s="475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471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476">
        <f>+'A.2.2. Promedio diarios (T y P)'!M13</f>
        <v>0</v>
      </c>
      <c r="H12" s="477"/>
      <c r="I12" s="488" t="e">
        <f>+'A.2.3. Flujo promedio'!I28</f>
        <v>#DIV/0!</v>
      </c>
      <c r="J12" s="489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472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78">
        <f>+'A.2.2. Promedio diarios (T y P)'!M20</f>
        <v>0</v>
      </c>
      <c r="H13" s="479"/>
      <c r="I13" s="486" t="e">
        <f>'A.2.3. Flujo promedio'!I36:J36</f>
        <v>#DIV/0!</v>
      </c>
      <c r="J13" s="487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472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78">
        <f>+'A.2.2. Promedio diarios (T y P)'!M27</f>
        <v>0</v>
      </c>
      <c r="H14" s="479"/>
      <c r="I14" s="486" t="e">
        <f>'A.2.3. Flujo promedio'!I44:J44</f>
        <v>#DIV/0!</v>
      </c>
      <c r="J14" s="487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472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78">
        <f>+'A.2.2. Promedio diarios (T y P)'!M34</f>
        <v>0</v>
      </c>
      <c r="H15" s="479"/>
      <c r="I15" s="486" t="e">
        <f>'A.2.3. Flujo promedio'!I52:J52</f>
        <v>#DIV/0!</v>
      </c>
      <c r="J15" s="487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472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480">
        <f>+'A.2.2. Promedio diarios (T y P)'!M41</f>
        <v>0</v>
      </c>
      <c r="H16" s="481"/>
      <c r="I16" s="486" t="e">
        <f>'A.2.3. Flujo promedio'!I60:J60</f>
        <v>#DIV/0!</v>
      </c>
      <c r="J16" s="487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472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492" t="e">
        <f>+'A.2.2. Promedio diarios (T y P)'!#REF!</f>
        <v>#REF!</v>
      </c>
      <c r="H17" s="493"/>
      <c r="I17" s="486" t="e">
        <f>+#REF!</f>
        <v>#REF!</v>
      </c>
      <c r="J17" s="487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472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78" t="e">
        <f>+'A.2.2. Promedio diarios (T y P)'!#REF!</f>
        <v>#REF!</v>
      </c>
      <c r="H18" s="479"/>
      <c r="I18" s="486" t="e">
        <f>+#REF!</f>
        <v>#REF!</v>
      </c>
      <c r="J18" s="487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72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78" t="e">
        <f>+'A.2.2. Promedio diarios (T y P)'!#REF!</f>
        <v>#REF!</v>
      </c>
      <c r="H19" s="479"/>
      <c r="I19" s="486" t="e">
        <f>+#REF!</f>
        <v>#REF!</v>
      </c>
      <c r="J19" s="487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472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490" t="e">
        <f>+'A.2.2. Promedio diarios (T y P)'!#REF!</f>
        <v>#REF!</v>
      </c>
      <c r="H20" s="491"/>
      <c r="I20" s="486" t="e">
        <f>+#REF!</f>
        <v>#REF!</v>
      </c>
      <c r="J20" s="487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472"/>
      <c r="D21" s="78"/>
      <c r="E21" s="93" t="e">
        <f>+'A.2.2. Promedio diarios (T y P)'!#REF!</f>
        <v>#REF!</v>
      </c>
      <c r="F21" s="93">
        <f>+'A.2.2. Promedio diarios (T y P)'!G9</f>
        <v>0</v>
      </c>
      <c r="G21" s="490" t="e">
        <f>+'A.2.2. Promedio diarios (T y P)'!#REF!</f>
        <v>#REF!</v>
      </c>
      <c r="H21" s="491"/>
      <c r="I21" s="486" t="e">
        <f>+#REF!</f>
        <v>#REF!</v>
      </c>
      <c r="J21" s="487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472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490" t="e">
        <f>+'A.2.2. Promedio diarios (T y P)'!#REF!</f>
        <v>#REF!</v>
      </c>
      <c r="H22" s="491"/>
      <c r="I22" s="486" t="e">
        <f>+#REF!</f>
        <v>#REF!</v>
      </c>
      <c r="J22" s="487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472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490" t="e">
        <f>+'A.2.2. Promedio diarios (T y P)'!#REF!</f>
        <v>#REF!</v>
      </c>
      <c r="H23" s="491"/>
      <c r="I23" s="486" t="e">
        <f>+#REF!</f>
        <v>#REF!</v>
      </c>
      <c r="J23" s="487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472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490" t="e">
        <f>+'A.2.2. Promedio diarios (T y P)'!#REF!</f>
        <v>#REF!</v>
      </c>
      <c r="H24" s="491"/>
      <c r="I24" s="486" t="e">
        <f>+#REF!</f>
        <v>#REF!</v>
      </c>
      <c r="J24" s="487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472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490" t="e">
        <f>+'A.2.2. Promedio diarios (T y P)'!#REF!</f>
        <v>#REF!</v>
      </c>
      <c r="H25" s="491"/>
      <c r="I25" s="486" t="e">
        <f>+#REF!</f>
        <v>#REF!</v>
      </c>
      <c r="J25" s="487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473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482" t="e">
        <f>+'A.2.2. Promedio diarios (T y P)'!#REF!</f>
        <v>#REF!</v>
      </c>
      <c r="H26" s="483"/>
      <c r="I26" s="484" t="e">
        <f>+#REF!</f>
        <v>#REF!</v>
      </c>
      <c r="J26" s="485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49" t="s">
        <v>234</v>
      </c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1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497"/>
      <c r="C2" s="498"/>
      <c r="D2" s="498"/>
      <c r="E2" s="502" t="s">
        <v>223</v>
      </c>
      <c r="F2" s="503"/>
      <c r="G2" s="503"/>
      <c r="H2" s="503"/>
      <c r="I2" s="503"/>
      <c r="J2" s="503"/>
      <c r="K2" s="503"/>
      <c r="L2" s="503"/>
      <c r="M2" s="504"/>
      <c r="N2" s="96"/>
    </row>
    <row r="3" spans="1:16" s="7" customFormat="1" ht="12.75" customHeight="1" x14ac:dyDescent="0.2">
      <c r="A3" s="83"/>
      <c r="B3" s="499"/>
      <c r="C3" s="456"/>
      <c r="D3" s="456"/>
      <c r="E3" s="505"/>
      <c r="F3" s="465"/>
      <c r="G3" s="465"/>
      <c r="H3" s="465"/>
      <c r="I3" s="465"/>
      <c r="J3" s="465"/>
      <c r="K3" s="465"/>
      <c r="L3" s="465"/>
      <c r="M3" s="506"/>
      <c r="N3" s="96"/>
    </row>
    <row r="4" spans="1:16" s="7" customFormat="1" ht="12.75" customHeight="1" x14ac:dyDescent="0.2">
      <c r="A4" s="83"/>
      <c r="B4" s="499"/>
      <c r="C4" s="456"/>
      <c r="D4" s="456"/>
      <c r="E4" s="505"/>
      <c r="F4" s="465"/>
      <c r="G4" s="465"/>
      <c r="H4" s="465"/>
      <c r="I4" s="465"/>
      <c r="J4" s="465"/>
      <c r="K4" s="465"/>
      <c r="L4" s="465"/>
      <c r="M4" s="506"/>
      <c r="N4" s="96"/>
    </row>
    <row r="5" spans="1:16" s="7" customFormat="1" ht="13.5" customHeight="1" thickBot="1" x14ac:dyDescent="0.25">
      <c r="A5" s="83"/>
      <c r="B5" s="500"/>
      <c r="C5" s="501"/>
      <c r="D5" s="501"/>
      <c r="E5" s="507"/>
      <c r="F5" s="508"/>
      <c r="G5" s="508"/>
      <c r="H5" s="508"/>
      <c r="I5" s="508"/>
      <c r="J5" s="508"/>
      <c r="K5" s="508"/>
      <c r="L5" s="508"/>
      <c r="M5" s="509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1" t="s">
        <v>236</v>
      </c>
      <c r="C9" s="401"/>
      <c r="D9" s="401"/>
      <c r="E9" s="393" t="str">
        <f>+'A.2.4. Cálculo PM10 y VM'!E9:F9</f>
        <v>CA-VMP-6</v>
      </c>
      <c r="F9" s="393"/>
      <c r="G9" s="154"/>
      <c r="H9" s="401" t="s">
        <v>189</v>
      </c>
      <c r="I9" s="401"/>
      <c r="J9" s="393" t="str">
        <f>+'A.2.3. Flujo promedio'!H9</f>
        <v>0001-7-2020-411</v>
      </c>
      <c r="K9" s="393"/>
      <c r="L9" s="393"/>
      <c r="M9" s="393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510" t="s">
        <v>178</v>
      </c>
      <c r="H11" s="511"/>
      <c r="I11" s="98" t="s">
        <v>185</v>
      </c>
      <c r="J11" s="510" t="s">
        <v>184</v>
      </c>
      <c r="K11" s="511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516" t="s">
        <v>149</v>
      </c>
      <c r="D12" s="78" t="s">
        <v>131</v>
      </c>
      <c r="E12" s="93" t="s">
        <v>131</v>
      </c>
      <c r="F12" s="93" t="s">
        <v>131</v>
      </c>
      <c r="G12" s="478" t="s">
        <v>131</v>
      </c>
      <c r="H12" s="479"/>
      <c r="I12" s="100" t="s">
        <v>131</v>
      </c>
      <c r="J12" s="512" t="s">
        <v>131</v>
      </c>
      <c r="K12" s="513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517"/>
      <c r="D13" s="78" t="s">
        <v>131</v>
      </c>
      <c r="E13" s="93" t="s">
        <v>131</v>
      </c>
      <c r="F13" s="93" t="s">
        <v>131</v>
      </c>
      <c r="G13" s="478" t="s">
        <v>131</v>
      </c>
      <c r="H13" s="479"/>
      <c r="I13" s="100" t="s">
        <v>131</v>
      </c>
      <c r="J13" s="512" t="s">
        <v>131</v>
      </c>
      <c r="K13" s="513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517"/>
      <c r="D14" s="78" t="s">
        <v>131</v>
      </c>
      <c r="E14" s="93" t="s">
        <v>131</v>
      </c>
      <c r="F14" s="93" t="s">
        <v>131</v>
      </c>
      <c r="G14" s="478" t="s">
        <v>131</v>
      </c>
      <c r="H14" s="479"/>
      <c r="I14" s="100" t="s">
        <v>131</v>
      </c>
      <c r="J14" s="512" t="s">
        <v>131</v>
      </c>
      <c r="K14" s="513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517"/>
      <c r="D15" s="78" t="s">
        <v>131</v>
      </c>
      <c r="E15" s="93" t="s">
        <v>131</v>
      </c>
      <c r="F15" s="93" t="s">
        <v>131</v>
      </c>
      <c r="G15" s="478" t="s">
        <v>131</v>
      </c>
      <c r="H15" s="479"/>
      <c r="I15" s="100" t="s">
        <v>131</v>
      </c>
      <c r="J15" s="512" t="s">
        <v>131</v>
      </c>
      <c r="K15" s="513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517"/>
      <c r="D16" s="78" t="s">
        <v>131</v>
      </c>
      <c r="E16" s="93" t="s">
        <v>131</v>
      </c>
      <c r="F16" s="93" t="s">
        <v>131</v>
      </c>
      <c r="G16" s="480" t="s">
        <v>131</v>
      </c>
      <c r="H16" s="481"/>
      <c r="I16" s="100" t="s">
        <v>131</v>
      </c>
      <c r="J16" s="512" t="s">
        <v>131</v>
      </c>
      <c r="K16" s="513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517"/>
      <c r="D17" s="78"/>
      <c r="E17" s="93"/>
      <c r="F17" s="93"/>
      <c r="G17" s="492">
        <f t="shared" ref="G17:G26" si="0">(F17-E17)*60*24</f>
        <v>0</v>
      </c>
      <c r="H17" s="493"/>
      <c r="I17" s="102"/>
      <c r="J17" s="512"/>
      <c r="K17" s="513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517"/>
      <c r="D18" s="78"/>
      <c r="E18" s="93"/>
      <c r="F18" s="93"/>
      <c r="G18" s="478">
        <f t="shared" si="0"/>
        <v>0</v>
      </c>
      <c r="H18" s="479"/>
      <c r="I18" s="102"/>
      <c r="J18" s="512"/>
      <c r="K18" s="513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17"/>
      <c r="D19" s="78"/>
      <c r="E19" s="93"/>
      <c r="F19" s="93"/>
      <c r="G19" s="478">
        <f t="shared" si="0"/>
        <v>0</v>
      </c>
      <c r="H19" s="479"/>
      <c r="I19" s="102"/>
      <c r="J19" s="512"/>
      <c r="K19" s="513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517"/>
      <c r="D20" s="78"/>
      <c r="E20" s="93"/>
      <c r="F20" s="93"/>
      <c r="G20" s="478">
        <f t="shared" si="0"/>
        <v>0</v>
      </c>
      <c r="H20" s="479"/>
      <c r="I20" s="102"/>
      <c r="J20" s="512"/>
      <c r="K20" s="513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517"/>
      <c r="D21" s="78"/>
      <c r="E21" s="93"/>
      <c r="F21" s="93"/>
      <c r="G21" s="478">
        <f t="shared" si="0"/>
        <v>0</v>
      </c>
      <c r="H21" s="479"/>
      <c r="I21" s="102"/>
      <c r="J21" s="512"/>
      <c r="K21" s="513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517"/>
      <c r="D22" s="78"/>
      <c r="E22" s="93"/>
      <c r="F22" s="93"/>
      <c r="G22" s="478">
        <f t="shared" si="0"/>
        <v>0</v>
      </c>
      <c r="H22" s="479"/>
      <c r="I22" s="102"/>
      <c r="J22" s="512"/>
      <c r="K22" s="513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517"/>
      <c r="D23" s="78"/>
      <c r="E23" s="93"/>
      <c r="F23" s="93"/>
      <c r="G23" s="478">
        <f t="shared" si="0"/>
        <v>0</v>
      </c>
      <c r="H23" s="479"/>
      <c r="I23" s="102"/>
      <c r="J23" s="512"/>
      <c r="K23" s="513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517"/>
      <c r="D24" s="78"/>
      <c r="E24" s="93"/>
      <c r="F24" s="93"/>
      <c r="G24" s="478">
        <f t="shared" si="0"/>
        <v>0</v>
      </c>
      <c r="H24" s="479"/>
      <c r="I24" s="102"/>
      <c r="J24" s="512"/>
      <c r="K24" s="513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517"/>
      <c r="D25" s="78"/>
      <c r="E25" s="93"/>
      <c r="F25" s="93"/>
      <c r="G25" s="478">
        <f t="shared" si="0"/>
        <v>0</v>
      </c>
      <c r="H25" s="479"/>
      <c r="I25" s="102"/>
      <c r="J25" s="512"/>
      <c r="K25" s="513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518"/>
      <c r="D26" s="163"/>
      <c r="E26" s="164"/>
      <c r="F26" s="164"/>
      <c r="G26" s="480">
        <f t="shared" si="0"/>
        <v>0</v>
      </c>
      <c r="H26" s="481"/>
      <c r="I26" s="169"/>
      <c r="J26" s="514"/>
      <c r="K26" s="515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19" t="s">
        <v>13</v>
      </c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1"/>
      <c r="N28" s="54"/>
    </row>
    <row r="29" spans="1:14" s="3" customFormat="1" ht="48" customHeight="1" thickBot="1" x14ac:dyDescent="0.25">
      <c r="A29" s="52"/>
      <c r="B29" s="494" t="s">
        <v>206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6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3" t="s">
        <v>221</v>
      </c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5"/>
      <c r="T2" s="23"/>
    </row>
    <row r="3" spans="1:20" s="15" customFormat="1" ht="12" customHeight="1" x14ac:dyDescent="0.2">
      <c r="A3" s="23"/>
      <c r="B3" s="26"/>
      <c r="C3" s="27"/>
      <c r="D3" s="27"/>
      <c r="E3" s="526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527"/>
      <c r="T3" s="23"/>
    </row>
    <row r="4" spans="1:20" s="15" customFormat="1" ht="12" customHeight="1" x14ac:dyDescent="0.2">
      <c r="A4" s="23"/>
      <c r="B4" s="26"/>
      <c r="C4" s="27"/>
      <c r="D4" s="27"/>
      <c r="E4" s="526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527"/>
      <c r="T4" s="23"/>
    </row>
    <row r="5" spans="1:20" s="15" customFormat="1" ht="12" customHeight="1" thickBot="1" x14ac:dyDescent="0.25">
      <c r="A5" s="23"/>
      <c r="B5" s="28"/>
      <c r="C5" s="29"/>
      <c r="D5" s="29"/>
      <c r="E5" s="528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30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37" t="s">
        <v>188</v>
      </c>
      <c r="C7" s="537"/>
      <c r="D7" s="537"/>
      <c r="E7" s="53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1" t="s">
        <v>236</v>
      </c>
      <c r="C9" s="401"/>
      <c r="D9" s="401"/>
      <c r="E9" s="105" t="str">
        <f>+'A.2.1. Promedio meteorologia'!E8</f>
        <v>CA-VMP-6</v>
      </c>
      <c r="F9" s="154"/>
      <c r="G9" s="401" t="s">
        <v>189</v>
      </c>
      <c r="H9" s="401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1" t="s">
        <v>105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3"/>
      <c r="T11" s="203"/>
    </row>
    <row r="12" spans="1:20" s="16" customFormat="1" ht="12.6" customHeight="1" x14ac:dyDescent="0.2">
      <c r="A12" s="36"/>
      <c r="B12" s="538" t="s">
        <v>190</v>
      </c>
      <c r="C12" s="535"/>
      <c r="D12" s="539" t="s">
        <v>104</v>
      </c>
      <c r="E12" s="535" t="s">
        <v>151</v>
      </c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  <c r="R12" s="535"/>
      <c r="S12" s="536"/>
      <c r="T12" s="204"/>
    </row>
    <row r="13" spans="1:20" ht="12.75" customHeight="1" x14ac:dyDescent="0.2">
      <c r="A13" s="20"/>
      <c r="B13" s="538"/>
      <c r="C13" s="535"/>
      <c r="D13" s="539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32" t="s">
        <v>196</v>
      </c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4"/>
      <c r="T51" s="203"/>
    </row>
    <row r="52" spans="1:26" s="16" customFormat="1" ht="12.6" customHeight="1" x14ac:dyDescent="0.2">
      <c r="A52" s="36"/>
      <c r="B52" s="538" t="s">
        <v>190</v>
      </c>
      <c r="C52" s="535"/>
      <c r="D52" s="539" t="s">
        <v>104</v>
      </c>
      <c r="E52" s="535" t="str">
        <f>E12</f>
        <v>Fecha</v>
      </c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6"/>
      <c r="T52" s="204"/>
    </row>
    <row r="53" spans="1:26" ht="12.75" customHeight="1" x14ac:dyDescent="0.2">
      <c r="A53" s="20"/>
      <c r="B53" s="538"/>
      <c r="C53" s="535"/>
      <c r="D53" s="539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40" t="s">
        <v>187</v>
      </c>
      <c r="C54" s="539"/>
      <c r="D54" s="539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497"/>
      <c r="C2" s="498"/>
      <c r="D2" s="498"/>
      <c r="E2" s="502" t="s">
        <v>222</v>
      </c>
      <c r="F2" s="503"/>
      <c r="G2" s="503"/>
      <c r="H2" s="503"/>
      <c r="I2" s="503"/>
      <c r="J2" s="503"/>
      <c r="K2" s="503"/>
      <c r="L2" s="503"/>
      <c r="M2" s="504"/>
      <c r="N2" s="96"/>
    </row>
    <row r="3" spans="1:16" s="7" customFormat="1" ht="12.75" customHeight="1" x14ac:dyDescent="0.2">
      <c r="A3" s="83"/>
      <c r="B3" s="499"/>
      <c r="C3" s="456"/>
      <c r="D3" s="456"/>
      <c r="E3" s="505"/>
      <c r="F3" s="465"/>
      <c r="G3" s="465"/>
      <c r="H3" s="465"/>
      <c r="I3" s="465"/>
      <c r="J3" s="465"/>
      <c r="K3" s="465"/>
      <c r="L3" s="465"/>
      <c r="M3" s="506"/>
      <c r="N3" s="96"/>
    </row>
    <row r="4" spans="1:16" s="7" customFormat="1" ht="12.75" customHeight="1" x14ac:dyDescent="0.2">
      <c r="A4" s="83"/>
      <c r="B4" s="499"/>
      <c r="C4" s="456"/>
      <c r="D4" s="456"/>
      <c r="E4" s="505"/>
      <c r="F4" s="465"/>
      <c r="G4" s="465"/>
      <c r="H4" s="465"/>
      <c r="I4" s="465"/>
      <c r="J4" s="465"/>
      <c r="K4" s="465"/>
      <c r="L4" s="465"/>
      <c r="M4" s="506"/>
      <c r="N4" s="96"/>
    </row>
    <row r="5" spans="1:16" s="7" customFormat="1" ht="13.5" customHeight="1" thickBot="1" x14ac:dyDescent="0.25">
      <c r="A5" s="83"/>
      <c r="B5" s="500"/>
      <c r="C5" s="501"/>
      <c r="D5" s="501"/>
      <c r="E5" s="507"/>
      <c r="F5" s="508"/>
      <c r="G5" s="508"/>
      <c r="H5" s="508"/>
      <c r="I5" s="508"/>
      <c r="J5" s="508"/>
      <c r="K5" s="508"/>
      <c r="L5" s="508"/>
      <c r="M5" s="509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1" t="s">
        <v>236</v>
      </c>
      <c r="C9" s="401"/>
      <c r="D9" s="401"/>
      <c r="E9" s="393" t="str">
        <f>+'A.2.4. Cálculo PM10 y VM'!E9:F9</f>
        <v>CA-VMP-6</v>
      </c>
      <c r="F9" s="393"/>
      <c r="G9" s="154"/>
      <c r="H9" s="401" t="s">
        <v>189</v>
      </c>
      <c r="I9" s="401"/>
      <c r="J9" s="393" t="str">
        <f>+'A.2.3. Flujo promedio'!H9</f>
        <v>0001-7-2020-411</v>
      </c>
      <c r="K9" s="393"/>
      <c r="L9" s="393"/>
      <c r="M9" s="393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44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517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517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517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517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517"/>
      <c r="D17" s="78"/>
      <c r="E17" s="93"/>
      <c r="F17" s="93"/>
      <c r="G17" s="492">
        <f t="shared" si="0"/>
        <v>0</v>
      </c>
      <c r="H17" s="493"/>
      <c r="I17" s="102"/>
      <c r="J17" s="512"/>
      <c r="K17" s="513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517"/>
      <c r="D18" s="78"/>
      <c r="E18" s="93"/>
      <c r="F18" s="93"/>
      <c r="G18" s="478">
        <f t="shared" si="0"/>
        <v>0</v>
      </c>
      <c r="H18" s="479"/>
      <c r="I18" s="102"/>
      <c r="J18" s="512"/>
      <c r="K18" s="513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517"/>
      <c r="D19" s="78"/>
      <c r="E19" s="93"/>
      <c r="F19" s="93"/>
      <c r="G19" s="478">
        <f t="shared" si="0"/>
        <v>0</v>
      </c>
      <c r="H19" s="479"/>
      <c r="I19" s="102"/>
      <c r="J19" s="512"/>
      <c r="K19" s="513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517"/>
      <c r="D20" s="78"/>
      <c r="E20" s="93"/>
      <c r="F20" s="93"/>
      <c r="G20" s="478">
        <f t="shared" si="0"/>
        <v>0</v>
      </c>
      <c r="H20" s="479"/>
      <c r="I20" s="102"/>
      <c r="J20" s="512"/>
      <c r="K20" s="513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517"/>
      <c r="D21" s="78"/>
      <c r="E21" s="93"/>
      <c r="F21" s="93"/>
      <c r="G21" s="478">
        <f t="shared" si="0"/>
        <v>0</v>
      </c>
      <c r="H21" s="479"/>
      <c r="I21" s="102"/>
      <c r="J21" s="512"/>
      <c r="K21" s="513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517"/>
      <c r="D22" s="78"/>
      <c r="E22" s="93"/>
      <c r="F22" s="93"/>
      <c r="G22" s="478">
        <f t="shared" si="0"/>
        <v>0</v>
      </c>
      <c r="H22" s="479"/>
      <c r="I22" s="102"/>
      <c r="J22" s="512"/>
      <c r="K22" s="513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517"/>
      <c r="D23" s="78"/>
      <c r="E23" s="93"/>
      <c r="F23" s="93"/>
      <c r="G23" s="478">
        <f t="shared" si="0"/>
        <v>0</v>
      </c>
      <c r="H23" s="479"/>
      <c r="I23" s="102"/>
      <c r="J23" s="512"/>
      <c r="K23" s="513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517"/>
      <c r="D24" s="78"/>
      <c r="E24" s="93"/>
      <c r="F24" s="93"/>
      <c r="G24" s="478">
        <f t="shared" si="0"/>
        <v>0</v>
      </c>
      <c r="H24" s="479"/>
      <c r="I24" s="102"/>
      <c r="J24" s="512"/>
      <c r="K24" s="513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517"/>
      <c r="D25" s="78"/>
      <c r="E25" s="93"/>
      <c r="F25" s="93"/>
      <c r="G25" s="478">
        <f t="shared" si="0"/>
        <v>0</v>
      </c>
      <c r="H25" s="479"/>
      <c r="I25" s="102"/>
      <c r="J25" s="512"/>
      <c r="K25" s="513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518"/>
      <c r="D26" s="163"/>
      <c r="E26" s="164"/>
      <c r="F26" s="164"/>
      <c r="G26" s="480">
        <f t="shared" si="0"/>
        <v>0</v>
      </c>
      <c r="H26" s="481"/>
      <c r="I26" s="169"/>
      <c r="J26" s="514"/>
      <c r="K26" s="515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19" t="s">
        <v>13</v>
      </c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1"/>
      <c r="N28" s="54"/>
    </row>
    <row r="29" spans="1:14" s="3" customFormat="1" ht="48" customHeight="1" thickBot="1" x14ac:dyDescent="0.25">
      <c r="A29" s="52"/>
      <c r="B29" s="494" t="s">
        <v>225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6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3" t="s">
        <v>224</v>
      </c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5"/>
      <c r="T2" s="23"/>
    </row>
    <row r="3" spans="1:20" s="15" customFormat="1" ht="12" customHeight="1" x14ac:dyDescent="0.2">
      <c r="A3" s="23"/>
      <c r="B3" s="26"/>
      <c r="C3" s="27"/>
      <c r="D3" s="27"/>
      <c r="E3" s="526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527"/>
      <c r="T3" s="23"/>
    </row>
    <row r="4" spans="1:20" s="15" customFormat="1" ht="12" customHeight="1" x14ac:dyDescent="0.2">
      <c r="A4" s="23"/>
      <c r="B4" s="26"/>
      <c r="C4" s="27"/>
      <c r="D4" s="27"/>
      <c r="E4" s="526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527"/>
      <c r="T4" s="23"/>
    </row>
    <row r="5" spans="1:20" s="15" customFormat="1" ht="12" customHeight="1" thickBot="1" x14ac:dyDescent="0.25">
      <c r="A5" s="23"/>
      <c r="B5" s="28"/>
      <c r="C5" s="29"/>
      <c r="D5" s="29"/>
      <c r="E5" s="528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30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37" t="s">
        <v>188</v>
      </c>
      <c r="C7" s="537"/>
      <c r="D7" s="537"/>
      <c r="E7" s="53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1" t="s">
        <v>236</v>
      </c>
      <c r="C9" s="401"/>
      <c r="D9" s="401"/>
      <c r="E9" s="105" t="str">
        <f>+'A.2.1. Promedio meteorologia'!E8</f>
        <v>CA-VMP-6</v>
      </c>
      <c r="F9" s="154"/>
      <c r="G9" s="401" t="s">
        <v>189</v>
      </c>
      <c r="H9" s="401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1" t="s">
        <v>105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3"/>
      <c r="T11" s="203"/>
    </row>
    <row r="12" spans="1:20" s="16" customFormat="1" ht="13.15" customHeight="1" x14ac:dyDescent="0.2">
      <c r="A12" s="36"/>
      <c r="B12" s="538" t="s">
        <v>190</v>
      </c>
      <c r="C12" s="535"/>
      <c r="D12" s="539" t="s">
        <v>104</v>
      </c>
      <c r="E12" s="535" t="s">
        <v>151</v>
      </c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  <c r="R12" s="535"/>
      <c r="S12" s="536"/>
      <c r="T12" s="204"/>
    </row>
    <row r="13" spans="1:20" ht="12.75" customHeight="1" x14ac:dyDescent="0.2">
      <c r="A13" s="20"/>
      <c r="B13" s="538"/>
      <c r="C13" s="535"/>
      <c r="D13" s="539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32" t="s">
        <v>196</v>
      </c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4"/>
      <c r="T51" s="203"/>
    </row>
    <row r="52" spans="1:30" s="16" customFormat="1" ht="12.6" customHeight="1" x14ac:dyDescent="0.2">
      <c r="A52" s="36"/>
      <c r="B52" s="538" t="s">
        <v>190</v>
      </c>
      <c r="C52" s="535"/>
      <c r="D52" s="539" t="s">
        <v>104</v>
      </c>
      <c r="E52" s="535" t="str">
        <f>E12</f>
        <v>Fecha</v>
      </c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6"/>
      <c r="T52" s="204"/>
    </row>
    <row r="53" spans="1:30" ht="12.75" customHeight="1" x14ac:dyDescent="0.2">
      <c r="A53" s="20"/>
      <c r="B53" s="538"/>
      <c r="C53" s="535"/>
      <c r="D53" s="539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40" t="s">
        <v>187</v>
      </c>
      <c r="C54" s="539"/>
      <c r="D54" s="539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19" t="s">
        <v>13</v>
      </c>
      <c r="C89" s="520"/>
      <c r="D89" s="520"/>
      <c r="E89" s="520"/>
      <c r="F89" s="520"/>
      <c r="G89" s="520"/>
      <c r="H89" s="520"/>
      <c r="I89" s="521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45" t="s">
        <v>226</v>
      </c>
      <c r="C90" s="546"/>
      <c r="D90" s="546"/>
      <c r="E90" s="546"/>
      <c r="F90" s="546"/>
      <c r="G90" s="546"/>
      <c r="H90" s="546"/>
      <c r="I90" s="547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4"/>
  <sheetViews>
    <sheetView showGridLines="0" topLeftCell="A3" zoomScale="89" zoomScaleNormal="89" zoomScaleSheetLayoutView="87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/>
    <row r="2" spans="2:33" ht="15.75" customHeight="1" x14ac:dyDescent="0.2">
      <c r="B2" s="359"/>
      <c r="C2" s="359"/>
      <c r="D2" s="359"/>
      <c r="E2" s="359"/>
      <c r="F2" s="360" t="s">
        <v>344</v>
      </c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</row>
    <row r="3" spans="2:33" ht="15.75" customHeight="1" x14ac:dyDescent="0.2">
      <c r="B3" s="359"/>
      <c r="C3" s="359"/>
      <c r="D3" s="359"/>
      <c r="E3" s="359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</row>
    <row r="4" spans="2:33" ht="15.75" customHeight="1" x14ac:dyDescent="0.2">
      <c r="B4" s="359"/>
      <c r="C4" s="359"/>
      <c r="D4" s="359"/>
      <c r="E4" s="359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1" t="s">
        <v>188</v>
      </c>
      <c r="C6" s="361"/>
      <c r="D6" s="281"/>
      <c r="E6" s="281"/>
      <c r="F6" s="282" t="str">
        <f>'PM10_CA-ILO-03'!F6</f>
        <v>Evaluación de seguimiento de la calidad del aire en el CEBA Jose Pardo, distrito Ilo, provincia Ilo, departamento Moquegua, en enero 2021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</row>
    <row r="10" spans="2:33" ht="15.75" customHeight="1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258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313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7" t="s">
        <v>336</v>
      </c>
      <c r="W14" s="367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s="290" customFormat="1" x14ac:dyDescent="0.2">
      <c r="B17" s="289">
        <v>0</v>
      </c>
      <c r="C17" s="309">
        <v>3.1</v>
      </c>
      <c r="D17" s="309">
        <v>2</v>
      </c>
      <c r="E17" s="309">
        <v>2.1</v>
      </c>
      <c r="F17" s="309">
        <v>2.5</v>
      </c>
      <c r="G17" s="309">
        <v>1.8</v>
      </c>
      <c r="H17" s="309">
        <v>2.8</v>
      </c>
      <c r="I17" s="309">
        <v>1.7</v>
      </c>
      <c r="J17" s="309">
        <v>2</v>
      </c>
      <c r="K17" s="309">
        <v>1.4</v>
      </c>
      <c r="L17" s="309">
        <v>2.5</v>
      </c>
      <c r="M17" s="309">
        <v>2</v>
      </c>
      <c r="N17" s="309">
        <v>2.8</v>
      </c>
      <c r="O17" s="309">
        <v>2</v>
      </c>
      <c r="P17" s="309">
        <v>3.2</v>
      </c>
      <c r="Q17" s="309">
        <v>2.8</v>
      </c>
      <c r="R17" s="309">
        <v>2</v>
      </c>
      <c r="S17" s="309">
        <v>2.8</v>
      </c>
      <c r="T17" s="309">
        <v>1</v>
      </c>
      <c r="U17" s="309">
        <v>1.1000000000000001</v>
      </c>
      <c r="V17" s="309">
        <v>0.4</v>
      </c>
      <c r="W17" s="309">
        <v>0.4</v>
      </c>
      <c r="X17" s="309">
        <v>0.4</v>
      </c>
      <c r="Y17" s="309">
        <v>0.6</v>
      </c>
      <c r="Z17" s="309">
        <v>0.8</v>
      </c>
      <c r="AA17" s="309" t="s">
        <v>363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4.1666666666666664E-2</v>
      </c>
      <c r="C18" s="309">
        <v>2.2999999999999998</v>
      </c>
      <c r="D18" s="309">
        <v>2</v>
      </c>
      <c r="E18" s="309">
        <v>2.2000000000000002</v>
      </c>
      <c r="F18" s="309">
        <v>2.5</v>
      </c>
      <c r="G18" s="309">
        <v>1.8</v>
      </c>
      <c r="H18" s="309">
        <v>2.7</v>
      </c>
      <c r="I18" s="309">
        <v>2.5</v>
      </c>
      <c r="J18" s="309">
        <v>1.5</v>
      </c>
      <c r="K18" s="309">
        <v>1.4</v>
      </c>
      <c r="L18" s="309">
        <v>1.4</v>
      </c>
      <c r="M18" s="309">
        <v>3.2</v>
      </c>
      <c r="N18" s="309">
        <v>2.1</v>
      </c>
      <c r="O18" s="309">
        <v>1.4</v>
      </c>
      <c r="P18" s="309">
        <v>3.9</v>
      </c>
      <c r="Q18" s="309">
        <v>3.3</v>
      </c>
      <c r="R18" s="309">
        <v>2.2000000000000002</v>
      </c>
      <c r="S18" s="309">
        <v>1.9</v>
      </c>
      <c r="T18" s="309">
        <v>0.5</v>
      </c>
      <c r="U18" s="309">
        <v>0.7</v>
      </c>
      <c r="V18" s="309">
        <v>0.4</v>
      </c>
      <c r="W18" s="309">
        <v>0.4</v>
      </c>
      <c r="X18" s="309">
        <v>0.8</v>
      </c>
      <c r="Y18" s="309">
        <v>0.7</v>
      </c>
      <c r="Z18" s="309">
        <v>0.9</v>
      </c>
      <c r="AA18" s="309" t="s">
        <v>363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8.3333333333333329E-2</v>
      </c>
      <c r="C19" s="309">
        <v>2.4</v>
      </c>
      <c r="D19" s="309">
        <v>2.1</v>
      </c>
      <c r="E19" s="309">
        <v>2</v>
      </c>
      <c r="F19" s="309">
        <v>2.8</v>
      </c>
      <c r="G19" s="309">
        <v>2</v>
      </c>
      <c r="H19" s="309">
        <v>3.2</v>
      </c>
      <c r="I19" s="309">
        <v>4.5999999999999996</v>
      </c>
      <c r="J19" s="309">
        <v>1.9</v>
      </c>
      <c r="K19" s="309">
        <v>1.5</v>
      </c>
      <c r="L19" s="309">
        <v>1.4</v>
      </c>
      <c r="M19" s="309">
        <v>2.8</v>
      </c>
      <c r="N19" s="309">
        <v>2.5</v>
      </c>
      <c r="O19" s="309">
        <v>1.1000000000000001</v>
      </c>
      <c r="P19" s="309">
        <v>3.2</v>
      </c>
      <c r="Q19" s="309">
        <v>4.8</v>
      </c>
      <c r="R19" s="309">
        <v>2.7</v>
      </c>
      <c r="S19" s="309">
        <v>1.3</v>
      </c>
      <c r="T19" s="309">
        <v>0.8</v>
      </c>
      <c r="U19" s="309">
        <v>0.6</v>
      </c>
      <c r="V19" s="309">
        <v>0.5</v>
      </c>
      <c r="W19" s="309">
        <v>0.4</v>
      </c>
      <c r="X19" s="309">
        <v>0.6</v>
      </c>
      <c r="Y19" s="309">
        <v>1.1000000000000001</v>
      </c>
      <c r="Z19" s="309">
        <v>1.2</v>
      </c>
      <c r="AA19" s="309" t="s">
        <v>363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0.125</v>
      </c>
      <c r="C20" s="309">
        <v>3.7</v>
      </c>
      <c r="D20" s="309">
        <v>2.2999999999999998</v>
      </c>
      <c r="E20" s="309">
        <v>2</v>
      </c>
      <c r="F20" s="309">
        <v>2.8</v>
      </c>
      <c r="G20" s="309">
        <v>2.2000000000000002</v>
      </c>
      <c r="H20" s="309">
        <v>4.7</v>
      </c>
      <c r="I20" s="309">
        <v>4.7</v>
      </c>
      <c r="J20" s="309">
        <v>2.1</v>
      </c>
      <c r="K20" s="309">
        <v>1.5</v>
      </c>
      <c r="L20" s="309">
        <v>1.5</v>
      </c>
      <c r="M20" s="309">
        <v>1.7</v>
      </c>
      <c r="N20" s="309">
        <v>1.8</v>
      </c>
      <c r="O20" s="309">
        <v>1.4</v>
      </c>
      <c r="P20" s="309">
        <v>3</v>
      </c>
      <c r="Q20" s="309">
        <v>2.5</v>
      </c>
      <c r="R20" s="309">
        <v>2.6</v>
      </c>
      <c r="S20" s="309">
        <v>1.9</v>
      </c>
      <c r="T20" s="309">
        <v>0.9</v>
      </c>
      <c r="U20" s="309">
        <v>0.5</v>
      </c>
      <c r="V20" s="309">
        <v>0.5</v>
      </c>
      <c r="W20" s="309">
        <v>0.5</v>
      </c>
      <c r="X20" s="309">
        <v>0.9</v>
      </c>
      <c r="Y20" s="309">
        <v>1</v>
      </c>
      <c r="Z20" s="309">
        <v>1.9</v>
      </c>
      <c r="AA20" s="309" t="s">
        <v>363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s="290" customFormat="1" x14ac:dyDescent="0.2">
      <c r="B21" s="289">
        <v>0.16666666666666666</v>
      </c>
      <c r="C21" s="309">
        <v>3.4</v>
      </c>
      <c r="D21" s="309">
        <v>2.5</v>
      </c>
      <c r="E21" s="309">
        <v>2.1</v>
      </c>
      <c r="F21" s="309">
        <v>2.9</v>
      </c>
      <c r="G21" s="309">
        <v>3.3</v>
      </c>
      <c r="H21" s="309">
        <v>4.8</v>
      </c>
      <c r="I21" s="309">
        <v>4.5</v>
      </c>
      <c r="J21" s="309">
        <v>2.1</v>
      </c>
      <c r="K21" s="309">
        <v>1.6</v>
      </c>
      <c r="L21" s="309">
        <v>1.5</v>
      </c>
      <c r="M21" s="309">
        <v>1.6</v>
      </c>
      <c r="N21" s="309">
        <v>1.6</v>
      </c>
      <c r="O21" s="309">
        <v>1.1000000000000001</v>
      </c>
      <c r="P21" s="309">
        <v>2.1</v>
      </c>
      <c r="Q21" s="309">
        <v>2.1</v>
      </c>
      <c r="R21" s="309">
        <v>3.2</v>
      </c>
      <c r="S21" s="309">
        <v>1.9</v>
      </c>
      <c r="T21" s="309">
        <v>0.7</v>
      </c>
      <c r="U21" s="309">
        <v>0.5</v>
      </c>
      <c r="V21" s="309">
        <v>0.6</v>
      </c>
      <c r="W21" s="309">
        <v>0.6</v>
      </c>
      <c r="X21" s="309">
        <v>0.7</v>
      </c>
      <c r="Y21" s="309">
        <v>0.9</v>
      </c>
      <c r="Z21" s="309">
        <v>2.8</v>
      </c>
      <c r="AA21" s="309" t="s">
        <v>363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s="290" customFormat="1" x14ac:dyDescent="0.2">
      <c r="B22" s="289">
        <v>0.20833333333333334</v>
      </c>
      <c r="C22" s="309">
        <v>4.3</v>
      </c>
      <c r="D22" s="309">
        <v>3</v>
      </c>
      <c r="E22" s="309">
        <v>2.6</v>
      </c>
      <c r="F22" s="309">
        <v>2.9</v>
      </c>
      <c r="G22" s="309">
        <v>3</v>
      </c>
      <c r="H22" s="309">
        <v>5.5</v>
      </c>
      <c r="I22" s="309">
        <v>6.7</v>
      </c>
      <c r="J22" s="309">
        <v>3.8</v>
      </c>
      <c r="K22" s="309">
        <v>1.9</v>
      </c>
      <c r="L22" s="309">
        <v>2.9</v>
      </c>
      <c r="M22" s="309">
        <v>1.5</v>
      </c>
      <c r="N22" s="309">
        <v>1.7</v>
      </c>
      <c r="O22" s="309">
        <v>3.7</v>
      </c>
      <c r="P22" s="309">
        <v>1.8</v>
      </c>
      <c r="Q22" s="309">
        <v>1.5</v>
      </c>
      <c r="R22" s="309">
        <v>3.2</v>
      </c>
      <c r="S22" s="309">
        <v>0.8</v>
      </c>
      <c r="T22" s="309">
        <v>0.8</v>
      </c>
      <c r="U22" s="309">
        <v>0.6</v>
      </c>
      <c r="V22" s="309">
        <v>0.8</v>
      </c>
      <c r="W22" s="309">
        <v>0.7</v>
      </c>
      <c r="X22" s="309">
        <v>0.9</v>
      </c>
      <c r="Y22" s="309">
        <v>1</v>
      </c>
      <c r="Z22" s="309">
        <v>4.3</v>
      </c>
      <c r="AA22" s="309" t="s">
        <v>363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s="290" customFormat="1" x14ac:dyDescent="0.2">
      <c r="B23" s="289">
        <v>0.25</v>
      </c>
      <c r="C23" s="309">
        <v>5.7</v>
      </c>
      <c r="D23" s="309">
        <v>3.6</v>
      </c>
      <c r="E23" s="309">
        <v>2.8</v>
      </c>
      <c r="F23" s="309">
        <v>4.2</v>
      </c>
      <c r="G23" s="309">
        <v>5</v>
      </c>
      <c r="H23" s="309">
        <v>7.4</v>
      </c>
      <c r="I23" s="309">
        <v>7.1</v>
      </c>
      <c r="J23" s="309">
        <v>3.9</v>
      </c>
      <c r="K23" s="309">
        <v>2.1</v>
      </c>
      <c r="L23" s="309">
        <v>8.4</v>
      </c>
      <c r="M23" s="309">
        <v>1.8</v>
      </c>
      <c r="N23" s="309">
        <v>4.8</v>
      </c>
      <c r="O23" s="309">
        <v>9.1999999999999993</v>
      </c>
      <c r="P23" s="309">
        <v>1.2</v>
      </c>
      <c r="Q23" s="309">
        <v>1.7</v>
      </c>
      <c r="R23" s="309">
        <v>2.8</v>
      </c>
      <c r="S23" s="309">
        <v>0.7</v>
      </c>
      <c r="T23" s="309">
        <v>1.2</v>
      </c>
      <c r="U23" s="309">
        <v>1</v>
      </c>
      <c r="V23" s="309">
        <v>0.8</v>
      </c>
      <c r="W23" s="309">
        <v>1.1000000000000001</v>
      </c>
      <c r="X23" s="309">
        <v>1.6</v>
      </c>
      <c r="Y23" s="309">
        <v>1.1000000000000001</v>
      </c>
      <c r="Z23" s="309">
        <v>2.2000000000000002</v>
      </c>
      <c r="AA23" s="309" t="s">
        <v>363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0.29166666666666669</v>
      </c>
      <c r="C24" s="309">
        <v>5.0999999999999996</v>
      </c>
      <c r="D24" s="309">
        <v>3</v>
      </c>
      <c r="E24" s="309">
        <v>2.7</v>
      </c>
      <c r="F24" s="309">
        <v>4.8</v>
      </c>
      <c r="G24" s="309">
        <v>5.8</v>
      </c>
      <c r="H24" s="309">
        <v>7.5</v>
      </c>
      <c r="I24" s="309">
        <v>4.3</v>
      </c>
      <c r="J24" s="309">
        <v>3</v>
      </c>
      <c r="K24" s="309">
        <v>2.2999999999999998</v>
      </c>
      <c r="L24" s="309">
        <v>5.9</v>
      </c>
      <c r="M24" s="309">
        <v>3.3</v>
      </c>
      <c r="N24" s="309">
        <v>3.8</v>
      </c>
      <c r="O24" s="309">
        <v>3.1</v>
      </c>
      <c r="P24" s="309">
        <v>1.3</v>
      </c>
      <c r="Q24" s="309">
        <v>1.7</v>
      </c>
      <c r="R24" s="309">
        <v>2.2000000000000002</v>
      </c>
      <c r="S24" s="309">
        <v>0.7</v>
      </c>
      <c r="T24" s="309">
        <v>0.9</v>
      </c>
      <c r="U24" s="309">
        <v>0.7</v>
      </c>
      <c r="V24" s="309">
        <v>0.6</v>
      </c>
      <c r="W24" s="309">
        <v>0.8</v>
      </c>
      <c r="X24" s="309">
        <v>1.6</v>
      </c>
      <c r="Y24" s="309">
        <v>0.9</v>
      </c>
      <c r="Z24" s="309">
        <v>1.4</v>
      </c>
      <c r="AA24" s="309" t="s">
        <v>363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0.33333333333333331</v>
      </c>
      <c r="C25" s="309">
        <v>3.1</v>
      </c>
      <c r="D25" s="309">
        <v>2.7</v>
      </c>
      <c r="E25" s="309">
        <v>1.8</v>
      </c>
      <c r="F25" s="309">
        <v>4</v>
      </c>
      <c r="G25" s="309">
        <v>5.4</v>
      </c>
      <c r="H25" s="309">
        <v>5.5</v>
      </c>
      <c r="I25" s="309">
        <v>2.6</v>
      </c>
      <c r="J25" s="309">
        <v>3.1</v>
      </c>
      <c r="K25" s="309">
        <v>4.3</v>
      </c>
      <c r="L25" s="309">
        <v>3</v>
      </c>
      <c r="M25" s="309">
        <v>3.8</v>
      </c>
      <c r="N25" s="309">
        <v>2.2999999999999998</v>
      </c>
      <c r="O25" s="309">
        <v>1.8</v>
      </c>
      <c r="P25" s="309">
        <v>1.6</v>
      </c>
      <c r="Q25" s="309">
        <v>1.7</v>
      </c>
      <c r="R25" s="309">
        <v>3.4</v>
      </c>
      <c r="S25" s="309">
        <v>1.3</v>
      </c>
      <c r="T25" s="309">
        <v>0.7</v>
      </c>
      <c r="U25" s="309">
        <v>0.7</v>
      </c>
      <c r="V25" s="309">
        <v>0.5</v>
      </c>
      <c r="W25" s="309">
        <v>0.3</v>
      </c>
      <c r="X25" s="309">
        <v>1.6</v>
      </c>
      <c r="Y25" s="309">
        <v>1</v>
      </c>
      <c r="Z25" s="309">
        <v>1.1000000000000001</v>
      </c>
      <c r="AA25" s="309" t="s">
        <v>363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0.375</v>
      </c>
      <c r="C26" s="309">
        <v>2.8</v>
      </c>
      <c r="D26" s="309">
        <v>2.9</v>
      </c>
      <c r="E26" s="309">
        <v>1.9</v>
      </c>
      <c r="F26" s="309">
        <v>3.8</v>
      </c>
      <c r="G26" s="309">
        <v>3.8</v>
      </c>
      <c r="H26" s="309">
        <v>4.2</v>
      </c>
      <c r="I26" s="309">
        <v>2.8</v>
      </c>
      <c r="J26" s="309">
        <v>5.9</v>
      </c>
      <c r="K26" s="309">
        <v>4.5</v>
      </c>
      <c r="L26" s="309">
        <v>2.2000000000000002</v>
      </c>
      <c r="M26" s="309">
        <v>2.2000000000000002</v>
      </c>
      <c r="N26" s="309">
        <v>2.1</v>
      </c>
      <c r="O26" s="309">
        <v>2.4</v>
      </c>
      <c r="P26" s="309">
        <v>2.1</v>
      </c>
      <c r="Q26" s="309">
        <v>1.5</v>
      </c>
      <c r="R26" s="309">
        <v>4</v>
      </c>
      <c r="S26" s="309">
        <v>1.7</v>
      </c>
      <c r="T26" s="309">
        <v>0.8</v>
      </c>
      <c r="U26" s="309">
        <v>0.5</v>
      </c>
      <c r="V26" s="309">
        <v>0.4</v>
      </c>
      <c r="W26" s="309">
        <v>0.2</v>
      </c>
      <c r="X26" s="309">
        <v>1.2</v>
      </c>
      <c r="Y26" s="309">
        <v>0.7</v>
      </c>
      <c r="Z26" s="309">
        <v>0.8</v>
      </c>
      <c r="AA26" s="309" t="s">
        <v>363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0.41666666666666669</v>
      </c>
      <c r="C27" s="309">
        <v>3.1</v>
      </c>
      <c r="D27" s="309">
        <v>2.2000000000000002</v>
      </c>
      <c r="E27" s="309">
        <v>2</v>
      </c>
      <c r="F27" s="309">
        <v>3.5</v>
      </c>
      <c r="G27" s="309">
        <v>4.3</v>
      </c>
      <c r="H27" s="309">
        <v>3</v>
      </c>
      <c r="I27" s="309">
        <v>3.9</v>
      </c>
      <c r="J27" s="309">
        <v>8.6999999999999993</v>
      </c>
      <c r="K27" s="309">
        <v>3.9</v>
      </c>
      <c r="L27" s="309">
        <v>1.9</v>
      </c>
      <c r="M27" s="309">
        <v>1.8</v>
      </c>
      <c r="N27" s="309">
        <v>1.7</v>
      </c>
      <c r="O27" s="309">
        <v>14.7</v>
      </c>
      <c r="P27" s="309">
        <v>3.1</v>
      </c>
      <c r="Q27" s="309">
        <v>2.8</v>
      </c>
      <c r="R27" s="309">
        <v>2.5</v>
      </c>
      <c r="S27" s="309">
        <v>2.2000000000000002</v>
      </c>
      <c r="T27" s="309">
        <v>1.1000000000000001</v>
      </c>
      <c r="U27" s="309">
        <v>0.4</v>
      </c>
      <c r="V27" s="309">
        <v>0.4</v>
      </c>
      <c r="W27" s="309">
        <v>0.3</v>
      </c>
      <c r="X27" s="309">
        <v>1.2</v>
      </c>
      <c r="Y27" s="309">
        <v>0.7</v>
      </c>
      <c r="Z27" s="309">
        <v>0.6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0.45833333333333331</v>
      </c>
      <c r="C28" s="309">
        <v>3</v>
      </c>
      <c r="D28" s="309">
        <v>3.2</v>
      </c>
      <c r="E28" s="309">
        <v>2.1</v>
      </c>
      <c r="F28" s="309">
        <v>2.8</v>
      </c>
      <c r="G28" s="309">
        <v>4.0999999999999996</v>
      </c>
      <c r="H28" s="309">
        <v>2.7</v>
      </c>
      <c r="I28" s="309">
        <v>7.2</v>
      </c>
      <c r="J28" s="309">
        <v>17</v>
      </c>
      <c r="K28" s="309">
        <v>4.5</v>
      </c>
      <c r="L28" s="309">
        <v>2.2000000000000002</v>
      </c>
      <c r="M28" s="309">
        <v>2.2999999999999998</v>
      </c>
      <c r="N28" s="309">
        <v>1.5</v>
      </c>
      <c r="O28" s="309">
        <v>14.8</v>
      </c>
      <c r="P28" s="309">
        <v>2.7</v>
      </c>
      <c r="Q28" s="309">
        <v>2.7</v>
      </c>
      <c r="R28" s="309">
        <v>3.3</v>
      </c>
      <c r="S28" s="309">
        <v>2.8</v>
      </c>
      <c r="T28" s="309">
        <v>1.7</v>
      </c>
      <c r="U28" s="309">
        <v>0.4</v>
      </c>
      <c r="V28" s="309">
        <v>0.6</v>
      </c>
      <c r="W28" s="309">
        <v>0.3</v>
      </c>
      <c r="X28" s="309">
        <v>1</v>
      </c>
      <c r="Y28" s="309">
        <v>1</v>
      </c>
      <c r="Z28" s="309">
        <v>0.6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</v>
      </c>
      <c r="C29" s="309">
        <v>3.1</v>
      </c>
      <c r="D29" s="309">
        <v>2.5</v>
      </c>
      <c r="E29" s="309">
        <v>2</v>
      </c>
      <c r="F29" s="309">
        <v>2.4</v>
      </c>
      <c r="G29" s="309">
        <v>4.3</v>
      </c>
      <c r="H29" s="309">
        <v>3</v>
      </c>
      <c r="I29" s="309">
        <v>3.6</v>
      </c>
      <c r="J29" s="309">
        <v>6.8</v>
      </c>
      <c r="K29" s="309">
        <v>3.6</v>
      </c>
      <c r="L29" s="309">
        <v>2.2000000000000002</v>
      </c>
      <c r="M29" s="309">
        <v>2</v>
      </c>
      <c r="N29" s="309">
        <v>1.4</v>
      </c>
      <c r="O29" s="309">
        <v>10.7</v>
      </c>
      <c r="P29" s="309">
        <v>2.7</v>
      </c>
      <c r="Q29" s="309">
        <v>7.6</v>
      </c>
      <c r="R29" s="309">
        <v>2.2999999999999998</v>
      </c>
      <c r="S29" s="309">
        <v>1.8</v>
      </c>
      <c r="T29" s="309">
        <v>1.4</v>
      </c>
      <c r="U29" s="309">
        <v>0.4</v>
      </c>
      <c r="V29" s="309">
        <v>7.4</v>
      </c>
      <c r="W29" s="309">
        <v>0.3</v>
      </c>
      <c r="X29" s="309">
        <v>0.7</v>
      </c>
      <c r="Y29" s="309">
        <v>1.1000000000000001</v>
      </c>
      <c r="Z29" s="309">
        <v>12.1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0.54166666666666663</v>
      </c>
      <c r="C30" s="309">
        <v>2.4</v>
      </c>
      <c r="D30" s="309">
        <v>3.7</v>
      </c>
      <c r="E30" s="309">
        <v>1.8</v>
      </c>
      <c r="F30" s="309">
        <v>2.1</v>
      </c>
      <c r="G30" s="309">
        <v>2.2999999999999998</v>
      </c>
      <c r="H30" s="309">
        <v>2.2000000000000002</v>
      </c>
      <c r="I30" s="309">
        <v>2.1</v>
      </c>
      <c r="J30" s="309">
        <v>3.3</v>
      </c>
      <c r="K30" s="309">
        <v>2.6</v>
      </c>
      <c r="L30" s="309">
        <v>1.8</v>
      </c>
      <c r="M30" s="309">
        <v>1.8</v>
      </c>
      <c r="N30" s="309">
        <v>1.3</v>
      </c>
      <c r="O30" s="309">
        <v>8.9</v>
      </c>
      <c r="P30" s="309">
        <v>2.2999999999999998</v>
      </c>
      <c r="Q30" s="309">
        <v>6.9</v>
      </c>
      <c r="R30" s="309">
        <v>2.7</v>
      </c>
      <c r="S30" s="309">
        <v>2.2999999999999998</v>
      </c>
      <c r="T30" s="309">
        <v>0.9</v>
      </c>
      <c r="U30" s="309">
        <v>0.4</v>
      </c>
      <c r="V30" s="309">
        <v>0.9</v>
      </c>
      <c r="W30" s="309">
        <v>0.4</v>
      </c>
      <c r="X30" s="309">
        <v>0.6</v>
      </c>
      <c r="Y30" s="309">
        <v>0.9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0.58333333333333337</v>
      </c>
      <c r="C31" s="309">
        <v>2.4</v>
      </c>
      <c r="D31" s="309">
        <v>2.2000000000000002</v>
      </c>
      <c r="E31" s="309">
        <v>1.8</v>
      </c>
      <c r="F31" s="309">
        <v>1.8</v>
      </c>
      <c r="G31" s="309">
        <v>2.2000000000000002</v>
      </c>
      <c r="H31" s="309">
        <v>2</v>
      </c>
      <c r="I31" s="309">
        <v>1.6</v>
      </c>
      <c r="J31" s="309">
        <v>1.8</v>
      </c>
      <c r="K31" s="309">
        <v>3.3</v>
      </c>
      <c r="L31" s="309">
        <v>4</v>
      </c>
      <c r="M31" s="309">
        <v>3.8</v>
      </c>
      <c r="N31" s="309">
        <v>2.6</v>
      </c>
      <c r="O31" s="309">
        <v>10.9</v>
      </c>
      <c r="P31" s="309">
        <v>1.3</v>
      </c>
      <c r="Q31" s="309">
        <v>3.6</v>
      </c>
      <c r="R31" s="309">
        <v>3</v>
      </c>
      <c r="S31" s="309">
        <v>3.2</v>
      </c>
      <c r="T31" s="309">
        <v>1.2</v>
      </c>
      <c r="U31" s="309">
        <v>0.3</v>
      </c>
      <c r="V31" s="309">
        <v>1.3</v>
      </c>
      <c r="W31" s="309">
        <v>0.3</v>
      </c>
      <c r="X31" s="309">
        <v>0.7</v>
      </c>
      <c r="Y31" s="309">
        <v>0.7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0.625</v>
      </c>
      <c r="C32" s="309">
        <v>2.7</v>
      </c>
      <c r="D32" s="309">
        <v>1.9</v>
      </c>
      <c r="E32" s="309">
        <v>1.7</v>
      </c>
      <c r="F32" s="309">
        <v>1.8</v>
      </c>
      <c r="G32" s="309">
        <v>2.7</v>
      </c>
      <c r="H32" s="309">
        <v>2</v>
      </c>
      <c r="I32" s="309">
        <v>1.4</v>
      </c>
      <c r="J32" s="309">
        <v>1.5</v>
      </c>
      <c r="K32" s="309">
        <v>6.3</v>
      </c>
      <c r="L32" s="309">
        <v>1.8</v>
      </c>
      <c r="M32" s="309">
        <v>2</v>
      </c>
      <c r="N32" s="309">
        <v>1.3</v>
      </c>
      <c r="O32" s="309">
        <v>10.9</v>
      </c>
      <c r="P32" s="309">
        <v>1.4</v>
      </c>
      <c r="Q32" s="309">
        <v>2.2000000000000002</v>
      </c>
      <c r="R32" s="309">
        <v>2.8</v>
      </c>
      <c r="S32" s="309">
        <v>3.1</v>
      </c>
      <c r="T32" s="309">
        <v>1.1000000000000001</v>
      </c>
      <c r="U32" s="309">
        <v>0.6</v>
      </c>
      <c r="V32" s="309">
        <v>1</v>
      </c>
      <c r="W32" s="309">
        <v>0.6</v>
      </c>
      <c r="X32" s="309">
        <v>0.6</v>
      </c>
      <c r="Y32" s="309">
        <v>0.7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0.66666666666666663</v>
      </c>
      <c r="C33" s="309">
        <v>2.2000000000000002</v>
      </c>
      <c r="D33" s="309">
        <v>2.2999999999999998</v>
      </c>
      <c r="E33" s="309">
        <v>1.7</v>
      </c>
      <c r="F33" s="309">
        <v>2.1</v>
      </c>
      <c r="G33" s="309">
        <v>2.4</v>
      </c>
      <c r="H33" s="309">
        <v>2.2999999999999998</v>
      </c>
      <c r="I33" s="309">
        <v>1.8</v>
      </c>
      <c r="J33" s="309">
        <v>1.8</v>
      </c>
      <c r="K33" s="309">
        <v>2.9</v>
      </c>
      <c r="L33" s="309">
        <v>1.9</v>
      </c>
      <c r="M33" s="309">
        <v>2</v>
      </c>
      <c r="N33" s="309">
        <v>1.5</v>
      </c>
      <c r="O33" s="309">
        <v>10.1</v>
      </c>
      <c r="P33" s="309">
        <v>1.8</v>
      </c>
      <c r="Q33" s="309">
        <v>2</v>
      </c>
      <c r="R33" s="309">
        <v>1.9</v>
      </c>
      <c r="S33" s="309">
        <v>2.9</v>
      </c>
      <c r="T33" s="309">
        <v>1.5</v>
      </c>
      <c r="U33" s="309">
        <v>0.4</v>
      </c>
      <c r="V33" s="309">
        <v>0.6</v>
      </c>
      <c r="W33" s="309">
        <v>0.2</v>
      </c>
      <c r="X33" s="309">
        <v>0.6</v>
      </c>
      <c r="Y33" s="309">
        <v>1.3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0.70833333333333337</v>
      </c>
      <c r="C34" s="309">
        <v>3.1</v>
      </c>
      <c r="D34" s="309">
        <v>2.4</v>
      </c>
      <c r="E34" s="309">
        <v>2</v>
      </c>
      <c r="F34" s="309">
        <v>2.4</v>
      </c>
      <c r="G34" s="309">
        <v>2.6</v>
      </c>
      <c r="H34" s="309">
        <v>3.6</v>
      </c>
      <c r="I34" s="309">
        <v>1.7</v>
      </c>
      <c r="J34" s="309">
        <v>9.8000000000000007</v>
      </c>
      <c r="K34" s="309">
        <v>2.5</v>
      </c>
      <c r="L34" s="309">
        <v>1.5</v>
      </c>
      <c r="M34" s="309">
        <v>1.8</v>
      </c>
      <c r="N34" s="309">
        <v>2</v>
      </c>
      <c r="O34" s="309">
        <v>10.4</v>
      </c>
      <c r="P34" s="309">
        <v>2.2000000000000002</v>
      </c>
      <c r="Q34" s="309">
        <v>1.7</v>
      </c>
      <c r="R34" s="309">
        <v>1.8</v>
      </c>
      <c r="S34" s="309">
        <v>3</v>
      </c>
      <c r="T34" s="309">
        <v>1.8</v>
      </c>
      <c r="U34" s="309">
        <v>0.6</v>
      </c>
      <c r="V34" s="309">
        <v>0.4</v>
      </c>
      <c r="W34" s="309">
        <v>0.2</v>
      </c>
      <c r="X34" s="309">
        <v>0.7</v>
      </c>
      <c r="Y34" s="309">
        <v>1.1000000000000001</v>
      </c>
      <c r="Z34" s="309" t="s">
        <v>363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6" s="290" customFormat="1" x14ac:dyDescent="0.2">
      <c r="B35" s="289">
        <v>0.75</v>
      </c>
      <c r="C35" s="309">
        <v>3</v>
      </c>
      <c r="D35" s="309">
        <v>2.5</v>
      </c>
      <c r="E35" s="309">
        <v>2.8</v>
      </c>
      <c r="F35" s="309">
        <v>2.9</v>
      </c>
      <c r="G35" s="309">
        <v>3.5</v>
      </c>
      <c r="H35" s="309">
        <v>4.3</v>
      </c>
      <c r="I35" s="309">
        <v>1.8</v>
      </c>
      <c r="J35" s="309">
        <v>2.6</v>
      </c>
      <c r="K35" s="309">
        <v>3.5</v>
      </c>
      <c r="L35" s="309">
        <v>2</v>
      </c>
      <c r="M35" s="309">
        <v>2.2000000000000002</v>
      </c>
      <c r="N35" s="309">
        <v>2.4</v>
      </c>
      <c r="O35" s="309">
        <v>8.9</v>
      </c>
      <c r="P35" s="309">
        <v>2.2000000000000002</v>
      </c>
      <c r="Q35" s="309">
        <v>1.8</v>
      </c>
      <c r="R35" s="309">
        <v>2.5</v>
      </c>
      <c r="S35" s="309">
        <v>2.7</v>
      </c>
      <c r="T35" s="309">
        <v>1.1000000000000001</v>
      </c>
      <c r="U35" s="309">
        <v>0.6</v>
      </c>
      <c r="V35" s="309">
        <v>0.4</v>
      </c>
      <c r="W35" s="309">
        <v>0.3</v>
      </c>
      <c r="X35" s="309">
        <v>0.6</v>
      </c>
      <c r="Y35" s="309">
        <v>1.2</v>
      </c>
      <c r="Z35" s="309" t="s">
        <v>363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0.79166666666666663</v>
      </c>
      <c r="C36" s="309">
        <v>2.4</v>
      </c>
      <c r="D36" s="309">
        <v>2.5</v>
      </c>
      <c r="E36" s="309">
        <v>3.7</v>
      </c>
      <c r="F36" s="309">
        <v>4</v>
      </c>
      <c r="G36" s="309">
        <v>3.9</v>
      </c>
      <c r="H36" s="309">
        <v>2.8</v>
      </c>
      <c r="I36" s="309">
        <v>2.9</v>
      </c>
      <c r="J36" s="309">
        <v>2.6</v>
      </c>
      <c r="K36" s="309">
        <v>3</v>
      </c>
      <c r="L36" s="309">
        <v>2.1</v>
      </c>
      <c r="M36" s="309">
        <v>2.1</v>
      </c>
      <c r="N36" s="309">
        <v>2.2999999999999998</v>
      </c>
      <c r="O36" s="309">
        <v>4.5999999999999996</v>
      </c>
      <c r="P36" s="309">
        <v>1.7</v>
      </c>
      <c r="Q36" s="309">
        <v>2.6</v>
      </c>
      <c r="R36" s="309">
        <v>2.5</v>
      </c>
      <c r="S36" s="309">
        <v>3.4</v>
      </c>
      <c r="T36" s="309">
        <v>0.8</v>
      </c>
      <c r="U36" s="309">
        <v>0.3</v>
      </c>
      <c r="V36" s="309">
        <v>0.6</v>
      </c>
      <c r="W36" s="309">
        <v>0.3</v>
      </c>
      <c r="X36" s="309">
        <v>0.7</v>
      </c>
      <c r="Y36" s="309">
        <v>1.4</v>
      </c>
      <c r="Z36" s="309" t="s">
        <v>363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0.83333333333333337</v>
      </c>
      <c r="C37" s="309">
        <v>2.5</v>
      </c>
      <c r="D37" s="309">
        <v>2.4</v>
      </c>
      <c r="E37" s="309">
        <v>2.7</v>
      </c>
      <c r="F37" s="309">
        <v>2.2999999999999998</v>
      </c>
      <c r="G37" s="309">
        <v>2.6</v>
      </c>
      <c r="H37" s="309">
        <v>2.5</v>
      </c>
      <c r="I37" s="309">
        <v>4.0999999999999996</v>
      </c>
      <c r="J37" s="309">
        <v>2.4</v>
      </c>
      <c r="K37" s="309">
        <v>2</v>
      </c>
      <c r="L37" s="309">
        <v>2</v>
      </c>
      <c r="M37" s="309">
        <v>1.6</v>
      </c>
      <c r="N37" s="309">
        <v>2</v>
      </c>
      <c r="O37" s="309">
        <v>2.5</v>
      </c>
      <c r="P37" s="309">
        <v>1.8</v>
      </c>
      <c r="Q37" s="309">
        <v>2.5</v>
      </c>
      <c r="R37" s="309">
        <v>2</v>
      </c>
      <c r="S37" s="309">
        <v>1.8</v>
      </c>
      <c r="T37" s="309">
        <v>1.7</v>
      </c>
      <c r="U37" s="309">
        <v>0.3</v>
      </c>
      <c r="V37" s="309">
        <v>0.4</v>
      </c>
      <c r="W37" s="309">
        <v>0.5</v>
      </c>
      <c r="X37" s="309">
        <v>0.8</v>
      </c>
      <c r="Y37" s="309">
        <v>1.3</v>
      </c>
      <c r="Z37" s="309" t="s">
        <v>363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0.875</v>
      </c>
      <c r="C38" s="309">
        <v>2.1</v>
      </c>
      <c r="D38" s="309">
        <v>1.4</v>
      </c>
      <c r="E38" s="309">
        <v>2</v>
      </c>
      <c r="F38" s="309">
        <v>2.1</v>
      </c>
      <c r="G38" s="309">
        <v>3</v>
      </c>
      <c r="H38" s="309">
        <v>2.2999999999999998</v>
      </c>
      <c r="I38" s="309">
        <v>2.7</v>
      </c>
      <c r="J38" s="309">
        <v>2.8</v>
      </c>
      <c r="K38" s="309">
        <v>3.2</v>
      </c>
      <c r="L38" s="309">
        <v>2.1</v>
      </c>
      <c r="M38" s="309">
        <v>1.4</v>
      </c>
      <c r="N38" s="309">
        <v>1.2</v>
      </c>
      <c r="O38" s="309">
        <v>1.1000000000000001</v>
      </c>
      <c r="P38" s="309">
        <v>1.9</v>
      </c>
      <c r="Q38" s="309">
        <v>1.7</v>
      </c>
      <c r="R38" s="309">
        <v>3.1</v>
      </c>
      <c r="S38" s="309">
        <v>0.9</v>
      </c>
      <c r="T38" s="309">
        <v>1.2</v>
      </c>
      <c r="U38" s="309">
        <v>0.6</v>
      </c>
      <c r="V38" s="309">
        <v>0.5</v>
      </c>
      <c r="W38" s="309">
        <v>0.5</v>
      </c>
      <c r="X38" s="309">
        <v>0.7</v>
      </c>
      <c r="Y38" s="309">
        <v>0.8</v>
      </c>
      <c r="Z38" s="309" t="s">
        <v>363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  <c r="AJ38"/>
    </row>
    <row r="39" spans="2:36" s="290" customFormat="1" x14ac:dyDescent="0.2">
      <c r="B39" s="289">
        <v>0.91666666666666663</v>
      </c>
      <c r="C39" s="309">
        <v>1.7</v>
      </c>
      <c r="D39" s="309">
        <v>2</v>
      </c>
      <c r="E39" s="309">
        <v>2.2000000000000002</v>
      </c>
      <c r="F39" s="309">
        <v>1.7</v>
      </c>
      <c r="G39" s="309">
        <v>3</v>
      </c>
      <c r="H39" s="309">
        <v>1.8</v>
      </c>
      <c r="I39" s="309">
        <v>1.8</v>
      </c>
      <c r="J39" s="309">
        <v>1.8</v>
      </c>
      <c r="K39" s="309">
        <v>3.7</v>
      </c>
      <c r="L39" s="309">
        <v>1.7</v>
      </c>
      <c r="M39" s="309">
        <v>1.8</v>
      </c>
      <c r="N39" s="309">
        <v>1.5</v>
      </c>
      <c r="O39" s="309">
        <v>5</v>
      </c>
      <c r="P39" s="309">
        <v>3.1</v>
      </c>
      <c r="Q39" s="309">
        <v>2.4</v>
      </c>
      <c r="R39" s="309">
        <v>2.9</v>
      </c>
      <c r="S39" s="309">
        <v>0.7</v>
      </c>
      <c r="T39" s="309">
        <v>1.6</v>
      </c>
      <c r="U39" s="309">
        <v>0.3</v>
      </c>
      <c r="V39" s="309">
        <v>0.4</v>
      </c>
      <c r="W39" s="309">
        <v>0.5</v>
      </c>
      <c r="X39" s="309">
        <v>1.9</v>
      </c>
      <c r="Y39" s="309">
        <v>0.9</v>
      </c>
      <c r="Z39" s="309" t="s">
        <v>363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0" customFormat="1" x14ac:dyDescent="0.2">
      <c r="B40" s="289">
        <v>0.95833333333333337</v>
      </c>
      <c r="C40" s="309">
        <v>1.8</v>
      </c>
      <c r="D40" s="309">
        <v>1.7</v>
      </c>
      <c r="E40" s="309">
        <v>2.2999999999999998</v>
      </c>
      <c r="F40" s="309">
        <v>1.7</v>
      </c>
      <c r="G40" s="309">
        <v>3</v>
      </c>
      <c r="H40" s="309">
        <v>1.8</v>
      </c>
      <c r="I40" s="309">
        <v>1.7</v>
      </c>
      <c r="J40" s="309">
        <v>1.3</v>
      </c>
      <c r="K40" s="309">
        <v>1.8</v>
      </c>
      <c r="L40" s="309">
        <v>1.6</v>
      </c>
      <c r="M40" s="309">
        <v>2.4</v>
      </c>
      <c r="N40" s="309">
        <v>1.7</v>
      </c>
      <c r="O40" s="309">
        <v>6.3</v>
      </c>
      <c r="P40" s="309">
        <v>1.7</v>
      </c>
      <c r="Q40" s="309">
        <v>1.8</v>
      </c>
      <c r="R40" s="309">
        <v>2</v>
      </c>
      <c r="S40" s="309">
        <v>1</v>
      </c>
      <c r="T40" s="309">
        <v>1.5</v>
      </c>
      <c r="U40" s="309">
        <v>0.4</v>
      </c>
      <c r="V40" s="309">
        <v>0.5</v>
      </c>
      <c r="W40" s="309">
        <v>0.4</v>
      </c>
      <c r="X40" s="309">
        <v>0.6</v>
      </c>
      <c r="Y40" s="309">
        <v>0.8</v>
      </c>
      <c r="Z40" s="309" t="s">
        <v>363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6" s="291" customFormat="1" ht="33" customHeight="1" x14ac:dyDescent="0.2">
      <c r="B41" s="287" t="s">
        <v>310</v>
      </c>
      <c r="C41" s="332">
        <v>3</v>
      </c>
      <c r="D41" s="332">
        <v>2.5</v>
      </c>
      <c r="E41" s="332">
        <v>2.2000000000000002</v>
      </c>
      <c r="F41" s="332">
        <v>2.8</v>
      </c>
      <c r="G41" s="332">
        <v>3.2</v>
      </c>
      <c r="H41" s="332">
        <v>3.5</v>
      </c>
      <c r="I41" s="332">
        <v>3.3</v>
      </c>
      <c r="J41" s="332">
        <v>3.9</v>
      </c>
      <c r="K41" s="332">
        <v>2.9</v>
      </c>
      <c r="L41" s="332">
        <v>2.5</v>
      </c>
      <c r="M41" s="332">
        <v>2.2000000000000002</v>
      </c>
      <c r="N41" s="332">
        <v>2.1</v>
      </c>
      <c r="O41" s="332">
        <v>6.1</v>
      </c>
      <c r="P41" s="332">
        <v>2.2000000000000002</v>
      </c>
      <c r="Q41" s="332">
        <v>2.7</v>
      </c>
      <c r="R41" s="332">
        <v>2.6</v>
      </c>
      <c r="S41" s="332">
        <v>2</v>
      </c>
      <c r="T41" s="332">
        <v>1.1000000000000001</v>
      </c>
      <c r="U41" s="332">
        <v>0.5</v>
      </c>
      <c r="V41" s="332">
        <v>0.9</v>
      </c>
      <c r="W41" s="332">
        <v>0.4</v>
      </c>
      <c r="X41" s="332">
        <v>0.9</v>
      </c>
      <c r="Y41" s="332">
        <v>1</v>
      </c>
      <c r="Z41" s="332" t="s">
        <v>364</v>
      </c>
      <c r="AA41" s="309" t="s">
        <v>363</v>
      </c>
      <c r="AB41" s="309" t="s">
        <v>363</v>
      </c>
      <c r="AC41" s="309" t="s">
        <v>363</v>
      </c>
      <c r="AD41" s="309" t="s">
        <v>363</v>
      </c>
      <c r="AE41" s="354"/>
      <c r="AF41" s="354"/>
      <c r="AG41" s="354"/>
    </row>
    <row r="42" spans="2:36" s="291" customFormat="1" ht="27" customHeight="1" x14ac:dyDescent="0.2">
      <c r="B42" s="287" t="s">
        <v>311</v>
      </c>
      <c r="C42" s="364" t="s">
        <v>309</v>
      </c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6"/>
      <c r="AE42" s="354"/>
      <c r="AF42" s="354"/>
      <c r="AG42" s="354"/>
    </row>
    <row r="43" spans="2:36" ht="10.5" customHeight="1" x14ac:dyDescent="0.2">
      <c r="B43" s="323" t="s">
        <v>306</v>
      </c>
    </row>
    <row r="44" spans="2:36" ht="10.5" customHeight="1" x14ac:dyDescent="0.2">
      <c r="B44" s="323" t="s">
        <v>365</v>
      </c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48" t="s">
        <v>35</v>
      </c>
      <c r="B1" s="548"/>
      <c r="C1" s="548"/>
      <c r="D1" s="548"/>
      <c r="E1" s="548"/>
      <c r="F1" s="548"/>
      <c r="G1" s="548"/>
    </row>
    <row r="2" spans="1:7" ht="18.75" customHeight="1" x14ac:dyDescent="0.2">
      <c r="A2" s="548" t="s">
        <v>49</v>
      </c>
      <c r="B2" s="548"/>
      <c r="C2" s="548"/>
      <c r="D2" s="548"/>
      <c r="E2" s="548"/>
      <c r="F2" s="548"/>
      <c r="G2" s="548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48" t="s">
        <v>50</v>
      </c>
      <c r="B16" s="548"/>
      <c r="C16" s="548"/>
      <c r="D16" s="548"/>
      <c r="E16" s="548"/>
      <c r="F16" s="548"/>
      <c r="G16" s="548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48" t="s">
        <v>55</v>
      </c>
      <c r="B25" s="548"/>
      <c r="C25" s="548"/>
      <c r="D25" s="548"/>
      <c r="E25" s="548"/>
      <c r="F25" s="548"/>
      <c r="G25" s="548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AG44"/>
  <sheetViews>
    <sheetView showGridLines="0" topLeftCell="A10" zoomScale="84" zoomScaleNormal="84" zoomScaleSheetLayoutView="95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2" spans="2:33" x14ac:dyDescent="0.2">
      <c r="B2" s="359"/>
      <c r="C2" s="359"/>
      <c r="D2" s="359"/>
      <c r="E2" s="359"/>
      <c r="F2" s="368" t="s">
        <v>345</v>
      </c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70"/>
    </row>
    <row r="3" spans="2:33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3"/>
    </row>
    <row r="4" spans="2:33" x14ac:dyDescent="0.2">
      <c r="B4" s="359"/>
      <c r="C4" s="359"/>
      <c r="D4" s="359"/>
      <c r="E4" s="359"/>
      <c r="F4" s="374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6"/>
    </row>
    <row r="5" spans="2:33" ht="15.75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x14ac:dyDescent="0.2">
      <c r="B6" s="361" t="s">
        <v>188</v>
      </c>
      <c r="C6" s="361"/>
      <c r="D6" s="281"/>
      <c r="E6" s="281"/>
      <c r="F6" s="282" t="str">
        <f>'PM10_CA-ILO-03'!F6</f>
        <v>Evaluación de seguimiento de la calidad del aire en el CEBA Jose Pardo, distrito Ilo, provincia Ilo, departamento Moquegua, en enero 2021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</row>
    <row r="7" spans="2:33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</row>
    <row r="11" spans="2:33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x14ac:dyDescent="0.2">
      <c r="B12" s="281" t="s">
        <v>33</v>
      </c>
      <c r="C12" s="281"/>
      <c r="D12" s="281"/>
      <c r="E12" s="281"/>
      <c r="F12" s="285" t="s">
        <v>314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x14ac:dyDescent="0.2">
      <c r="B14" s="281" t="s">
        <v>9</v>
      </c>
      <c r="C14" s="281"/>
      <c r="D14" s="281"/>
      <c r="E14" s="281"/>
      <c r="F14" s="285" t="s">
        <v>315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7">
        <v>1192914948</v>
      </c>
      <c r="W14" s="367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2.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x14ac:dyDescent="0.2">
      <c r="B17" s="289">
        <v>0</v>
      </c>
      <c r="C17" s="309">
        <v>13.29</v>
      </c>
      <c r="D17" s="309">
        <v>13.34</v>
      </c>
      <c r="E17" s="309">
        <v>13.42</v>
      </c>
      <c r="F17" s="309">
        <v>13.38</v>
      </c>
      <c r="G17" s="309">
        <v>13.36</v>
      </c>
      <c r="H17" s="309">
        <v>13.62</v>
      </c>
      <c r="I17" s="309">
        <v>13.62</v>
      </c>
      <c r="J17" s="309">
        <v>13.69</v>
      </c>
      <c r="K17" s="309">
        <v>13.84</v>
      </c>
      <c r="L17" s="309">
        <v>13.71</v>
      </c>
      <c r="M17" s="309">
        <v>13.64</v>
      </c>
      <c r="N17" s="309">
        <v>22.21</v>
      </c>
      <c r="O17" s="309">
        <v>14.19</v>
      </c>
      <c r="P17" s="309">
        <v>27.66</v>
      </c>
      <c r="Q17" s="309">
        <v>13.84</v>
      </c>
      <c r="R17" s="309">
        <v>13.8</v>
      </c>
      <c r="S17" s="309">
        <v>16.899999999999999</v>
      </c>
      <c r="T17" s="309">
        <v>18.27</v>
      </c>
      <c r="U17" s="309">
        <v>15.33</v>
      </c>
      <c r="V17" s="309">
        <v>14</v>
      </c>
      <c r="W17" s="309">
        <v>14.11</v>
      </c>
      <c r="X17" s="309">
        <v>14.11</v>
      </c>
      <c r="Y17" s="309">
        <v>14.26</v>
      </c>
      <c r="Z17" s="309">
        <v>14.24</v>
      </c>
      <c r="AA17" s="309">
        <v>8.9499999999999993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x14ac:dyDescent="0.2">
      <c r="B18" s="289">
        <v>4.1666666666666664E-2</v>
      </c>
      <c r="C18" s="309">
        <v>13.19</v>
      </c>
      <c r="D18" s="309">
        <v>13.32</v>
      </c>
      <c r="E18" s="309">
        <v>13.45</v>
      </c>
      <c r="F18" s="309">
        <v>13.47</v>
      </c>
      <c r="G18" s="309">
        <v>13.56</v>
      </c>
      <c r="H18" s="309">
        <v>13.51</v>
      </c>
      <c r="I18" s="309">
        <v>18.47</v>
      </c>
      <c r="J18" s="309">
        <v>13.6</v>
      </c>
      <c r="K18" s="309">
        <v>13.62</v>
      </c>
      <c r="L18" s="309">
        <v>13.73</v>
      </c>
      <c r="M18" s="309">
        <v>14.54</v>
      </c>
      <c r="N18" s="309">
        <v>18.559999999999999</v>
      </c>
      <c r="O18" s="309">
        <v>13.75</v>
      </c>
      <c r="P18" s="309">
        <v>32.270000000000003</v>
      </c>
      <c r="Q18" s="309">
        <v>13.91</v>
      </c>
      <c r="R18" s="309">
        <v>13.89</v>
      </c>
      <c r="S18" s="309">
        <v>18.190000000000001</v>
      </c>
      <c r="T18" s="309">
        <v>17.03</v>
      </c>
      <c r="U18" s="309">
        <v>14.43</v>
      </c>
      <c r="V18" s="309">
        <v>14.04</v>
      </c>
      <c r="W18" s="309">
        <v>14.11</v>
      </c>
      <c r="X18" s="309">
        <v>14.17</v>
      </c>
      <c r="Y18" s="309">
        <v>14.21</v>
      </c>
      <c r="Z18" s="309">
        <v>14.35</v>
      </c>
      <c r="AA18" s="309">
        <v>16.75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x14ac:dyDescent="0.2">
      <c r="B19" s="289">
        <v>8.3333333333333329E-2</v>
      </c>
      <c r="C19" s="309">
        <v>13.36</v>
      </c>
      <c r="D19" s="309">
        <v>13.36</v>
      </c>
      <c r="E19" s="309">
        <v>13.36</v>
      </c>
      <c r="F19" s="309">
        <v>13.47</v>
      </c>
      <c r="G19" s="309">
        <v>13.4</v>
      </c>
      <c r="H19" s="309">
        <v>13.58</v>
      </c>
      <c r="I19" s="309">
        <v>15.33</v>
      </c>
      <c r="J19" s="309">
        <v>13.69</v>
      </c>
      <c r="K19" s="309">
        <v>13.6</v>
      </c>
      <c r="L19" s="309">
        <v>13.62</v>
      </c>
      <c r="M19" s="309">
        <v>16.16</v>
      </c>
      <c r="N19" s="309">
        <v>16.25</v>
      </c>
      <c r="O19" s="309">
        <v>13.84</v>
      </c>
      <c r="P19" s="309">
        <v>19.760000000000002</v>
      </c>
      <c r="Q19" s="309">
        <v>13.84</v>
      </c>
      <c r="R19" s="309">
        <v>17.77</v>
      </c>
      <c r="S19" s="309">
        <v>14.35</v>
      </c>
      <c r="T19" s="309">
        <v>15.72</v>
      </c>
      <c r="U19" s="309">
        <v>14.08</v>
      </c>
      <c r="V19" s="309">
        <v>14.04</v>
      </c>
      <c r="W19" s="309">
        <v>14.17</v>
      </c>
      <c r="X19" s="309">
        <v>19.100000000000001</v>
      </c>
      <c r="Y19" s="309">
        <v>14.06</v>
      </c>
      <c r="Z19" s="309">
        <v>14.35</v>
      </c>
      <c r="AA19" s="309">
        <v>15.52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x14ac:dyDescent="0.2">
      <c r="B20" s="289">
        <v>0.125</v>
      </c>
      <c r="C20" s="309">
        <v>13.47</v>
      </c>
      <c r="D20" s="309">
        <v>13.19</v>
      </c>
      <c r="E20" s="309">
        <v>13.34</v>
      </c>
      <c r="F20" s="309" t="s">
        <v>364</v>
      </c>
      <c r="G20" s="309">
        <v>13.4</v>
      </c>
      <c r="H20" s="309">
        <v>15.09</v>
      </c>
      <c r="I20" s="309" t="s">
        <v>364</v>
      </c>
      <c r="J20" s="309">
        <v>13.58</v>
      </c>
      <c r="K20" s="309">
        <v>13.64</v>
      </c>
      <c r="L20" s="309">
        <v>13.71</v>
      </c>
      <c r="M20" s="309" t="s">
        <v>364</v>
      </c>
      <c r="N20" s="309">
        <v>14.41</v>
      </c>
      <c r="O20" s="309">
        <v>13.8</v>
      </c>
      <c r="P20" s="309" t="s">
        <v>364</v>
      </c>
      <c r="Q20" s="309">
        <v>13.82</v>
      </c>
      <c r="R20" s="309">
        <v>19.260000000000002</v>
      </c>
      <c r="S20" s="309">
        <v>14.37</v>
      </c>
      <c r="T20" s="309" t="s">
        <v>364</v>
      </c>
      <c r="U20" s="309">
        <v>14.19</v>
      </c>
      <c r="V20" s="309">
        <v>13.91</v>
      </c>
      <c r="W20" s="309" t="s">
        <v>364</v>
      </c>
      <c r="X20" s="309">
        <v>26.14</v>
      </c>
      <c r="Y20" s="309">
        <v>14.3</v>
      </c>
      <c r="Z20" s="309">
        <v>14.28</v>
      </c>
      <c r="AA20" s="309" t="s">
        <v>364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x14ac:dyDescent="0.2">
      <c r="B21" s="289">
        <v>0.16666666666666666</v>
      </c>
      <c r="C21" s="309">
        <v>14.45</v>
      </c>
      <c r="D21" s="309">
        <v>13.34</v>
      </c>
      <c r="E21" s="309">
        <v>13.54</v>
      </c>
      <c r="F21" s="309">
        <v>13.54</v>
      </c>
      <c r="G21" s="309">
        <v>13.32</v>
      </c>
      <c r="H21" s="309">
        <v>18.36</v>
      </c>
      <c r="I21" s="309">
        <v>72.84</v>
      </c>
      <c r="J21" s="309">
        <v>13.84</v>
      </c>
      <c r="K21" s="309">
        <v>13.6</v>
      </c>
      <c r="L21" s="309">
        <v>13.84</v>
      </c>
      <c r="M21" s="309">
        <v>13.93</v>
      </c>
      <c r="N21" s="309">
        <v>14</v>
      </c>
      <c r="O21" s="309">
        <v>14.15</v>
      </c>
      <c r="P21" s="309">
        <v>14.45</v>
      </c>
      <c r="Q21" s="309">
        <v>13.93</v>
      </c>
      <c r="R21" s="309">
        <v>14.28</v>
      </c>
      <c r="S21" s="309">
        <v>14.72</v>
      </c>
      <c r="T21" s="309">
        <v>14.43</v>
      </c>
      <c r="U21" s="309">
        <v>14.02</v>
      </c>
      <c r="V21" s="309">
        <v>14.13</v>
      </c>
      <c r="W21" s="309">
        <v>16.399999999999999</v>
      </c>
      <c r="X21" s="309">
        <v>22.93</v>
      </c>
      <c r="Y21" s="309">
        <v>14.56</v>
      </c>
      <c r="Z21" s="309">
        <v>149.43</v>
      </c>
      <c r="AA21" s="309">
        <v>33.69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x14ac:dyDescent="0.2">
      <c r="B22" s="289">
        <v>0.20833333333333334</v>
      </c>
      <c r="C22" s="309">
        <v>14.37</v>
      </c>
      <c r="D22" s="309">
        <v>13.32</v>
      </c>
      <c r="E22" s="309">
        <v>14.1</v>
      </c>
      <c r="F22" s="309">
        <v>13.53</v>
      </c>
      <c r="G22" s="309">
        <v>13.49</v>
      </c>
      <c r="H22" s="309">
        <v>18.91</v>
      </c>
      <c r="I22" s="309">
        <v>59.41</v>
      </c>
      <c r="J22" s="309">
        <v>14.28</v>
      </c>
      <c r="K22" s="309">
        <v>13.62</v>
      </c>
      <c r="L22" s="309">
        <v>17.23</v>
      </c>
      <c r="M22" s="309">
        <v>13.69</v>
      </c>
      <c r="N22" s="309">
        <v>14</v>
      </c>
      <c r="O22" s="309">
        <v>32.1</v>
      </c>
      <c r="P22" s="309">
        <v>14.04</v>
      </c>
      <c r="Q22" s="309">
        <v>13.78</v>
      </c>
      <c r="R22" s="309">
        <v>14.06</v>
      </c>
      <c r="S22" s="309">
        <v>14.78</v>
      </c>
      <c r="T22" s="309">
        <v>14.91</v>
      </c>
      <c r="U22" s="309">
        <v>14.17</v>
      </c>
      <c r="V22" s="309">
        <v>14.11</v>
      </c>
      <c r="W22" s="309">
        <v>16.420000000000002</v>
      </c>
      <c r="X22" s="309">
        <v>40.090000000000003</v>
      </c>
      <c r="Y22" s="309">
        <v>14.54</v>
      </c>
      <c r="Z22" s="309">
        <v>186.83</v>
      </c>
      <c r="AA22" s="309">
        <v>73.989999999999995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x14ac:dyDescent="0.2">
      <c r="B23" s="289">
        <v>0.25</v>
      </c>
      <c r="C23" s="309">
        <v>13.51</v>
      </c>
      <c r="D23" s="309">
        <v>13.32</v>
      </c>
      <c r="E23" s="309">
        <v>13.6</v>
      </c>
      <c r="F23" s="309">
        <v>14.26</v>
      </c>
      <c r="G23" s="309">
        <v>15.39</v>
      </c>
      <c r="H23" s="309">
        <v>27.64</v>
      </c>
      <c r="I23" s="309">
        <v>24.26</v>
      </c>
      <c r="J23" s="309">
        <v>14.04</v>
      </c>
      <c r="K23" s="309">
        <v>13.56</v>
      </c>
      <c r="L23" s="309">
        <v>106.68</v>
      </c>
      <c r="M23" s="309">
        <v>13.8</v>
      </c>
      <c r="N23" s="309">
        <v>15.42</v>
      </c>
      <c r="O23" s="309">
        <v>57.64</v>
      </c>
      <c r="P23" s="309">
        <v>13.84</v>
      </c>
      <c r="Q23" s="309">
        <v>13.75</v>
      </c>
      <c r="R23" s="309">
        <v>13.97</v>
      </c>
      <c r="S23" s="309">
        <v>16.899999999999999</v>
      </c>
      <c r="T23" s="309">
        <v>14.93</v>
      </c>
      <c r="U23" s="309">
        <v>20.05</v>
      </c>
      <c r="V23" s="309">
        <v>13.95</v>
      </c>
      <c r="W23" s="309">
        <v>16.55</v>
      </c>
      <c r="X23" s="309">
        <v>50.24</v>
      </c>
      <c r="Y23" s="309">
        <v>14.63</v>
      </c>
      <c r="Z23" s="309">
        <v>27.99</v>
      </c>
      <c r="AA23" s="309">
        <v>103.05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x14ac:dyDescent="0.2">
      <c r="B24" s="289">
        <v>0.29166666666666669</v>
      </c>
      <c r="C24" s="309">
        <v>13.49</v>
      </c>
      <c r="D24" s="309">
        <v>13.42</v>
      </c>
      <c r="E24" s="309">
        <v>13.8</v>
      </c>
      <c r="F24" s="309">
        <v>15.31</v>
      </c>
      <c r="G24" s="309">
        <v>24.35</v>
      </c>
      <c r="H24" s="309">
        <v>46.57</v>
      </c>
      <c r="I24" s="309">
        <v>18.36</v>
      </c>
      <c r="J24" s="309">
        <v>13.82</v>
      </c>
      <c r="K24" s="309">
        <v>13.69</v>
      </c>
      <c r="L24" s="309">
        <v>187.13</v>
      </c>
      <c r="M24" s="309">
        <v>14.47</v>
      </c>
      <c r="N24" s="309">
        <v>19.190000000000001</v>
      </c>
      <c r="O24" s="309">
        <v>30.57</v>
      </c>
      <c r="P24" s="309">
        <v>13.93</v>
      </c>
      <c r="Q24" s="309">
        <v>13.76</v>
      </c>
      <c r="R24" s="309">
        <v>13.89</v>
      </c>
      <c r="S24" s="309">
        <v>17.82</v>
      </c>
      <c r="T24" s="309">
        <v>14.61</v>
      </c>
      <c r="U24" s="309">
        <v>15.54</v>
      </c>
      <c r="V24" s="309">
        <v>14.09</v>
      </c>
      <c r="W24" s="309">
        <v>15.13</v>
      </c>
      <c r="X24" s="309">
        <v>30.55</v>
      </c>
      <c r="Y24" s="309">
        <v>14.41</v>
      </c>
      <c r="Z24" s="309">
        <v>44.89</v>
      </c>
      <c r="AA24" s="309">
        <v>60.94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x14ac:dyDescent="0.2">
      <c r="B25" s="289">
        <v>0.33333333333333331</v>
      </c>
      <c r="C25" s="309">
        <v>13.47</v>
      </c>
      <c r="D25" s="309">
        <v>13.32</v>
      </c>
      <c r="E25" s="309">
        <v>13.58</v>
      </c>
      <c r="F25" s="309">
        <v>16.350000000000001</v>
      </c>
      <c r="G25" s="309">
        <v>27.4</v>
      </c>
      <c r="H25" s="309">
        <v>64.040000000000006</v>
      </c>
      <c r="I25" s="309">
        <v>15.22</v>
      </c>
      <c r="J25" s="309">
        <v>13.89</v>
      </c>
      <c r="K25" s="309">
        <v>13.69</v>
      </c>
      <c r="L25" s="309">
        <v>52.51</v>
      </c>
      <c r="M25" s="309">
        <v>15.04</v>
      </c>
      <c r="N25" s="309">
        <v>14.24</v>
      </c>
      <c r="O25" s="309">
        <v>15.13</v>
      </c>
      <c r="P25" s="309">
        <v>13.85</v>
      </c>
      <c r="Q25" s="309">
        <v>13.84</v>
      </c>
      <c r="R25" s="309">
        <v>13.89</v>
      </c>
      <c r="S25" s="309">
        <v>22.58</v>
      </c>
      <c r="T25" s="309">
        <v>14.24</v>
      </c>
      <c r="U25" s="309">
        <v>14.8</v>
      </c>
      <c r="V25" s="309">
        <v>14.15</v>
      </c>
      <c r="W25" s="309">
        <v>14.39</v>
      </c>
      <c r="X25" s="309">
        <v>31.57</v>
      </c>
      <c r="Y25" s="309">
        <v>14.26</v>
      </c>
      <c r="Z25" s="309">
        <v>102.62</v>
      </c>
      <c r="AA25" s="309">
        <v>51.22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x14ac:dyDescent="0.2">
      <c r="B26" s="289">
        <v>0.375</v>
      </c>
      <c r="C26" s="309">
        <v>13.3</v>
      </c>
      <c r="D26" s="309">
        <v>13.43</v>
      </c>
      <c r="E26" s="309">
        <v>13.4</v>
      </c>
      <c r="F26" s="309">
        <v>16.02</v>
      </c>
      <c r="G26" s="309">
        <v>21.05</v>
      </c>
      <c r="H26" s="309">
        <v>33.03</v>
      </c>
      <c r="I26" s="309">
        <v>14.5</v>
      </c>
      <c r="J26" s="309">
        <v>13.78</v>
      </c>
      <c r="K26" s="309">
        <v>13.6</v>
      </c>
      <c r="L26" s="309">
        <v>17.440000000000001</v>
      </c>
      <c r="M26" s="309">
        <v>14.08</v>
      </c>
      <c r="N26" s="309">
        <v>14.02</v>
      </c>
      <c r="O26" s="309">
        <v>14.3</v>
      </c>
      <c r="P26" s="309">
        <v>13.91</v>
      </c>
      <c r="Q26" s="309">
        <v>13.76</v>
      </c>
      <c r="R26" s="309">
        <v>13.89</v>
      </c>
      <c r="S26" s="309">
        <v>14.76</v>
      </c>
      <c r="T26" s="309">
        <v>14.04</v>
      </c>
      <c r="U26" s="309">
        <v>14.67</v>
      </c>
      <c r="V26" s="309">
        <v>14.02</v>
      </c>
      <c r="W26" s="309">
        <v>14.09</v>
      </c>
      <c r="X26" s="309">
        <v>25.63</v>
      </c>
      <c r="Y26" s="309">
        <v>14.28</v>
      </c>
      <c r="Z26" s="309">
        <v>53.32</v>
      </c>
      <c r="AA26" s="309">
        <v>8.9700000000000006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x14ac:dyDescent="0.2">
      <c r="B27" s="289">
        <v>0.41666666666666669</v>
      </c>
      <c r="C27" s="309">
        <v>13.38</v>
      </c>
      <c r="D27" s="309">
        <v>13.4</v>
      </c>
      <c r="E27" s="309">
        <v>13.32</v>
      </c>
      <c r="F27" s="309">
        <v>15.33</v>
      </c>
      <c r="G27" s="309">
        <v>21.66</v>
      </c>
      <c r="H27" s="309">
        <v>18.91</v>
      </c>
      <c r="I27" s="309">
        <v>14</v>
      </c>
      <c r="J27" s="309">
        <v>13.64</v>
      </c>
      <c r="K27" s="309">
        <v>13.73</v>
      </c>
      <c r="L27" s="309">
        <v>15.37</v>
      </c>
      <c r="M27" s="309">
        <v>13.84</v>
      </c>
      <c r="N27" s="309">
        <v>13.91</v>
      </c>
      <c r="O27" s="309">
        <v>14.17</v>
      </c>
      <c r="P27" s="309">
        <v>13.8</v>
      </c>
      <c r="Q27" s="309">
        <v>13.87</v>
      </c>
      <c r="R27" s="309">
        <v>14.09</v>
      </c>
      <c r="S27" s="309">
        <v>14.26</v>
      </c>
      <c r="T27" s="309">
        <v>13.91</v>
      </c>
      <c r="U27" s="309">
        <v>14.58</v>
      </c>
      <c r="V27" s="309">
        <v>14.02</v>
      </c>
      <c r="W27" s="309">
        <v>14.17</v>
      </c>
      <c r="X27" s="309">
        <v>20.13</v>
      </c>
      <c r="Y27" s="309">
        <v>14.37</v>
      </c>
      <c r="Z27" s="309">
        <v>17.12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x14ac:dyDescent="0.2">
      <c r="B28" s="289">
        <v>0.45833333333333331</v>
      </c>
      <c r="C28" s="309">
        <v>13.4</v>
      </c>
      <c r="D28" s="309">
        <v>13.49</v>
      </c>
      <c r="E28" s="309">
        <v>13.34</v>
      </c>
      <c r="F28" s="309">
        <v>14.35</v>
      </c>
      <c r="G28" s="309">
        <v>16.920000000000002</v>
      </c>
      <c r="H28" s="309">
        <v>14.87</v>
      </c>
      <c r="I28" s="309">
        <v>14.02</v>
      </c>
      <c r="J28" s="309">
        <v>13.62</v>
      </c>
      <c r="K28" s="309">
        <v>13.73</v>
      </c>
      <c r="L28" s="309">
        <v>14.65</v>
      </c>
      <c r="M28" s="309">
        <v>13.73</v>
      </c>
      <c r="N28" s="309">
        <v>13.89</v>
      </c>
      <c r="O28" s="309">
        <v>13.93</v>
      </c>
      <c r="P28" s="309">
        <v>14</v>
      </c>
      <c r="Q28" s="309">
        <v>13.93</v>
      </c>
      <c r="R28" s="309">
        <v>13.75</v>
      </c>
      <c r="S28" s="309">
        <v>14.26</v>
      </c>
      <c r="T28" s="309">
        <v>14.04</v>
      </c>
      <c r="U28" s="309">
        <v>14.35</v>
      </c>
      <c r="V28" s="309">
        <v>14.08</v>
      </c>
      <c r="W28" s="309">
        <v>14.19</v>
      </c>
      <c r="X28" s="309">
        <v>15.59</v>
      </c>
      <c r="Y28" s="309">
        <v>14.24</v>
      </c>
      <c r="Z28" s="309" t="s">
        <v>363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x14ac:dyDescent="0.2">
      <c r="B29" s="289">
        <v>0.5</v>
      </c>
      <c r="C29" s="309">
        <v>13.51</v>
      </c>
      <c r="D29" s="309">
        <v>13.38</v>
      </c>
      <c r="E29" s="309">
        <v>13.49</v>
      </c>
      <c r="F29" s="309">
        <v>13.78</v>
      </c>
      <c r="G29" s="309">
        <v>14.37</v>
      </c>
      <c r="H29" s="309">
        <v>14.32</v>
      </c>
      <c r="I29" s="309">
        <v>13.87</v>
      </c>
      <c r="J29" s="309">
        <v>13.54</v>
      </c>
      <c r="K29" s="309">
        <v>13.67</v>
      </c>
      <c r="L29" s="309">
        <v>14.28</v>
      </c>
      <c r="M29" s="309">
        <v>13.87</v>
      </c>
      <c r="N29" s="309">
        <v>13.76</v>
      </c>
      <c r="O29" s="309">
        <v>13.97</v>
      </c>
      <c r="P29" s="309">
        <v>13.93</v>
      </c>
      <c r="Q29" s="309">
        <v>13.8</v>
      </c>
      <c r="R29" s="309">
        <v>13.91</v>
      </c>
      <c r="S29" s="309">
        <v>14.15</v>
      </c>
      <c r="T29" s="309">
        <v>14.08</v>
      </c>
      <c r="U29" s="309">
        <v>14.26</v>
      </c>
      <c r="V29" s="309">
        <v>14.11</v>
      </c>
      <c r="W29" s="309">
        <v>14.13</v>
      </c>
      <c r="X29" s="309">
        <v>14.74</v>
      </c>
      <c r="Y29" s="309">
        <v>14.28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x14ac:dyDescent="0.2">
      <c r="B30" s="289">
        <v>0.54166666666666663</v>
      </c>
      <c r="C30" s="309">
        <v>13.62</v>
      </c>
      <c r="D30" s="309">
        <v>13.47</v>
      </c>
      <c r="E30" s="309">
        <v>13.51</v>
      </c>
      <c r="F30" s="309">
        <v>13.8</v>
      </c>
      <c r="G30" s="309">
        <v>13.91</v>
      </c>
      <c r="H30" s="309">
        <v>14.08</v>
      </c>
      <c r="I30" s="309">
        <v>13.87</v>
      </c>
      <c r="J30" s="309">
        <v>13.62</v>
      </c>
      <c r="K30" s="309">
        <v>13.45</v>
      </c>
      <c r="L30" s="309">
        <v>14.26</v>
      </c>
      <c r="M30" s="309">
        <v>13.82</v>
      </c>
      <c r="N30" s="309">
        <v>13.91</v>
      </c>
      <c r="O30" s="309">
        <v>13.87</v>
      </c>
      <c r="P30" s="309">
        <v>13.95</v>
      </c>
      <c r="Q30" s="309">
        <v>13.87</v>
      </c>
      <c r="R30" s="309">
        <v>13.78</v>
      </c>
      <c r="S30" s="309">
        <v>14.06</v>
      </c>
      <c r="T30" s="309">
        <v>14</v>
      </c>
      <c r="U30" s="309">
        <v>14.28</v>
      </c>
      <c r="V30" s="309">
        <v>14.15</v>
      </c>
      <c r="W30" s="309">
        <v>14.26</v>
      </c>
      <c r="X30" s="309">
        <v>14.58</v>
      </c>
      <c r="Y30" s="309">
        <v>14.17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x14ac:dyDescent="0.2">
      <c r="B31" s="289">
        <v>0.58333333333333337</v>
      </c>
      <c r="C31" s="309">
        <v>13.4</v>
      </c>
      <c r="D31" s="309">
        <v>13.47</v>
      </c>
      <c r="E31" s="309">
        <v>13.53</v>
      </c>
      <c r="F31" s="309">
        <v>13.54</v>
      </c>
      <c r="G31" s="309">
        <v>13.75</v>
      </c>
      <c r="H31" s="309">
        <v>13.91</v>
      </c>
      <c r="I31" s="309">
        <v>13.73</v>
      </c>
      <c r="J31" s="309">
        <v>13.67</v>
      </c>
      <c r="K31" s="309">
        <v>13.73</v>
      </c>
      <c r="L31" s="309">
        <v>14.19</v>
      </c>
      <c r="M31" s="309">
        <v>13.84</v>
      </c>
      <c r="N31" s="309">
        <v>13.84</v>
      </c>
      <c r="O31" s="309">
        <v>13.87</v>
      </c>
      <c r="P31" s="309">
        <v>13.78</v>
      </c>
      <c r="Q31" s="309">
        <v>13.89</v>
      </c>
      <c r="R31" s="309">
        <v>14.02</v>
      </c>
      <c r="S31" s="309">
        <v>14.11</v>
      </c>
      <c r="T31" s="309">
        <v>13.87</v>
      </c>
      <c r="U31" s="309">
        <v>14.17</v>
      </c>
      <c r="V31" s="309">
        <v>14.06</v>
      </c>
      <c r="W31" s="309">
        <v>14.19</v>
      </c>
      <c r="X31" s="309">
        <v>14.45</v>
      </c>
      <c r="Y31" s="309">
        <v>14.35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x14ac:dyDescent="0.2">
      <c r="B32" s="289">
        <v>0.625</v>
      </c>
      <c r="C32" s="309">
        <v>13.56</v>
      </c>
      <c r="D32" s="309">
        <v>13.45</v>
      </c>
      <c r="E32" s="309">
        <v>13.43</v>
      </c>
      <c r="F32" s="309">
        <v>13.73</v>
      </c>
      <c r="G32" s="309">
        <v>13.62</v>
      </c>
      <c r="H32" s="309">
        <v>14.06</v>
      </c>
      <c r="I32" s="309">
        <v>13.93</v>
      </c>
      <c r="J32" s="309">
        <v>13.64</v>
      </c>
      <c r="K32" s="309">
        <v>13.75</v>
      </c>
      <c r="L32" s="309">
        <v>14.13</v>
      </c>
      <c r="M32" s="309">
        <v>13.84</v>
      </c>
      <c r="N32" s="309">
        <v>13.82</v>
      </c>
      <c r="O32" s="309">
        <v>13.95</v>
      </c>
      <c r="P32" s="309">
        <v>13.82</v>
      </c>
      <c r="Q32" s="309">
        <v>13.91</v>
      </c>
      <c r="R32" s="309">
        <v>13.95</v>
      </c>
      <c r="S32" s="309">
        <v>13.98</v>
      </c>
      <c r="T32" s="309">
        <v>14.11</v>
      </c>
      <c r="U32" s="309">
        <v>14.09</v>
      </c>
      <c r="V32" s="309">
        <v>13.97</v>
      </c>
      <c r="W32" s="309">
        <v>14.24</v>
      </c>
      <c r="X32" s="309">
        <v>14.61</v>
      </c>
      <c r="Y32" s="309">
        <v>14.28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3" x14ac:dyDescent="0.2">
      <c r="B33" s="289">
        <v>0.66666666666666663</v>
      </c>
      <c r="C33" s="309">
        <v>13.49</v>
      </c>
      <c r="D33" s="309">
        <v>13.47</v>
      </c>
      <c r="E33" s="309">
        <v>13.53</v>
      </c>
      <c r="F33" s="309">
        <v>13.56</v>
      </c>
      <c r="G33" s="309">
        <v>13.69</v>
      </c>
      <c r="H33" s="309">
        <v>13.95</v>
      </c>
      <c r="I33" s="309">
        <v>13.89</v>
      </c>
      <c r="J33" s="309">
        <v>13.71</v>
      </c>
      <c r="K33" s="309">
        <v>13.69</v>
      </c>
      <c r="L33" s="309">
        <v>14.02</v>
      </c>
      <c r="M33" s="309">
        <v>13.69</v>
      </c>
      <c r="N33" s="309">
        <v>13.84</v>
      </c>
      <c r="O33" s="309">
        <v>13.89</v>
      </c>
      <c r="P33" s="309">
        <v>13.75</v>
      </c>
      <c r="Q33" s="309">
        <v>13.91</v>
      </c>
      <c r="R33" s="309">
        <v>13.89</v>
      </c>
      <c r="S33" s="309">
        <v>14.08</v>
      </c>
      <c r="T33" s="309">
        <v>13.91</v>
      </c>
      <c r="U33" s="309">
        <v>14.06</v>
      </c>
      <c r="V33" s="309">
        <v>14</v>
      </c>
      <c r="W33" s="309">
        <v>14.15</v>
      </c>
      <c r="X33" s="309">
        <v>14.47</v>
      </c>
      <c r="Y33" s="309">
        <v>14.26</v>
      </c>
      <c r="Z33" s="309">
        <v>1.88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3" x14ac:dyDescent="0.2">
      <c r="B34" s="289">
        <v>0.70833333333333337</v>
      </c>
      <c r="C34" s="309">
        <v>13.4</v>
      </c>
      <c r="D34" s="309">
        <v>13.47</v>
      </c>
      <c r="E34" s="309">
        <v>13.36</v>
      </c>
      <c r="F34" s="309">
        <v>13.6</v>
      </c>
      <c r="G34" s="309">
        <v>13.76</v>
      </c>
      <c r="H34" s="309">
        <v>13.8</v>
      </c>
      <c r="I34" s="309">
        <v>13.71</v>
      </c>
      <c r="J34" s="309">
        <v>13.93</v>
      </c>
      <c r="K34" s="309">
        <v>13.67</v>
      </c>
      <c r="L34" s="309">
        <v>13.95</v>
      </c>
      <c r="M34" s="309">
        <v>13.97</v>
      </c>
      <c r="N34" s="309">
        <v>14</v>
      </c>
      <c r="O34" s="309">
        <v>13.93</v>
      </c>
      <c r="P34" s="309">
        <v>13.97</v>
      </c>
      <c r="Q34" s="309">
        <v>13.78</v>
      </c>
      <c r="R34" s="309">
        <v>13.89</v>
      </c>
      <c r="S34" s="309">
        <v>13.95</v>
      </c>
      <c r="T34" s="309">
        <v>13.84</v>
      </c>
      <c r="U34" s="309">
        <v>14.11</v>
      </c>
      <c r="V34" s="309">
        <v>13.95</v>
      </c>
      <c r="W34" s="309">
        <v>14.21</v>
      </c>
      <c r="X34" s="309">
        <v>14.39</v>
      </c>
      <c r="Y34" s="309">
        <v>14.24</v>
      </c>
      <c r="Z34" s="309">
        <v>3.69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3" x14ac:dyDescent="0.2">
      <c r="B35" s="289">
        <v>0.75</v>
      </c>
      <c r="C35" s="309">
        <v>13.4</v>
      </c>
      <c r="D35" s="309">
        <v>13.6</v>
      </c>
      <c r="E35" s="309">
        <v>13.58</v>
      </c>
      <c r="F35" s="309">
        <v>13.49</v>
      </c>
      <c r="G35" s="309">
        <v>13.53</v>
      </c>
      <c r="H35" s="309">
        <v>13.82</v>
      </c>
      <c r="I35" s="309">
        <v>13.8</v>
      </c>
      <c r="J35" s="309">
        <v>13.73</v>
      </c>
      <c r="K35" s="309">
        <v>13.75</v>
      </c>
      <c r="L35" s="309">
        <v>13.91</v>
      </c>
      <c r="M35" s="309">
        <v>13.75</v>
      </c>
      <c r="N35" s="309">
        <v>13.82</v>
      </c>
      <c r="O35" s="309">
        <v>13.84</v>
      </c>
      <c r="P35" s="309">
        <v>13.84</v>
      </c>
      <c r="Q35" s="309">
        <v>13.82</v>
      </c>
      <c r="R35" s="309">
        <v>13.93</v>
      </c>
      <c r="S35" s="309">
        <v>14.06</v>
      </c>
      <c r="T35" s="309">
        <v>13.8</v>
      </c>
      <c r="U35" s="309">
        <v>14.15</v>
      </c>
      <c r="V35" s="309">
        <v>14.11</v>
      </c>
      <c r="W35" s="309">
        <v>14.04</v>
      </c>
      <c r="X35" s="309">
        <v>14.32</v>
      </c>
      <c r="Y35" s="309">
        <v>14.21</v>
      </c>
      <c r="Z35" s="309">
        <v>6.16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</row>
    <row r="36" spans="2:33" x14ac:dyDescent="0.2">
      <c r="B36" s="289">
        <v>0.79166666666666663</v>
      </c>
      <c r="C36" s="309">
        <v>13.43</v>
      </c>
      <c r="D36" s="309">
        <v>13.47</v>
      </c>
      <c r="E36" s="309">
        <v>13.32</v>
      </c>
      <c r="F36" s="309">
        <v>13.54</v>
      </c>
      <c r="G36" s="309">
        <v>13.62</v>
      </c>
      <c r="H36" s="309">
        <v>13.76</v>
      </c>
      <c r="I36" s="309">
        <v>13.76</v>
      </c>
      <c r="J36" s="309">
        <v>13.71</v>
      </c>
      <c r="K36" s="309">
        <v>13.67</v>
      </c>
      <c r="L36" s="309">
        <v>13.66</v>
      </c>
      <c r="M36" s="309">
        <v>13.64</v>
      </c>
      <c r="N36" s="309">
        <v>13.89</v>
      </c>
      <c r="O36" s="309">
        <v>13.73</v>
      </c>
      <c r="P36" s="309">
        <v>13.84</v>
      </c>
      <c r="Q36" s="309">
        <v>13.91</v>
      </c>
      <c r="R36" s="309">
        <v>14</v>
      </c>
      <c r="S36" s="309">
        <v>14.02</v>
      </c>
      <c r="T36" s="309">
        <v>13.89</v>
      </c>
      <c r="U36" s="309">
        <v>13.98</v>
      </c>
      <c r="V36" s="309">
        <v>14.02</v>
      </c>
      <c r="W36" s="309">
        <v>14.06</v>
      </c>
      <c r="X36" s="309">
        <v>14.35</v>
      </c>
      <c r="Y36" s="309">
        <v>14.41</v>
      </c>
      <c r="Z36" s="309">
        <v>6.05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</row>
    <row r="37" spans="2:33" x14ac:dyDescent="0.2">
      <c r="B37" s="289">
        <v>0.83333333333333337</v>
      </c>
      <c r="C37" s="309">
        <v>13.27</v>
      </c>
      <c r="D37" s="309">
        <v>13.36</v>
      </c>
      <c r="E37" s="309">
        <v>13.36</v>
      </c>
      <c r="F37" s="309">
        <v>13.56</v>
      </c>
      <c r="G37" s="309">
        <v>13.47</v>
      </c>
      <c r="H37" s="309">
        <v>13.73</v>
      </c>
      <c r="I37" s="309">
        <v>13.89</v>
      </c>
      <c r="J37" s="309">
        <v>13.69</v>
      </c>
      <c r="K37" s="309">
        <v>13.64</v>
      </c>
      <c r="L37" s="309">
        <v>13.67</v>
      </c>
      <c r="M37" s="309">
        <v>13.6</v>
      </c>
      <c r="N37" s="309">
        <v>13.91</v>
      </c>
      <c r="O37" s="309">
        <v>13.87</v>
      </c>
      <c r="P37" s="309">
        <v>13.87</v>
      </c>
      <c r="Q37" s="309">
        <v>13.84</v>
      </c>
      <c r="R37" s="309">
        <v>13.89</v>
      </c>
      <c r="S37" s="309">
        <v>13.82</v>
      </c>
      <c r="T37" s="309">
        <v>13.73</v>
      </c>
      <c r="U37" s="309">
        <v>13.91</v>
      </c>
      <c r="V37" s="309">
        <v>14.15</v>
      </c>
      <c r="W37" s="309">
        <v>14.13</v>
      </c>
      <c r="X37" s="309">
        <v>14.26</v>
      </c>
      <c r="Y37" s="309">
        <v>14.3</v>
      </c>
      <c r="Z37" s="309">
        <v>5.92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</row>
    <row r="38" spans="2:33" x14ac:dyDescent="0.2">
      <c r="B38" s="289">
        <v>0.875</v>
      </c>
      <c r="C38" s="309">
        <v>13.4</v>
      </c>
      <c r="D38" s="309">
        <v>13.34</v>
      </c>
      <c r="E38" s="309">
        <v>13.29</v>
      </c>
      <c r="F38" s="309">
        <v>13.45</v>
      </c>
      <c r="G38" s="309">
        <v>13.47</v>
      </c>
      <c r="H38" s="309">
        <v>13.6</v>
      </c>
      <c r="I38" s="309">
        <v>13.73</v>
      </c>
      <c r="J38" s="309">
        <v>17.12</v>
      </c>
      <c r="K38" s="309">
        <v>13.65</v>
      </c>
      <c r="L38" s="309">
        <v>13.84</v>
      </c>
      <c r="M38" s="309">
        <v>13.69</v>
      </c>
      <c r="N38" s="309">
        <v>13.87</v>
      </c>
      <c r="O38" s="309">
        <v>13.8</v>
      </c>
      <c r="P38" s="309">
        <v>14.04</v>
      </c>
      <c r="Q38" s="309">
        <v>13.89</v>
      </c>
      <c r="R38" s="309">
        <v>15.87</v>
      </c>
      <c r="S38" s="309">
        <v>15.7</v>
      </c>
      <c r="T38" s="309">
        <v>14.32</v>
      </c>
      <c r="U38" s="309">
        <v>14.08</v>
      </c>
      <c r="V38" s="309">
        <v>14.04</v>
      </c>
      <c r="W38" s="309">
        <v>14</v>
      </c>
      <c r="X38" s="309">
        <v>14.37</v>
      </c>
      <c r="Y38" s="309">
        <v>14.15</v>
      </c>
      <c r="Z38" s="309">
        <v>6.25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</row>
    <row r="39" spans="2:33" x14ac:dyDescent="0.2">
      <c r="B39" s="289">
        <v>0.91666666666666663</v>
      </c>
      <c r="C39" s="309">
        <v>13.36</v>
      </c>
      <c r="D39" s="309">
        <v>13.36</v>
      </c>
      <c r="E39" s="309">
        <v>13.43</v>
      </c>
      <c r="F39" s="309">
        <v>13.6</v>
      </c>
      <c r="G39" s="309">
        <v>13.47</v>
      </c>
      <c r="H39" s="309">
        <v>13.49</v>
      </c>
      <c r="I39" s="309">
        <v>13.73</v>
      </c>
      <c r="J39" s="309">
        <v>14.91</v>
      </c>
      <c r="K39" s="309">
        <v>14.35</v>
      </c>
      <c r="L39" s="309">
        <v>13.71</v>
      </c>
      <c r="M39" s="309">
        <v>13.73</v>
      </c>
      <c r="N39" s="309">
        <v>14.46</v>
      </c>
      <c r="O39" s="309">
        <v>49.08</v>
      </c>
      <c r="P39" s="309">
        <v>14.04</v>
      </c>
      <c r="Q39" s="309">
        <v>13.87</v>
      </c>
      <c r="R39" s="309">
        <v>20.59</v>
      </c>
      <c r="S39" s="309">
        <v>16.96</v>
      </c>
      <c r="T39" s="309">
        <v>14.56</v>
      </c>
      <c r="U39" s="309">
        <v>14</v>
      </c>
      <c r="V39" s="309">
        <v>14.11</v>
      </c>
      <c r="W39" s="309">
        <v>13.93</v>
      </c>
      <c r="X39" s="309">
        <v>14.35</v>
      </c>
      <c r="Y39" s="309">
        <v>14.11</v>
      </c>
      <c r="Z39" s="309">
        <v>8.2799999999999994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3" x14ac:dyDescent="0.2">
      <c r="B40" s="289">
        <v>0.95833333333333337</v>
      </c>
      <c r="C40" s="309">
        <v>13.32</v>
      </c>
      <c r="D40" s="309">
        <v>13.45</v>
      </c>
      <c r="E40" s="309">
        <v>13.36</v>
      </c>
      <c r="F40" s="309">
        <v>13.45</v>
      </c>
      <c r="G40" s="309">
        <v>13.51</v>
      </c>
      <c r="H40" s="309">
        <v>13.62</v>
      </c>
      <c r="I40" s="309">
        <v>13.67</v>
      </c>
      <c r="J40" s="309">
        <v>13.91</v>
      </c>
      <c r="K40" s="309">
        <v>14</v>
      </c>
      <c r="L40" s="309">
        <v>13.62</v>
      </c>
      <c r="M40" s="309">
        <v>25.89</v>
      </c>
      <c r="N40" s="309">
        <v>15.57</v>
      </c>
      <c r="O40" s="309">
        <v>61.26</v>
      </c>
      <c r="P40" s="309">
        <v>14</v>
      </c>
      <c r="Q40" s="309">
        <v>13.97</v>
      </c>
      <c r="R40" s="309">
        <v>16.239999999999998</v>
      </c>
      <c r="S40" s="309">
        <v>17.27</v>
      </c>
      <c r="T40" s="309">
        <v>16.22</v>
      </c>
      <c r="U40" s="309">
        <v>14.09</v>
      </c>
      <c r="V40" s="309">
        <v>13.95</v>
      </c>
      <c r="W40" s="309">
        <v>14.04</v>
      </c>
      <c r="X40" s="309">
        <v>14.43</v>
      </c>
      <c r="Y40" s="309">
        <v>14.32</v>
      </c>
      <c r="Z40" s="309">
        <v>7.25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3" ht="24" x14ac:dyDescent="0.2">
      <c r="B41" s="287" t="s">
        <v>323</v>
      </c>
      <c r="C41" s="333">
        <v>13.49</v>
      </c>
      <c r="D41" s="333">
        <v>13.4</v>
      </c>
      <c r="E41" s="333">
        <v>13.48</v>
      </c>
      <c r="F41" s="333">
        <v>14</v>
      </c>
      <c r="G41" s="333">
        <v>15.48</v>
      </c>
      <c r="H41" s="333">
        <v>19.34</v>
      </c>
      <c r="I41" s="333">
        <v>19.37</v>
      </c>
      <c r="J41" s="333">
        <v>13.94</v>
      </c>
      <c r="K41" s="333">
        <v>13.71</v>
      </c>
      <c r="L41" s="333">
        <v>26.95</v>
      </c>
      <c r="M41" s="333">
        <v>14.53</v>
      </c>
      <c r="N41" s="333">
        <v>14.95</v>
      </c>
      <c r="O41" s="333">
        <v>20.69</v>
      </c>
      <c r="P41" s="333">
        <v>15.58</v>
      </c>
      <c r="Q41" s="333">
        <v>13.85</v>
      </c>
      <c r="R41" s="333">
        <v>14.77</v>
      </c>
      <c r="S41" s="333">
        <v>15.42</v>
      </c>
      <c r="T41" s="333">
        <v>14.63</v>
      </c>
      <c r="U41" s="333">
        <v>14.56</v>
      </c>
      <c r="V41" s="333">
        <v>14.05</v>
      </c>
      <c r="W41" s="333">
        <v>14.48</v>
      </c>
      <c r="X41" s="333">
        <v>20.149999999999999</v>
      </c>
      <c r="Y41" s="333">
        <v>14.3</v>
      </c>
      <c r="Z41" s="333">
        <v>36.049999999999997</v>
      </c>
      <c r="AA41" s="333" t="s">
        <v>364</v>
      </c>
      <c r="AB41" s="309" t="s">
        <v>363</v>
      </c>
      <c r="AC41" s="309" t="s">
        <v>363</v>
      </c>
      <c r="AD41" s="309" t="s">
        <v>363</v>
      </c>
      <c r="AE41" s="355"/>
      <c r="AF41" s="355"/>
      <c r="AG41" s="355"/>
    </row>
    <row r="42" spans="2:33" ht="21.75" customHeight="1" x14ac:dyDescent="0.2">
      <c r="B42" s="287" t="s">
        <v>322</v>
      </c>
      <c r="C42" s="364" t="s">
        <v>324</v>
      </c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6"/>
      <c r="AE42" s="355"/>
      <c r="AF42" s="355"/>
      <c r="AG42" s="355"/>
    </row>
    <row r="43" spans="2:33" ht="10.5" customHeight="1" x14ac:dyDescent="0.2">
      <c r="B43" s="323" t="s">
        <v>306</v>
      </c>
    </row>
    <row r="44" spans="2:33" x14ac:dyDescent="0.2">
      <c r="B44" s="323" t="s">
        <v>365</v>
      </c>
    </row>
  </sheetData>
  <mergeCells count="6">
    <mergeCell ref="C42:AD42"/>
    <mergeCell ref="B6:C6"/>
    <mergeCell ref="B10:AF10"/>
    <mergeCell ref="V14:W14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4"/>
  <sheetViews>
    <sheetView showGridLines="0" zoomScale="91" zoomScaleNormal="91" zoomScaleSheetLayoutView="10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7.7109375" style="278" customWidth="1"/>
    <col min="5" max="8" width="7.85546875" style="278" customWidth="1"/>
    <col min="9" max="9" width="7.5703125" style="278" customWidth="1"/>
    <col min="10" max="14" width="7.7109375" style="278" customWidth="1"/>
    <col min="15" max="16" width="6.7109375" style="278" customWidth="1"/>
    <col min="17" max="17" width="7.85546875" style="278" customWidth="1"/>
    <col min="18" max="18" width="6.7109375" style="278" customWidth="1"/>
    <col min="19" max="19" width="7" style="278" customWidth="1"/>
    <col min="20" max="20" width="8.140625" style="278" customWidth="1"/>
    <col min="21" max="21" width="7.7109375" style="278" customWidth="1"/>
    <col min="22" max="23" width="7.42578125" style="278" customWidth="1"/>
    <col min="24" max="25" width="8" style="278" customWidth="1"/>
    <col min="26" max="26" width="8.28515625" style="278" customWidth="1"/>
    <col min="27" max="28" width="7.28515625" style="278" customWidth="1"/>
    <col min="29" max="30" width="7.7109375" style="278" customWidth="1"/>
    <col min="31" max="31" width="7.42578125" style="278" customWidth="1"/>
    <col min="32" max="32" width="7.7109375" style="278" customWidth="1"/>
    <col min="33" max="33" width="7.140625" style="278" customWidth="1"/>
    <col min="34" max="16384" width="11.42578125" style="278"/>
  </cols>
  <sheetData>
    <row r="1" spans="2:33" ht="12" customHeight="1" x14ac:dyDescent="0.2">
      <c r="B1" s="321"/>
    </row>
    <row r="2" spans="2:33" ht="15.75" customHeight="1" x14ac:dyDescent="0.2">
      <c r="B2" s="359"/>
      <c r="C2" s="359"/>
      <c r="D2" s="359"/>
      <c r="E2" s="359"/>
      <c r="F2" s="368" t="s">
        <v>349</v>
      </c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70"/>
    </row>
    <row r="3" spans="2:33" ht="15.75" customHeight="1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3"/>
    </row>
    <row r="4" spans="2:33" ht="15.75" customHeight="1" x14ac:dyDescent="0.2">
      <c r="B4" s="359"/>
      <c r="C4" s="359"/>
      <c r="D4" s="359"/>
      <c r="E4" s="359"/>
      <c r="F4" s="374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6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1" t="s">
        <v>188</v>
      </c>
      <c r="C6" s="361"/>
      <c r="D6" s="281"/>
      <c r="E6" s="281"/>
      <c r="F6" s="282" t="str">
        <f>'PM10_CA-ILO-03'!F6</f>
        <v>Evaluación de seguimiento de la calidad del aire en el CEBA Jose Pardo, distrito Ilo, provincia Ilo, departamento Moquegua, en enero 2021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5.75" customHeight="1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314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315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7">
        <v>1192914948</v>
      </c>
      <c r="W14" s="367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s="290" customFormat="1" x14ac:dyDescent="0.2">
      <c r="B17" s="289">
        <v>0</v>
      </c>
      <c r="C17" s="350" t="s">
        <v>361</v>
      </c>
      <c r="D17" s="309">
        <v>13.34</v>
      </c>
      <c r="E17" s="309">
        <v>13.41</v>
      </c>
      <c r="F17" s="309">
        <v>13.39</v>
      </c>
      <c r="G17" s="309">
        <v>13.47</v>
      </c>
      <c r="H17" s="309">
        <v>13.54</v>
      </c>
      <c r="I17" s="309">
        <v>13.58</v>
      </c>
      <c r="J17" s="309">
        <v>13.7</v>
      </c>
      <c r="K17" s="309">
        <v>14.22</v>
      </c>
      <c r="L17" s="309">
        <v>14.02</v>
      </c>
      <c r="M17" s="309">
        <v>13.66</v>
      </c>
      <c r="N17" s="309">
        <v>20.61</v>
      </c>
      <c r="O17" s="309">
        <v>14.74</v>
      </c>
      <c r="P17" s="309">
        <v>46</v>
      </c>
      <c r="Q17" s="309">
        <v>13.96</v>
      </c>
      <c r="R17" s="309">
        <v>13.88</v>
      </c>
      <c r="S17" s="309">
        <v>17.91</v>
      </c>
      <c r="T17" s="309">
        <v>17.5</v>
      </c>
      <c r="U17" s="309">
        <v>15.37</v>
      </c>
      <c r="V17" s="309">
        <v>14.03</v>
      </c>
      <c r="W17" s="309">
        <v>14.06</v>
      </c>
      <c r="X17" s="309">
        <v>14.03</v>
      </c>
      <c r="Y17" s="309">
        <v>14.34</v>
      </c>
      <c r="Z17" s="309">
        <v>14.22</v>
      </c>
      <c r="AA17" s="309">
        <v>8.16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4.1666666666666664E-2</v>
      </c>
      <c r="C18" s="357" t="s">
        <v>361</v>
      </c>
      <c r="D18" s="309">
        <v>13.32</v>
      </c>
      <c r="E18" s="309">
        <v>13.44</v>
      </c>
      <c r="F18" s="309">
        <v>13.4</v>
      </c>
      <c r="G18" s="309">
        <v>13.45</v>
      </c>
      <c r="H18" s="309">
        <v>13.55</v>
      </c>
      <c r="I18" s="309">
        <v>15.24</v>
      </c>
      <c r="J18" s="309">
        <v>13.65</v>
      </c>
      <c r="K18" s="309">
        <v>13.79</v>
      </c>
      <c r="L18" s="309">
        <v>13.81</v>
      </c>
      <c r="M18" s="309">
        <v>13.94</v>
      </c>
      <c r="N18" s="309">
        <v>22.22</v>
      </c>
      <c r="O18" s="309">
        <v>14.5</v>
      </c>
      <c r="P18" s="309">
        <v>40.4</v>
      </c>
      <c r="Q18" s="309">
        <v>13.92</v>
      </c>
      <c r="R18" s="309">
        <v>13.89</v>
      </c>
      <c r="S18" s="309">
        <v>17.11</v>
      </c>
      <c r="T18" s="309">
        <v>17.52</v>
      </c>
      <c r="U18" s="309">
        <v>15.33</v>
      </c>
      <c r="V18" s="309">
        <v>14.04</v>
      </c>
      <c r="W18" s="309">
        <v>14.05</v>
      </c>
      <c r="X18" s="309">
        <v>14.11</v>
      </c>
      <c r="Y18" s="309">
        <v>14.3</v>
      </c>
      <c r="Z18" s="309">
        <v>14.3</v>
      </c>
      <c r="AA18" s="309">
        <v>10.98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8.3333333333333329E-2</v>
      </c>
      <c r="C19" s="309">
        <v>13.28</v>
      </c>
      <c r="D19" s="309">
        <v>13.34</v>
      </c>
      <c r="E19" s="309">
        <v>13.41</v>
      </c>
      <c r="F19" s="309">
        <v>13.44</v>
      </c>
      <c r="G19" s="309">
        <v>13.44</v>
      </c>
      <c r="H19" s="309">
        <v>13.57</v>
      </c>
      <c r="I19" s="309">
        <v>15.81</v>
      </c>
      <c r="J19" s="309">
        <v>13.66</v>
      </c>
      <c r="K19" s="309">
        <v>13.69</v>
      </c>
      <c r="L19" s="309">
        <v>13.69</v>
      </c>
      <c r="M19" s="309">
        <v>14.78</v>
      </c>
      <c r="N19" s="309">
        <v>19</v>
      </c>
      <c r="O19" s="309">
        <v>13.93</v>
      </c>
      <c r="P19" s="309">
        <v>26.56</v>
      </c>
      <c r="Q19" s="309">
        <v>13.86</v>
      </c>
      <c r="R19" s="309">
        <v>15.15</v>
      </c>
      <c r="S19" s="309">
        <v>16.48</v>
      </c>
      <c r="T19" s="309">
        <v>17.010000000000002</v>
      </c>
      <c r="U19" s="309">
        <v>14.61</v>
      </c>
      <c r="V19" s="309">
        <v>14.03</v>
      </c>
      <c r="W19" s="309">
        <v>14.13</v>
      </c>
      <c r="X19" s="309">
        <v>15.79</v>
      </c>
      <c r="Y19" s="309">
        <v>14.18</v>
      </c>
      <c r="Z19" s="309">
        <v>14.31</v>
      </c>
      <c r="AA19" s="309">
        <v>13.74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0.125</v>
      </c>
      <c r="C20" s="309">
        <v>13.34</v>
      </c>
      <c r="D20" s="309">
        <v>13.29</v>
      </c>
      <c r="E20" s="350">
        <v>13.38</v>
      </c>
      <c r="F20" s="309" t="s">
        <v>364</v>
      </c>
      <c r="G20" s="309">
        <v>13.45</v>
      </c>
      <c r="H20" s="309">
        <v>14.06</v>
      </c>
      <c r="I20" s="309" t="s">
        <v>364</v>
      </c>
      <c r="J20" s="309">
        <v>13.62</v>
      </c>
      <c r="K20" s="309">
        <v>13.62</v>
      </c>
      <c r="L20" s="350">
        <v>13.69</v>
      </c>
      <c r="M20" s="309" t="s">
        <v>364</v>
      </c>
      <c r="N20" s="309">
        <v>16.41</v>
      </c>
      <c r="O20" s="309">
        <v>13.8</v>
      </c>
      <c r="P20" s="309" t="s">
        <v>364</v>
      </c>
      <c r="Q20" s="309">
        <v>13.86</v>
      </c>
      <c r="R20" s="309">
        <v>16.97</v>
      </c>
      <c r="S20" s="350">
        <v>15.63</v>
      </c>
      <c r="T20" s="309" t="s">
        <v>364</v>
      </c>
      <c r="U20" s="309">
        <v>14.24</v>
      </c>
      <c r="V20" s="309">
        <v>14</v>
      </c>
      <c r="W20" s="309" t="s">
        <v>364</v>
      </c>
      <c r="X20" s="309">
        <v>19.8</v>
      </c>
      <c r="Y20" s="309">
        <v>14.19</v>
      </c>
      <c r="Z20" s="350">
        <v>14.32</v>
      </c>
      <c r="AA20" s="309" t="s">
        <v>364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6"/>
    </row>
    <row r="21" spans="2:33" s="290" customFormat="1" x14ac:dyDescent="0.2">
      <c r="B21" s="289">
        <v>0.16666666666666666</v>
      </c>
      <c r="C21" s="309">
        <v>13.76</v>
      </c>
      <c r="D21" s="309">
        <v>13.3</v>
      </c>
      <c r="E21" s="350">
        <v>13.41</v>
      </c>
      <c r="F21" s="309" t="s">
        <v>364</v>
      </c>
      <c r="G21" s="309">
        <v>13.37</v>
      </c>
      <c r="H21" s="309">
        <v>15.68</v>
      </c>
      <c r="I21" s="309" t="s">
        <v>364</v>
      </c>
      <c r="J21" s="309">
        <v>13.7</v>
      </c>
      <c r="K21" s="309">
        <v>13.62</v>
      </c>
      <c r="L21" s="350">
        <v>13.72</v>
      </c>
      <c r="M21" s="309" t="s">
        <v>364</v>
      </c>
      <c r="N21" s="309">
        <v>14.88</v>
      </c>
      <c r="O21" s="309">
        <v>13.93</v>
      </c>
      <c r="P21" s="309" t="s">
        <v>364</v>
      </c>
      <c r="Q21" s="309">
        <v>13.87</v>
      </c>
      <c r="R21" s="309">
        <v>17.100000000000001</v>
      </c>
      <c r="S21" s="350">
        <v>14.48</v>
      </c>
      <c r="T21" s="309" t="s">
        <v>364</v>
      </c>
      <c r="U21" s="309">
        <v>14.1</v>
      </c>
      <c r="V21" s="309">
        <v>14.03</v>
      </c>
      <c r="W21" s="309" t="s">
        <v>364</v>
      </c>
      <c r="X21" s="309">
        <v>22.72</v>
      </c>
      <c r="Y21" s="309">
        <v>14.31</v>
      </c>
      <c r="Z21" s="350">
        <v>59.35</v>
      </c>
      <c r="AA21" s="309" t="s">
        <v>364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6"/>
    </row>
    <row r="22" spans="2:33" s="290" customFormat="1" x14ac:dyDescent="0.2">
      <c r="B22" s="289">
        <v>0.20833333333333334</v>
      </c>
      <c r="C22" s="309">
        <v>14.1</v>
      </c>
      <c r="D22" s="309">
        <v>13.28</v>
      </c>
      <c r="E22" s="350">
        <v>13.66</v>
      </c>
      <c r="F22" s="309" t="s">
        <v>364</v>
      </c>
      <c r="G22" s="309">
        <v>13.4</v>
      </c>
      <c r="H22" s="309">
        <v>17.45</v>
      </c>
      <c r="I22" s="309" t="s">
        <v>364</v>
      </c>
      <c r="J22" s="309">
        <v>13.9</v>
      </c>
      <c r="K22" s="309">
        <v>13.62</v>
      </c>
      <c r="L22" s="350">
        <v>14.93</v>
      </c>
      <c r="M22" s="309" t="s">
        <v>364</v>
      </c>
      <c r="N22" s="309">
        <v>14.13</v>
      </c>
      <c r="O22" s="309">
        <v>20.02</v>
      </c>
      <c r="P22" s="309" t="s">
        <v>364</v>
      </c>
      <c r="Q22" s="309">
        <v>13.84</v>
      </c>
      <c r="R22" s="309">
        <v>15.87</v>
      </c>
      <c r="S22" s="350">
        <v>14.62</v>
      </c>
      <c r="T22" s="309" t="s">
        <v>364</v>
      </c>
      <c r="U22" s="309">
        <v>14.13</v>
      </c>
      <c r="V22" s="309">
        <v>14.05</v>
      </c>
      <c r="W22" s="309" t="s">
        <v>364</v>
      </c>
      <c r="X22" s="309">
        <v>29.72</v>
      </c>
      <c r="Y22" s="309">
        <v>14.47</v>
      </c>
      <c r="Z22" s="350">
        <v>116.85</v>
      </c>
      <c r="AA22" s="309" t="s">
        <v>364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6"/>
    </row>
    <row r="23" spans="2:33" s="290" customFormat="1" x14ac:dyDescent="0.2">
      <c r="B23" s="289">
        <v>0.25</v>
      </c>
      <c r="C23" s="309">
        <v>14.11</v>
      </c>
      <c r="D23" s="309">
        <v>13.32</v>
      </c>
      <c r="E23" s="309">
        <v>13.75</v>
      </c>
      <c r="F23" s="309">
        <v>13.78</v>
      </c>
      <c r="G23" s="309">
        <v>14.07</v>
      </c>
      <c r="H23" s="309">
        <v>21.64</v>
      </c>
      <c r="I23" s="309">
        <v>52.17</v>
      </c>
      <c r="J23" s="309">
        <v>14.05</v>
      </c>
      <c r="K23" s="309">
        <v>13.59</v>
      </c>
      <c r="L23" s="309">
        <v>45.92</v>
      </c>
      <c r="M23" s="309">
        <v>13.81</v>
      </c>
      <c r="N23" s="309">
        <v>14.47</v>
      </c>
      <c r="O23" s="309">
        <v>34.630000000000003</v>
      </c>
      <c r="P23" s="309">
        <v>14.11</v>
      </c>
      <c r="Q23" s="309">
        <v>13.82</v>
      </c>
      <c r="R23" s="309">
        <v>14.11</v>
      </c>
      <c r="S23" s="309">
        <v>15.47</v>
      </c>
      <c r="T23" s="309">
        <v>14.76</v>
      </c>
      <c r="U23" s="309">
        <v>16.079999999999998</v>
      </c>
      <c r="V23" s="309">
        <v>14.06</v>
      </c>
      <c r="W23" s="309">
        <v>16.45</v>
      </c>
      <c r="X23" s="309">
        <v>37.75</v>
      </c>
      <c r="Y23" s="309">
        <v>14.58</v>
      </c>
      <c r="Z23" s="309">
        <v>121.42</v>
      </c>
      <c r="AA23" s="309">
        <v>70.25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0.29166666666666669</v>
      </c>
      <c r="C24" s="309">
        <v>13.79</v>
      </c>
      <c r="D24" s="309">
        <v>13.35</v>
      </c>
      <c r="E24" s="309">
        <v>13.83</v>
      </c>
      <c r="F24" s="309">
        <v>14.37</v>
      </c>
      <c r="G24" s="350">
        <v>17.739999999999998</v>
      </c>
      <c r="H24" s="309">
        <v>31.04</v>
      </c>
      <c r="I24" s="309">
        <v>34.01</v>
      </c>
      <c r="J24" s="309">
        <v>14.05</v>
      </c>
      <c r="K24" s="309">
        <v>13.62</v>
      </c>
      <c r="L24" s="309">
        <v>103.68</v>
      </c>
      <c r="M24" s="309">
        <v>13.99</v>
      </c>
      <c r="N24" s="309">
        <v>16.2</v>
      </c>
      <c r="O24" s="309">
        <v>40.1</v>
      </c>
      <c r="P24" s="309">
        <v>13.94</v>
      </c>
      <c r="Q24" s="309">
        <v>13.76</v>
      </c>
      <c r="R24" s="309">
        <v>13.97</v>
      </c>
      <c r="S24" s="309">
        <v>16.5</v>
      </c>
      <c r="T24" s="309">
        <v>14.82</v>
      </c>
      <c r="U24" s="309">
        <v>16.59</v>
      </c>
      <c r="V24" s="309">
        <v>14.05</v>
      </c>
      <c r="W24" s="309">
        <v>16.03</v>
      </c>
      <c r="X24" s="309">
        <v>40.29</v>
      </c>
      <c r="Y24" s="309">
        <v>14.53</v>
      </c>
      <c r="Z24" s="309">
        <v>86.57</v>
      </c>
      <c r="AA24" s="309">
        <v>79.33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0.33333333333333331</v>
      </c>
      <c r="C25" s="309">
        <v>13.49</v>
      </c>
      <c r="D25" s="309">
        <v>13.35</v>
      </c>
      <c r="E25" s="309">
        <v>13.66</v>
      </c>
      <c r="F25" s="309">
        <v>15.31</v>
      </c>
      <c r="G25" s="350">
        <v>22.38</v>
      </c>
      <c r="H25" s="309">
        <v>46.08</v>
      </c>
      <c r="I25" s="309">
        <v>19.28</v>
      </c>
      <c r="J25" s="309">
        <v>13.92</v>
      </c>
      <c r="K25" s="309">
        <v>13.64</v>
      </c>
      <c r="L25" s="309">
        <v>115.44</v>
      </c>
      <c r="M25" s="309">
        <v>14.44</v>
      </c>
      <c r="N25" s="309">
        <v>16.28</v>
      </c>
      <c r="O25" s="309">
        <v>34.450000000000003</v>
      </c>
      <c r="P25" s="309">
        <v>13.87</v>
      </c>
      <c r="Q25" s="309">
        <v>13.78</v>
      </c>
      <c r="R25" s="309">
        <v>13.92</v>
      </c>
      <c r="S25" s="309">
        <v>19.100000000000001</v>
      </c>
      <c r="T25" s="309">
        <v>14.59</v>
      </c>
      <c r="U25" s="309">
        <v>16.8</v>
      </c>
      <c r="V25" s="309">
        <v>14.06</v>
      </c>
      <c r="W25" s="309">
        <v>15.36</v>
      </c>
      <c r="X25" s="309">
        <v>37.450000000000003</v>
      </c>
      <c r="Y25" s="309">
        <v>14.43</v>
      </c>
      <c r="Z25" s="309">
        <v>58.5</v>
      </c>
      <c r="AA25" s="309">
        <v>71.739999999999995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0.375</v>
      </c>
      <c r="C26" s="309">
        <v>13.42</v>
      </c>
      <c r="D26" s="309">
        <v>13.39</v>
      </c>
      <c r="E26" s="309">
        <v>13.59</v>
      </c>
      <c r="F26" s="309">
        <v>15.89</v>
      </c>
      <c r="G26" s="350">
        <v>24.26</v>
      </c>
      <c r="H26" s="309">
        <v>47.88</v>
      </c>
      <c r="I26" s="309">
        <v>16.03</v>
      </c>
      <c r="J26" s="309">
        <v>13.83</v>
      </c>
      <c r="K26" s="309">
        <v>13.66</v>
      </c>
      <c r="L26" s="309">
        <v>85.7</v>
      </c>
      <c r="M26" s="309">
        <v>14.53</v>
      </c>
      <c r="N26" s="309">
        <v>15.82</v>
      </c>
      <c r="O26" s="309">
        <v>20</v>
      </c>
      <c r="P26" s="309">
        <v>13.9</v>
      </c>
      <c r="Q26" s="309">
        <v>13.79</v>
      </c>
      <c r="R26" s="309">
        <v>13.89</v>
      </c>
      <c r="S26" s="309">
        <v>18.38</v>
      </c>
      <c r="T26" s="309">
        <v>14.29</v>
      </c>
      <c r="U26" s="309">
        <v>15.01</v>
      </c>
      <c r="V26" s="309">
        <v>14.08</v>
      </c>
      <c r="W26" s="309">
        <v>14.53</v>
      </c>
      <c r="X26" s="309">
        <v>29.25</v>
      </c>
      <c r="Y26" s="309">
        <v>14.32</v>
      </c>
      <c r="Z26" s="309">
        <v>66.94</v>
      </c>
      <c r="AA26" s="309">
        <v>40.380000000000003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0.41666666666666669</v>
      </c>
      <c r="C27" s="309">
        <v>13.38</v>
      </c>
      <c r="D27" s="309">
        <v>13.38</v>
      </c>
      <c r="E27" s="309">
        <v>13.43</v>
      </c>
      <c r="F27" s="309">
        <v>15.9</v>
      </c>
      <c r="G27" s="309">
        <v>23.37</v>
      </c>
      <c r="H27" s="309">
        <v>38.659999999999997</v>
      </c>
      <c r="I27" s="309">
        <v>14.57</v>
      </c>
      <c r="J27" s="309">
        <v>13.77</v>
      </c>
      <c r="K27" s="309">
        <v>13.67</v>
      </c>
      <c r="L27" s="309">
        <v>28.44</v>
      </c>
      <c r="M27" s="309">
        <v>14.32</v>
      </c>
      <c r="N27" s="309">
        <v>14.05</v>
      </c>
      <c r="O27" s="309">
        <v>14.53</v>
      </c>
      <c r="P27" s="309">
        <v>13.85</v>
      </c>
      <c r="Q27" s="309">
        <v>13.82</v>
      </c>
      <c r="R27" s="309">
        <v>13.95</v>
      </c>
      <c r="S27" s="309">
        <v>17.2</v>
      </c>
      <c r="T27" s="309">
        <v>14.06</v>
      </c>
      <c r="U27" s="309">
        <v>14.69</v>
      </c>
      <c r="V27" s="309">
        <v>14.06</v>
      </c>
      <c r="W27" s="309">
        <v>14.21</v>
      </c>
      <c r="X27" s="309">
        <v>25.78</v>
      </c>
      <c r="Y27" s="309">
        <v>14.3</v>
      </c>
      <c r="Z27" s="309">
        <v>57.68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0.45833333333333331</v>
      </c>
      <c r="C28" s="309">
        <v>13.36</v>
      </c>
      <c r="D28" s="309">
        <v>13.44</v>
      </c>
      <c r="E28" s="309">
        <v>13.35</v>
      </c>
      <c r="F28" s="309">
        <v>15.23</v>
      </c>
      <c r="G28" s="309">
        <v>19.88</v>
      </c>
      <c r="H28" s="309">
        <v>22.27</v>
      </c>
      <c r="I28" s="309">
        <v>14.17</v>
      </c>
      <c r="J28" s="309">
        <v>13.68</v>
      </c>
      <c r="K28" s="309">
        <v>13.69</v>
      </c>
      <c r="L28" s="309">
        <v>15.82</v>
      </c>
      <c r="M28" s="309">
        <v>13.89</v>
      </c>
      <c r="N28" s="309">
        <v>13.94</v>
      </c>
      <c r="O28" s="309">
        <v>14.13</v>
      </c>
      <c r="P28" s="309">
        <v>13.9</v>
      </c>
      <c r="Q28" s="309">
        <v>13.85</v>
      </c>
      <c r="R28" s="309">
        <v>13.91</v>
      </c>
      <c r="S28" s="309">
        <v>14.42</v>
      </c>
      <c r="T28" s="309">
        <v>14</v>
      </c>
      <c r="U28" s="309">
        <v>14.53</v>
      </c>
      <c r="V28" s="309">
        <v>14.04</v>
      </c>
      <c r="W28" s="309">
        <v>14.15</v>
      </c>
      <c r="X28" s="309">
        <v>20.45</v>
      </c>
      <c r="Y28" s="309">
        <v>14.29</v>
      </c>
      <c r="Z28" s="309" t="s">
        <v>363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</v>
      </c>
      <c r="C29" s="309">
        <v>13.43</v>
      </c>
      <c r="D29" s="309">
        <v>13.43</v>
      </c>
      <c r="E29" s="309">
        <v>13.38</v>
      </c>
      <c r="F29" s="309">
        <v>14.48</v>
      </c>
      <c r="G29" s="309">
        <v>17.649999999999999</v>
      </c>
      <c r="H29" s="309">
        <v>16.03</v>
      </c>
      <c r="I29" s="309">
        <v>13.96</v>
      </c>
      <c r="J29" s="309">
        <v>13.6</v>
      </c>
      <c r="K29" s="309">
        <v>13.71</v>
      </c>
      <c r="L29" s="309">
        <v>14.77</v>
      </c>
      <c r="M29" s="309">
        <v>13.81</v>
      </c>
      <c r="N29" s="309">
        <v>13.85</v>
      </c>
      <c r="O29" s="309">
        <v>14.03</v>
      </c>
      <c r="P29" s="309">
        <v>13.91</v>
      </c>
      <c r="Q29" s="309">
        <v>13.86</v>
      </c>
      <c r="R29" s="309">
        <v>13.92</v>
      </c>
      <c r="S29" s="309">
        <v>14.22</v>
      </c>
      <c r="T29" s="309">
        <v>14.01</v>
      </c>
      <c r="U29" s="309">
        <v>14.4</v>
      </c>
      <c r="V29" s="309">
        <v>14.07</v>
      </c>
      <c r="W29" s="309">
        <v>14.16</v>
      </c>
      <c r="X29" s="309">
        <v>16.82</v>
      </c>
      <c r="Y29" s="309">
        <v>14.29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0.54166666666666663</v>
      </c>
      <c r="C30" s="309">
        <v>13.51</v>
      </c>
      <c r="D30" s="309">
        <v>13.45</v>
      </c>
      <c r="E30" s="309">
        <v>13.45</v>
      </c>
      <c r="F30" s="309">
        <v>13.97</v>
      </c>
      <c r="G30" s="309">
        <v>15.06</v>
      </c>
      <c r="H30" s="309">
        <v>14.42</v>
      </c>
      <c r="I30" s="309">
        <v>13.92</v>
      </c>
      <c r="J30" s="309">
        <v>13.59</v>
      </c>
      <c r="K30" s="309">
        <v>13.62</v>
      </c>
      <c r="L30" s="309">
        <v>14.4</v>
      </c>
      <c r="M30" s="309">
        <v>13.81</v>
      </c>
      <c r="N30" s="309">
        <v>13.85</v>
      </c>
      <c r="O30" s="309">
        <v>13.92</v>
      </c>
      <c r="P30" s="309">
        <v>13.96</v>
      </c>
      <c r="Q30" s="309">
        <v>13.87</v>
      </c>
      <c r="R30" s="309">
        <v>13.81</v>
      </c>
      <c r="S30" s="309">
        <v>14.16</v>
      </c>
      <c r="T30" s="309">
        <v>14.04</v>
      </c>
      <c r="U30" s="309">
        <v>14.29</v>
      </c>
      <c r="V30" s="309">
        <v>14.11</v>
      </c>
      <c r="W30" s="309">
        <v>14.19</v>
      </c>
      <c r="X30" s="309">
        <v>14.97</v>
      </c>
      <c r="Y30" s="309">
        <v>14.23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0.58333333333333337</v>
      </c>
      <c r="C31" s="309">
        <v>13.51</v>
      </c>
      <c r="D31" s="309">
        <v>13.44</v>
      </c>
      <c r="E31" s="309">
        <v>13.51</v>
      </c>
      <c r="F31" s="309">
        <v>13.7</v>
      </c>
      <c r="G31" s="309">
        <v>14.01</v>
      </c>
      <c r="H31" s="309">
        <v>14.11</v>
      </c>
      <c r="I31" s="309">
        <v>13.82</v>
      </c>
      <c r="J31" s="309">
        <v>13.61</v>
      </c>
      <c r="K31" s="309">
        <v>13.62</v>
      </c>
      <c r="L31" s="309">
        <v>14.24</v>
      </c>
      <c r="M31" s="309">
        <v>13.84</v>
      </c>
      <c r="N31" s="309">
        <v>13.84</v>
      </c>
      <c r="O31" s="309">
        <v>13.9</v>
      </c>
      <c r="P31" s="309">
        <v>13.89</v>
      </c>
      <c r="Q31" s="309">
        <v>13.85</v>
      </c>
      <c r="R31" s="309">
        <v>13.9</v>
      </c>
      <c r="S31" s="309">
        <v>14.11</v>
      </c>
      <c r="T31" s="309">
        <v>13.98</v>
      </c>
      <c r="U31" s="309">
        <v>14.24</v>
      </c>
      <c r="V31" s="309">
        <v>14.11</v>
      </c>
      <c r="W31" s="309">
        <v>14.19</v>
      </c>
      <c r="X31" s="309">
        <v>14.59</v>
      </c>
      <c r="Y31" s="309">
        <v>14.27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0.625</v>
      </c>
      <c r="C32" s="309">
        <v>13.53</v>
      </c>
      <c r="D32" s="309">
        <v>13.46</v>
      </c>
      <c r="E32" s="309">
        <v>13.49</v>
      </c>
      <c r="F32" s="309">
        <v>13.69</v>
      </c>
      <c r="G32" s="309">
        <v>13.76</v>
      </c>
      <c r="H32" s="309">
        <v>14.02</v>
      </c>
      <c r="I32" s="309">
        <v>13.84</v>
      </c>
      <c r="J32" s="309">
        <v>13.64</v>
      </c>
      <c r="K32" s="309">
        <v>13.65</v>
      </c>
      <c r="L32" s="309">
        <v>14.19</v>
      </c>
      <c r="M32" s="309">
        <v>13.84</v>
      </c>
      <c r="N32" s="309">
        <v>13.86</v>
      </c>
      <c r="O32" s="309">
        <v>13.89</v>
      </c>
      <c r="P32" s="309">
        <v>13.85</v>
      </c>
      <c r="Q32" s="309">
        <v>13.89</v>
      </c>
      <c r="R32" s="309">
        <v>13.92</v>
      </c>
      <c r="S32" s="309">
        <v>14.05</v>
      </c>
      <c r="T32" s="309">
        <v>13.99</v>
      </c>
      <c r="U32" s="309">
        <v>14.18</v>
      </c>
      <c r="V32" s="309">
        <v>14.06</v>
      </c>
      <c r="W32" s="309">
        <v>14.23</v>
      </c>
      <c r="X32" s="309">
        <v>14.55</v>
      </c>
      <c r="Y32" s="309">
        <v>14.27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0.66666666666666663</v>
      </c>
      <c r="C33" s="309">
        <v>13.48</v>
      </c>
      <c r="D33" s="309">
        <v>13.46</v>
      </c>
      <c r="E33" s="309">
        <v>13.5</v>
      </c>
      <c r="F33" s="309">
        <v>13.61</v>
      </c>
      <c r="G33" s="309">
        <v>13.69</v>
      </c>
      <c r="H33" s="309">
        <v>13.97</v>
      </c>
      <c r="I33" s="309">
        <v>13.85</v>
      </c>
      <c r="J33" s="309">
        <v>13.67</v>
      </c>
      <c r="K33" s="309">
        <v>13.73</v>
      </c>
      <c r="L33" s="309">
        <v>14.11</v>
      </c>
      <c r="M33" s="309">
        <v>13.79</v>
      </c>
      <c r="N33" s="309">
        <v>13.84</v>
      </c>
      <c r="O33" s="309">
        <v>13.9</v>
      </c>
      <c r="P33" s="309">
        <v>13.79</v>
      </c>
      <c r="Q33" s="309">
        <v>13.9</v>
      </c>
      <c r="R33" s="309">
        <v>13.95</v>
      </c>
      <c r="S33" s="309">
        <v>14.06</v>
      </c>
      <c r="T33" s="309">
        <v>13.96</v>
      </c>
      <c r="U33" s="309">
        <v>14.11</v>
      </c>
      <c r="V33" s="309">
        <v>14.01</v>
      </c>
      <c r="W33" s="309">
        <v>14.19</v>
      </c>
      <c r="X33" s="309">
        <v>14.51</v>
      </c>
      <c r="Y33" s="309">
        <v>14.29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0.70833333333333337</v>
      </c>
      <c r="C34" s="309">
        <v>13.48</v>
      </c>
      <c r="D34" s="309">
        <v>13.46</v>
      </c>
      <c r="E34" s="309">
        <v>13.44</v>
      </c>
      <c r="F34" s="309">
        <v>13.63</v>
      </c>
      <c r="G34" s="309">
        <v>13.69</v>
      </c>
      <c r="H34" s="309">
        <v>13.94</v>
      </c>
      <c r="I34" s="309">
        <v>13.84</v>
      </c>
      <c r="J34" s="309">
        <v>13.76</v>
      </c>
      <c r="K34" s="309">
        <v>13.7</v>
      </c>
      <c r="L34" s="309">
        <v>14.03</v>
      </c>
      <c r="M34" s="309">
        <v>13.84</v>
      </c>
      <c r="N34" s="309">
        <v>13.89</v>
      </c>
      <c r="O34" s="309">
        <v>13.92</v>
      </c>
      <c r="P34" s="309">
        <v>13.85</v>
      </c>
      <c r="Q34" s="309">
        <v>13.87</v>
      </c>
      <c r="R34" s="309">
        <v>13.91</v>
      </c>
      <c r="S34" s="309">
        <v>14</v>
      </c>
      <c r="T34" s="309">
        <v>13.95</v>
      </c>
      <c r="U34" s="309">
        <v>14.08</v>
      </c>
      <c r="V34" s="309">
        <v>13.97</v>
      </c>
      <c r="W34" s="309">
        <v>14.2</v>
      </c>
      <c r="X34" s="309">
        <v>14.49</v>
      </c>
      <c r="Y34" s="309">
        <v>14.26</v>
      </c>
      <c r="Z34" s="309" t="s">
        <v>363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6" s="290" customFormat="1" x14ac:dyDescent="0.2">
      <c r="B35" s="289">
        <v>0.75</v>
      </c>
      <c r="C35" s="309">
        <v>13.43</v>
      </c>
      <c r="D35" s="309">
        <v>13.51</v>
      </c>
      <c r="E35" s="309">
        <v>13.49</v>
      </c>
      <c r="F35" s="309">
        <v>13.55</v>
      </c>
      <c r="G35" s="309">
        <v>13.66</v>
      </c>
      <c r="H35" s="309">
        <v>13.86</v>
      </c>
      <c r="I35" s="309">
        <v>13.8</v>
      </c>
      <c r="J35" s="309">
        <v>13.79</v>
      </c>
      <c r="K35" s="309">
        <v>13.7</v>
      </c>
      <c r="L35" s="309">
        <v>13.96</v>
      </c>
      <c r="M35" s="309">
        <v>13.81</v>
      </c>
      <c r="N35" s="309">
        <v>13.89</v>
      </c>
      <c r="O35" s="309">
        <v>13.89</v>
      </c>
      <c r="P35" s="309">
        <v>13.86</v>
      </c>
      <c r="Q35" s="309">
        <v>13.84</v>
      </c>
      <c r="R35" s="309">
        <v>13.9</v>
      </c>
      <c r="S35" s="309">
        <v>14.03</v>
      </c>
      <c r="T35" s="309">
        <v>13.85</v>
      </c>
      <c r="U35" s="309">
        <v>14.11</v>
      </c>
      <c r="V35" s="309">
        <v>14.02</v>
      </c>
      <c r="W35" s="309">
        <v>14.13</v>
      </c>
      <c r="X35" s="309">
        <v>14.4</v>
      </c>
      <c r="Y35" s="309">
        <v>14.24</v>
      </c>
      <c r="Z35" s="309">
        <v>3.91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0.79166666666666663</v>
      </c>
      <c r="C36" s="309">
        <v>13.41</v>
      </c>
      <c r="D36" s="309">
        <v>13.51</v>
      </c>
      <c r="E36" s="309">
        <v>13.42</v>
      </c>
      <c r="F36" s="309">
        <v>13.54</v>
      </c>
      <c r="G36" s="309">
        <v>13.64</v>
      </c>
      <c r="H36" s="309">
        <v>13.79</v>
      </c>
      <c r="I36" s="309">
        <v>13.76</v>
      </c>
      <c r="J36" s="309">
        <v>13.79</v>
      </c>
      <c r="K36" s="309">
        <v>13.7</v>
      </c>
      <c r="L36" s="309">
        <v>13.84</v>
      </c>
      <c r="M36" s="309">
        <v>13.79</v>
      </c>
      <c r="N36" s="309">
        <v>13.9</v>
      </c>
      <c r="O36" s="309">
        <v>13.84</v>
      </c>
      <c r="P36" s="309">
        <v>13.89</v>
      </c>
      <c r="Q36" s="309">
        <v>13.84</v>
      </c>
      <c r="R36" s="309">
        <v>13.94</v>
      </c>
      <c r="S36" s="309">
        <v>14.01</v>
      </c>
      <c r="T36" s="309">
        <v>13.84</v>
      </c>
      <c r="U36" s="309">
        <v>14.08</v>
      </c>
      <c r="V36" s="309">
        <v>14.03</v>
      </c>
      <c r="W36" s="309">
        <v>14.11</v>
      </c>
      <c r="X36" s="309">
        <v>14.35</v>
      </c>
      <c r="Y36" s="309">
        <v>14.29</v>
      </c>
      <c r="Z36" s="309">
        <v>5.3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0.83333333333333337</v>
      </c>
      <c r="C37" s="309">
        <v>13.37</v>
      </c>
      <c r="D37" s="309">
        <v>13.48</v>
      </c>
      <c r="E37" s="309">
        <v>13.42</v>
      </c>
      <c r="F37" s="309">
        <v>13.53</v>
      </c>
      <c r="G37" s="309">
        <v>13.54</v>
      </c>
      <c r="H37" s="309">
        <v>13.77</v>
      </c>
      <c r="I37" s="309">
        <v>13.81</v>
      </c>
      <c r="J37" s="309">
        <v>13.71</v>
      </c>
      <c r="K37" s="309">
        <v>13.69</v>
      </c>
      <c r="L37" s="309">
        <v>13.75</v>
      </c>
      <c r="M37" s="309">
        <v>13.67</v>
      </c>
      <c r="N37" s="309">
        <v>13.87</v>
      </c>
      <c r="O37" s="309">
        <v>13.81</v>
      </c>
      <c r="P37" s="309">
        <v>13.85</v>
      </c>
      <c r="Q37" s="309">
        <v>13.86</v>
      </c>
      <c r="R37" s="309">
        <v>13.94</v>
      </c>
      <c r="S37" s="309">
        <v>13.97</v>
      </c>
      <c r="T37" s="309">
        <v>13.81</v>
      </c>
      <c r="U37" s="309">
        <v>14.01</v>
      </c>
      <c r="V37" s="309">
        <v>14.09</v>
      </c>
      <c r="W37" s="309">
        <v>14.08</v>
      </c>
      <c r="X37" s="309">
        <v>14.31</v>
      </c>
      <c r="Y37" s="309">
        <v>14.31</v>
      </c>
      <c r="Z37" s="309">
        <v>6.04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0.875</v>
      </c>
      <c r="C38" s="309">
        <v>13.37</v>
      </c>
      <c r="D38" s="309">
        <v>13.39</v>
      </c>
      <c r="E38" s="309">
        <v>13.32</v>
      </c>
      <c r="F38" s="309">
        <v>13.51</v>
      </c>
      <c r="G38" s="309">
        <v>13.52</v>
      </c>
      <c r="H38" s="309">
        <v>13.7</v>
      </c>
      <c r="I38" s="309">
        <v>13.79</v>
      </c>
      <c r="J38" s="309">
        <v>14.84</v>
      </c>
      <c r="K38" s="309">
        <v>13.65</v>
      </c>
      <c r="L38" s="309">
        <v>13.73</v>
      </c>
      <c r="M38" s="309">
        <v>13.64</v>
      </c>
      <c r="N38" s="309">
        <v>13.89</v>
      </c>
      <c r="O38" s="309">
        <v>13.8</v>
      </c>
      <c r="P38" s="309">
        <v>13.92</v>
      </c>
      <c r="Q38" s="309">
        <v>13.88</v>
      </c>
      <c r="R38" s="309">
        <v>14.59</v>
      </c>
      <c r="S38" s="309">
        <v>14.51</v>
      </c>
      <c r="T38" s="309">
        <v>13.98</v>
      </c>
      <c r="U38" s="309">
        <v>13.99</v>
      </c>
      <c r="V38" s="309">
        <v>14.07</v>
      </c>
      <c r="W38" s="309">
        <v>14.06</v>
      </c>
      <c r="X38" s="309">
        <v>14.32</v>
      </c>
      <c r="Y38" s="309">
        <v>14.29</v>
      </c>
      <c r="Z38" s="309">
        <v>6.07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  <c r="AJ38"/>
    </row>
    <row r="39" spans="2:36" s="290" customFormat="1" x14ac:dyDescent="0.2">
      <c r="B39" s="289">
        <v>0.91666666666666663</v>
      </c>
      <c r="C39" s="309">
        <v>13.35</v>
      </c>
      <c r="D39" s="309">
        <v>13.35</v>
      </c>
      <c r="E39" s="309">
        <v>13.36</v>
      </c>
      <c r="F39" s="309">
        <v>13.53</v>
      </c>
      <c r="G39" s="309">
        <v>13.47</v>
      </c>
      <c r="H39" s="309">
        <v>13.61</v>
      </c>
      <c r="I39" s="309">
        <v>13.78</v>
      </c>
      <c r="J39" s="309">
        <v>15.24</v>
      </c>
      <c r="K39" s="309">
        <v>13.88</v>
      </c>
      <c r="L39" s="309">
        <v>13.74</v>
      </c>
      <c r="M39" s="309">
        <v>13.67</v>
      </c>
      <c r="N39" s="309">
        <v>14.08</v>
      </c>
      <c r="O39" s="309">
        <v>25.58</v>
      </c>
      <c r="P39" s="309">
        <v>13.98</v>
      </c>
      <c r="Q39" s="309">
        <v>13.87</v>
      </c>
      <c r="R39" s="309">
        <v>16.78</v>
      </c>
      <c r="S39" s="309">
        <v>15.49</v>
      </c>
      <c r="T39" s="309">
        <v>14.21</v>
      </c>
      <c r="U39" s="309">
        <v>14</v>
      </c>
      <c r="V39" s="309">
        <v>14.1</v>
      </c>
      <c r="W39" s="309">
        <v>14.02</v>
      </c>
      <c r="X39" s="309">
        <v>14.32</v>
      </c>
      <c r="Y39" s="309">
        <v>14.19</v>
      </c>
      <c r="Z39" s="309">
        <v>6.81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0" customFormat="1" x14ac:dyDescent="0.2">
      <c r="B40" s="289">
        <v>0.95833333333333337</v>
      </c>
      <c r="C40" s="309">
        <v>13.36</v>
      </c>
      <c r="D40" s="309">
        <v>13.38</v>
      </c>
      <c r="E40" s="309">
        <v>13.36</v>
      </c>
      <c r="F40" s="309">
        <v>13.5</v>
      </c>
      <c r="G40" s="309">
        <v>13.48</v>
      </c>
      <c r="H40" s="309">
        <v>13.57</v>
      </c>
      <c r="I40" s="309">
        <v>13.71</v>
      </c>
      <c r="J40" s="309">
        <v>15.31</v>
      </c>
      <c r="K40" s="309">
        <v>14</v>
      </c>
      <c r="L40" s="309">
        <v>13.73</v>
      </c>
      <c r="M40" s="309">
        <v>17.77</v>
      </c>
      <c r="N40" s="309">
        <v>14.63</v>
      </c>
      <c r="O40" s="309">
        <v>41.38</v>
      </c>
      <c r="P40" s="309">
        <v>14.03</v>
      </c>
      <c r="Q40" s="309">
        <v>13.91</v>
      </c>
      <c r="R40" s="309">
        <v>17.57</v>
      </c>
      <c r="S40" s="309">
        <v>16.64</v>
      </c>
      <c r="T40" s="309">
        <v>15.04</v>
      </c>
      <c r="U40" s="309">
        <v>14.06</v>
      </c>
      <c r="V40" s="309">
        <v>14.03</v>
      </c>
      <c r="W40" s="309">
        <v>13.99</v>
      </c>
      <c r="X40" s="309">
        <v>14.38</v>
      </c>
      <c r="Y40" s="309">
        <v>14.19</v>
      </c>
      <c r="Z40" s="309">
        <v>7.26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6" s="291" customFormat="1" ht="27" customHeight="1" x14ac:dyDescent="0.2">
      <c r="B41" s="287" t="s">
        <v>360</v>
      </c>
      <c r="C41" s="364" t="s">
        <v>359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6"/>
      <c r="AE41" s="352"/>
      <c r="AF41" s="352"/>
      <c r="AG41" s="352"/>
    </row>
    <row r="42" spans="2:36" x14ac:dyDescent="0.2">
      <c r="B42" s="323" t="s">
        <v>306</v>
      </c>
    </row>
    <row r="43" spans="2:36" x14ac:dyDescent="0.2">
      <c r="B43" s="323" t="s">
        <v>365</v>
      </c>
    </row>
    <row r="44" spans="2:36" x14ac:dyDescent="0.2">
      <c r="B44" s="323" t="s">
        <v>366</v>
      </c>
    </row>
  </sheetData>
  <mergeCells count="6">
    <mergeCell ref="C41:AD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3"/>
  <sheetViews>
    <sheetView showGridLines="0" topLeftCell="A7" zoomScale="96" zoomScaleNormal="96" zoomScaleSheetLayoutView="93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>
      <c r="B1" s="359"/>
      <c r="C1" s="359"/>
      <c r="D1" s="359"/>
      <c r="E1" s="359"/>
      <c r="F1" s="371" t="s">
        <v>346</v>
      </c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</row>
    <row r="2" spans="2:33" ht="15.75" customHeight="1" x14ac:dyDescent="0.2">
      <c r="B2" s="359"/>
      <c r="C2" s="359"/>
      <c r="D2" s="359"/>
      <c r="E2" s="359"/>
      <c r="F2" s="371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1.25" customHeight="1" x14ac:dyDescent="0.2">
      <c r="B4" s="279"/>
      <c r="C4" s="279"/>
      <c r="D4" s="279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2:33" ht="27.6" customHeight="1" x14ac:dyDescent="0.2">
      <c r="B5" s="361" t="s">
        <v>188</v>
      </c>
      <c r="C5" s="361"/>
      <c r="D5" s="281"/>
      <c r="E5" s="281"/>
      <c r="F5" s="282" t="str">
        <f>'PM10_CA-ILO-03'!F6</f>
        <v>Evaluación de seguimiento de la calidad del aire en el CEBA Jose Pardo, distrito Ilo, provincia Ilo, departamento Moquegua, en enero 2021</v>
      </c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</row>
    <row r="6" spans="2:33" ht="8.25" customHeight="1" x14ac:dyDescent="0.2">
      <c r="B6" s="283"/>
      <c r="C6" s="283"/>
      <c r="D6" s="283"/>
      <c r="E6" s="283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</row>
    <row r="7" spans="2:33" ht="15.75" customHeight="1" x14ac:dyDescent="0.2">
      <c r="B7" s="281" t="s">
        <v>236</v>
      </c>
      <c r="C7" s="281"/>
      <c r="D7" s="281"/>
      <c r="E7" s="281"/>
      <c r="F7" s="282" t="s">
        <v>334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139" t="s">
        <v>189</v>
      </c>
      <c r="R7" s="281"/>
      <c r="S7" s="281"/>
      <c r="T7" s="281"/>
      <c r="U7" s="281"/>
      <c r="V7" s="286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7.5" customHeight="1" x14ac:dyDescent="0.2">
      <c r="B8" s="283"/>
      <c r="C8" s="283"/>
      <c r="D8" s="283"/>
      <c r="E8" s="283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</row>
    <row r="9" spans="2:33" ht="15.75" customHeight="1" x14ac:dyDescent="0.2">
      <c r="B9" s="362" t="s">
        <v>217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</row>
    <row r="10" spans="2:33" ht="7.5" customHeight="1" x14ac:dyDescent="0.2">
      <c r="B10" s="283"/>
      <c r="C10" s="283"/>
      <c r="D10" s="283"/>
      <c r="E10" s="283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</row>
    <row r="11" spans="2:33" ht="15.75" customHeight="1" x14ac:dyDescent="0.2">
      <c r="B11" s="281" t="s">
        <v>33</v>
      </c>
      <c r="C11" s="281"/>
      <c r="D11" s="281"/>
      <c r="E11" s="281"/>
      <c r="F11" s="285" t="s">
        <v>316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1" t="s">
        <v>8</v>
      </c>
      <c r="R11" s="281"/>
      <c r="S11" s="281"/>
      <c r="T11" s="281"/>
      <c r="U11" s="281"/>
      <c r="V11" s="322" t="s">
        <v>14</v>
      </c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7.5" customHeight="1" x14ac:dyDescent="0.2">
      <c r="B12" s="283"/>
      <c r="C12" s="283"/>
      <c r="D12" s="283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</row>
    <row r="13" spans="2:33" ht="15.75" customHeight="1" x14ac:dyDescent="0.2">
      <c r="B13" s="281" t="s">
        <v>9</v>
      </c>
      <c r="C13" s="281"/>
      <c r="D13" s="281"/>
      <c r="E13" s="281"/>
      <c r="F13" s="285" t="s">
        <v>317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1" t="s">
        <v>10</v>
      </c>
      <c r="R13" s="281"/>
      <c r="S13" s="281"/>
      <c r="T13" s="281"/>
      <c r="U13" s="281"/>
      <c r="V13" s="367" t="s">
        <v>337</v>
      </c>
      <c r="W13" s="367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1.25" customHeight="1" x14ac:dyDescent="0.2">
      <c r="B14" s="279"/>
      <c r="C14" s="279"/>
      <c r="D14" s="279"/>
      <c r="E14" s="279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</row>
    <row r="15" spans="2:33" ht="29.45" customHeight="1" x14ac:dyDescent="0.2">
      <c r="B15" s="287" t="s">
        <v>257</v>
      </c>
      <c r="C15" s="288">
        <v>1</v>
      </c>
      <c r="D15" s="288">
        <v>2</v>
      </c>
      <c r="E15" s="288">
        <v>3</v>
      </c>
      <c r="F15" s="288">
        <v>4</v>
      </c>
      <c r="G15" s="288">
        <v>5</v>
      </c>
      <c r="H15" s="288">
        <v>6</v>
      </c>
      <c r="I15" s="288">
        <v>7</v>
      </c>
      <c r="J15" s="288">
        <v>8</v>
      </c>
      <c r="K15" s="288">
        <v>9</v>
      </c>
      <c r="L15" s="288">
        <v>10</v>
      </c>
      <c r="M15" s="288">
        <v>11</v>
      </c>
      <c r="N15" s="288">
        <v>12</v>
      </c>
      <c r="O15" s="288">
        <v>13</v>
      </c>
      <c r="P15" s="288">
        <v>14</v>
      </c>
      <c r="Q15" s="288">
        <v>15</v>
      </c>
      <c r="R15" s="288">
        <v>16</v>
      </c>
      <c r="S15" s="288">
        <v>17</v>
      </c>
      <c r="T15" s="288">
        <v>18</v>
      </c>
      <c r="U15" s="288">
        <v>19</v>
      </c>
      <c r="V15" s="288">
        <v>20</v>
      </c>
      <c r="W15" s="288">
        <v>21</v>
      </c>
      <c r="X15" s="288">
        <v>22</v>
      </c>
      <c r="Y15" s="288">
        <v>23</v>
      </c>
      <c r="Z15" s="288">
        <v>24</v>
      </c>
      <c r="AA15" s="288">
        <v>25</v>
      </c>
      <c r="AB15" s="288">
        <v>26</v>
      </c>
      <c r="AC15" s="288">
        <v>27</v>
      </c>
      <c r="AD15" s="288">
        <v>28</v>
      </c>
      <c r="AE15" s="352"/>
      <c r="AF15" s="352"/>
      <c r="AG15" s="352"/>
    </row>
    <row r="16" spans="2:33" s="290" customFormat="1" x14ac:dyDescent="0.2">
      <c r="B16" s="289">
        <v>0</v>
      </c>
      <c r="C16" s="309">
        <v>9.93</v>
      </c>
      <c r="D16" s="309">
        <v>9.92</v>
      </c>
      <c r="E16" s="309">
        <v>10.16</v>
      </c>
      <c r="F16" s="309">
        <v>10.09</v>
      </c>
      <c r="G16" s="309">
        <v>10.02</v>
      </c>
      <c r="H16" s="309">
        <v>10.37</v>
      </c>
      <c r="I16" s="309">
        <v>10.26</v>
      </c>
      <c r="J16" s="309">
        <v>10.41</v>
      </c>
      <c r="K16" s="309">
        <v>10.01</v>
      </c>
      <c r="L16" s="309">
        <v>10.029999999999999</v>
      </c>
      <c r="M16" s="309">
        <v>10.210000000000001</v>
      </c>
      <c r="N16" s="309">
        <v>13.48</v>
      </c>
      <c r="O16" s="309">
        <v>10.23</v>
      </c>
      <c r="P16" s="309">
        <v>10.72</v>
      </c>
      <c r="Q16" s="309">
        <v>10.08</v>
      </c>
      <c r="R16" s="309">
        <v>10.28</v>
      </c>
      <c r="S16" s="309">
        <v>10.3</v>
      </c>
      <c r="T16" s="309">
        <v>10.57</v>
      </c>
      <c r="U16" s="309">
        <v>10.58</v>
      </c>
      <c r="V16" s="309">
        <v>10.48</v>
      </c>
      <c r="W16" s="309">
        <v>10.42</v>
      </c>
      <c r="X16" s="309">
        <v>10.41</v>
      </c>
      <c r="Y16" s="309">
        <v>10.38</v>
      </c>
      <c r="Z16" s="309">
        <v>10.48</v>
      </c>
      <c r="AA16" s="309">
        <v>12.75</v>
      </c>
      <c r="AB16" s="309" t="s">
        <v>363</v>
      </c>
      <c r="AC16" s="309" t="s">
        <v>363</v>
      </c>
      <c r="AD16" s="309" t="s">
        <v>363</v>
      </c>
      <c r="AE16" s="352"/>
      <c r="AF16" s="352"/>
      <c r="AG16" s="352"/>
    </row>
    <row r="17" spans="2:33" s="290" customFormat="1" x14ac:dyDescent="0.2">
      <c r="B17" s="289">
        <v>4.1666666666666664E-2</v>
      </c>
      <c r="C17" s="309">
        <v>9.94</v>
      </c>
      <c r="D17" s="309">
        <v>9.8800000000000008</v>
      </c>
      <c r="E17" s="309">
        <v>10.4</v>
      </c>
      <c r="F17" s="309">
        <v>10.119999999999999</v>
      </c>
      <c r="G17" s="309">
        <v>9.94</v>
      </c>
      <c r="H17" s="309">
        <v>10.24</v>
      </c>
      <c r="I17" s="309">
        <v>14.21</v>
      </c>
      <c r="J17" s="309">
        <v>10.25</v>
      </c>
      <c r="K17" s="309">
        <v>10.16</v>
      </c>
      <c r="L17" s="309">
        <v>9.99</v>
      </c>
      <c r="M17" s="309">
        <v>11.12</v>
      </c>
      <c r="N17" s="309">
        <v>12.75</v>
      </c>
      <c r="O17" s="309">
        <v>10.3</v>
      </c>
      <c r="P17" s="309">
        <v>10.53</v>
      </c>
      <c r="Q17" s="309">
        <v>10.220000000000001</v>
      </c>
      <c r="R17" s="309">
        <v>10.32</v>
      </c>
      <c r="S17" s="309">
        <v>10.23</v>
      </c>
      <c r="T17" s="309">
        <v>10.64</v>
      </c>
      <c r="U17" s="309">
        <v>10.39</v>
      </c>
      <c r="V17" s="309">
        <v>10.42</v>
      </c>
      <c r="W17" s="309">
        <v>10.47</v>
      </c>
      <c r="X17" s="309">
        <v>10.72</v>
      </c>
      <c r="Y17" s="309">
        <v>10.43</v>
      </c>
      <c r="Z17" s="309">
        <v>10.68</v>
      </c>
      <c r="AA17" s="309">
        <v>8.5399999999999991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8.3333333333333329E-2</v>
      </c>
      <c r="C18" s="309">
        <v>10.02</v>
      </c>
      <c r="D18" s="309">
        <v>9.99</v>
      </c>
      <c r="E18" s="309">
        <v>10.23</v>
      </c>
      <c r="F18" s="309">
        <v>10.37</v>
      </c>
      <c r="G18" s="309">
        <v>9.86</v>
      </c>
      <c r="H18" s="309">
        <v>11.72</v>
      </c>
      <c r="I18" s="309">
        <v>10.88</v>
      </c>
      <c r="J18" s="309">
        <v>10.220000000000001</v>
      </c>
      <c r="K18" s="309">
        <v>10.08</v>
      </c>
      <c r="L18" s="309">
        <v>9.99</v>
      </c>
      <c r="M18" s="309">
        <v>10.63</v>
      </c>
      <c r="N18" s="309">
        <v>10.9</v>
      </c>
      <c r="O18" s="309">
        <v>10.17</v>
      </c>
      <c r="P18" s="309">
        <v>10.4</v>
      </c>
      <c r="Q18" s="309">
        <v>10.41</v>
      </c>
      <c r="R18" s="309">
        <v>10.38</v>
      </c>
      <c r="S18" s="309">
        <v>10.07</v>
      </c>
      <c r="T18" s="309">
        <v>11.44</v>
      </c>
      <c r="U18" s="309">
        <v>10.3</v>
      </c>
      <c r="V18" s="309">
        <v>10.42</v>
      </c>
      <c r="W18" s="309">
        <v>10.58</v>
      </c>
      <c r="X18" s="309">
        <v>11.33</v>
      </c>
      <c r="Y18" s="309">
        <v>10.83</v>
      </c>
      <c r="Z18" s="309">
        <v>10.52</v>
      </c>
      <c r="AA18" s="309">
        <v>4.8899999999999997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0.125</v>
      </c>
      <c r="C19" s="309">
        <v>14.42</v>
      </c>
      <c r="D19" s="309">
        <v>9.99</v>
      </c>
      <c r="E19" s="309">
        <v>10.02</v>
      </c>
      <c r="F19" s="309">
        <v>10.66</v>
      </c>
      <c r="G19" s="309">
        <v>9.9600000000000009</v>
      </c>
      <c r="H19" s="309">
        <v>19.38</v>
      </c>
      <c r="I19" s="309">
        <v>11.85</v>
      </c>
      <c r="J19" s="309">
        <v>10.34</v>
      </c>
      <c r="K19" s="309">
        <v>10.15</v>
      </c>
      <c r="L19" s="309">
        <v>9.9</v>
      </c>
      <c r="M19" s="309">
        <v>10.29</v>
      </c>
      <c r="N19" s="309">
        <v>10.26</v>
      </c>
      <c r="O19" s="309">
        <v>10.11</v>
      </c>
      <c r="P19" s="309">
        <v>10.48</v>
      </c>
      <c r="Q19" s="309">
        <v>10.49</v>
      </c>
      <c r="R19" s="309">
        <v>10.32</v>
      </c>
      <c r="S19" s="309">
        <v>10.029999999999999</v>
      </c>
      <c r="T19" s="309">
        <v>11.05</v>
      </c>
      <c r="U19" s="309">
        <v>10.15</v>
      </c>
      <c r="V19" s="309">
        <v>10.61</v>
      </c>
      <c r="W19" s="309">
        <v>10.62</v>
      </c>
      <c r="X19" s="309">
        <v>10.83</v>
      </c>
      <c r="Y19" s="309">
        <v>10.83</v>
      </c>
      <c r="Z19" s="309">
        <v>10.71</v>
      </c>
      <c r="AA19" s="309">
        <v>5.14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0.16666666666666666</v>
      </c>
      <c r="C20" s="309">
        <v>20.39</v>
      </c>
      <c r="D20" s="309">
        <v>10.220000000000001</v>
      </c>
      <c r="E20" s="309">
        <v>9.9600000000000009</v>
      </c>
      <c r="F20" s="309">
        <v>10.01</v>
      </c>
      <c r="G20" s="309">
        <v>9.99</v>
      </c>
      <c r="H20" s="309">
        <v>20.87</v>
      </c>
      <c r="I20" s="309">
        <v>11.75</v>
      </c>
      <c r="J20" s="309">
        <v>10.38</v>
      </c>
      <c r="K20" s="309">
        <v>10.08</v>
      </c>
      <c r="L20" s="309">
        <v>10.09</v>
      </c>
      <c r="M20" s="309">
        <v>10.29</v>
      </c>
      <c r="N20" s="309">
        <v>10.199999999999999</v>
      </c>
      <c r="O20" s="309">
        <v>10.119999999999999</v>
      </c>
      <c r="P20" s="309">
        <v>10.5</v>
      </c>
      <c r="Q20" s="309">
        <v>10.65</v>
      </c>
      <c r="R20" s="309">
        <v>10.17</v>
      </c>
      <c r="S20" s="309">
        <v>10.25</v>
      </c>
      <c r="T20" s="309">
        <v>10.58</v>
      </c>
      <c r="U20" s="309">
        <v>10.28</v>
      </c>
      <c r="V20" s="309">
        <v>10.92</v>
      </c>
      <c r="W20" s="309">
        <v>10.77</v>
      </c>
      <c r="X20" s="309">
        <v>10.78</v>
      </c>
      <c r="Y20" s="309">
        <v>10.62</v>
      </c>
      <c r="Z20" s="309">
        <v>11.49</v>
      </c>
      <c r="AA20" s="309">
        <v>5.13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s="290" customFormat="1" x14ac:dyDescent="0.2">
      <c r="B21" s="289">
        <v>0.20833333333333334</v>
      </c>
      <c r="C21" s="309">
        <v>12.36</v>
      </c>
      <c r="D21" s="309">
        <v>10.45</v>
      </c>
      <c r="E21" s="309">
        <v>9.92</v>
      </c>
      <c r="F21" s="309" t="s">
        <v>364</v>
      </c>
      <c r="G21" s="309">
        <v>10</v>
      </c>
      <c r="H21" s="309">
        <v>12.49</v>
      </c>
      <c r="I21" s="309" t="s">
        <v>364</v>
      </c>
      <c r="J21" s="309">
        <v>10.64</v>
      </c>
      <c r="K21" s="309">
        <v>10.199999999999999</v>
      </c>
      <c r="L21" s="309">
        <v>10.18</v>
      </c>
      <c r="M21" s="309" t="s">
        <v>364</v>
      </c>
      <c r="N21" s="309">
        <v>10.210000000000001</v>
      </c>
      <c r="O21" s="309">
        <v>10.52</v>
      </c>
      <c r="P21" s="309" t="s">
        <v>364</v>
      </c>
      <c r="Q21" s="309">
        <v>10.42</v>
      </c>
      <c r="R21" s="309">
        <v>10.9</v>
      </c>
      <c r="S21" s="309">
        <v>10.26</v>
      </c>
      <c r="T21" s="309" t="s">
        <v>364</v>
      </c>
      <c r="U21" s="309">
        <v>10.15</v>
      </c>
      <c r="V21" s="309">
        <v>10.97</v>
      </c>
      <c r="W21" s="309" t="s">
        <v>364</v>
      </c>
      <c r="X21" s="309">
        <v>10.95</v>
      </c>
      <c r="Y21" s="309">
        <v>10.67</v>
      </c>
      <c r="Z21" s="309">
        <v>12.01</v>
      </c>
      <c r="AA21" s="309" t="s">
        <v>364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s="290" customFormat="1" x14ac:dyDescent="0.2">
      <c r="B22" s="289">
        <v>0.25</v>
      </c>
      <c r="C22" s="309">
        <v>10.68</v>
      </c>
      <c r="D22" s="309">
        <v>10.39</v>
      </c>
      <c r="E22" s="309">
        <v>10.23</v>
      </c>
      <c r="F22" s="309">
        <v>11.55</v>
      </c>
      <c r="G22" s="309">
        <v>14.91</v>
      </c>
      <c r="H22" s="309">
        <v>12.08</v>
      </c>
      <c r="I22" s="309">
        <v>11.95</v>
      </c>
      <c r="J22" s="309">
        <v>10.79</v>
      </c>
      <c r="K22" s="309">
        <v>10.4</v>
      </c>
      <c r="L22" s="309">
        <v>10.71</v>
      </c>
      <c r="M22" s="309">
        <v>10.41</v>
      </c>
      <c r="N22" s="309">
        <v>10.31</v>
      </c>
      <c r="O22" s="309">
        <v>11.34</v>
      </c>
      <c r="P22" s="309">
        <v>10.25</v>
      </c>
      <c r="Q22" s="309">
        <v>10.27</v>
      </c>
      <c r="R22" s="309">
        <v>11.15</v>
      </c>
      <c r="S22" s="309">
        <v>10.25</v>
      </c>
      <c r="T22" s="309">
        <v>10.75</v>
      </c>
      <c r="U22" s="309">
        <v>10.08</v>
      </c>
      <c r="V22" s="309">
        <v>10.56</v>
      </c>
      <c r="W22" s="309">
        <v>10.9</v>
      </c>
      <c r="X22" s="309">
        <v>11.02</v>
      </c>
      <c r="Y22" s="309">
        <v>10.88</v>
      </c>
      <c r="Z22" s="309">
        <v>11.26</v>
      </c>
      <c r="AA22" s="309">
        <v>7.97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s="290" customFormat="1" x14ac:dyDescent="0.2">
      <c r="B23" s="289">
        <v>0.29166666666666669</v>
      </c>
      <c r="C23" s="309">
        <v>10.74</v>
      </c>
      <c r="D23" s="309">
        <v>10.38</v>
      </c>
      <c r="E23" s="309">
        <v>10.51</v>
      </c>
      <c r="F23" s="309">
        <v>11.84</v>
      </c>
      <c r="G23" s="309">
        <v>13.12</v>
      </c>
      <c r="H23" s="309">
        <v>15.28</v>
      </c>
      <c r="I23" s="309">
        <v>11.12</v>
      </c>
      <c r="J23" s="309">
        <v>11.33</v>
      </c>
      <c r="K23" s="309">
        <v>10.59</v>
      </c>
      <c r="L23" s="309">
        <v>10.3</v>
      </c>
      <c r="M23" s="309">
        <v>13.51</v>
      </c>
      <c r="N23" s="309">
        <v>10.34</v>
      </c>
      <c r="O23" s="309">
        <v>10.39</v>
      </c>
      <c r="P23" s="309">
        <v>10.18</v>
      </c>
      <c r="Q23" s="309">
        <v>10.1</v>
      </c>
      <c r="R23" s="309">
        <v>10.24</v>
      </c>
      <c r="S23" s="309">
        <v>10.53</v>
      </c>
      <c r="T23" s="309">
        <v>10.29</v>
      </c>
      <c r="U23" s="309">
        <v>10.130000000000001</v>
      </c>
      <c r="V23" s="309">
        <v>10.48</v>
      </c>
      <c r="W23" s="309">
        <v>10.79</v>
      </c>
      <c r="X23" s="309">
        <v>10.56</v>
      </c>
      <c r="Y23" s="309">
        <v>10.82</v>
      </c>
      <c r="Z23" s="309">
        <v>10.53</v>
      </c>
      <c r="AA23" s="309">
        <v>4.46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0.33333333333333331</v>
      </c>
      <c r="C24" s="309">
        <v>9.9700000000000006</v>
      </c>
      <c r="D24" s="309">
        <v>10.220000000000001</v>
      </c>
      <c r="E24" s="309">
        <v>10.44</v>
      </c>
      <c r="F24" s="309">
        <v>10.69</v>
      </c>
      <c r="G24" s="309">
        <v>10.67</v>
      </c>
      <c r="H24" s="309">
        <v>13.32</v>
      </c>
      <c r="I24" s="309">
        <v>10.68</v>
      </c>
      <c r="J24" s="309">
        <v>10.67</v>
      </c>
      <c r="K24" s="309">
        <v>10.33</v>
      </c>
      <c r="L24" s="309">
        <v>10.08</v>
      </c>
      <c r="M24" s="309">
        <v>12.05</v>
      </c>
      <c r="N24" s="309">
        <v>10.14</v>
      </c>
      <c r="O24" s="309">
        <v>10.15</v>
      </c>
      <c r="P24" s="309">
        <v>10.17</v>
      </c>
      <c r="Q24" s="309">
        <v>10.3</v>
      </c>
      <c r="R24" s="309">
        <v>10.220000000000001</v>
      </c>
      <c r="S24" s="309">
        <v>10.56</v>
      </c>
      <c r="T24" s="309">
        <v>10.28</v>
      </c>
      <c r="U24" s="309">
        <v>10.09</v>
      </c>
      <c r="V24" s="309">
        <v>10.88</v>
      </c>
      <c r="W24" s="309">
        <v>10.37</v>
      </c>
      <c r="X24" s="309">
        <v>10.81</v>
      </c>
      <c r="Y24" s="309">
        <v>10.52</v>
      </c>
      <c r="Z24" s="309">
        <v>10.9</v>
      </c>
      <c r="AA24" s="309">
        <v>4.18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0.375</v>
      </c>
      <c r="C25" s="309">
        <v>9.8800000000000008</v>
      </c>
      <c r="D25" s="309">
        <v>10.09</v>
      </c>
      <c r="E25" s="309">
        <v>9.94</v>
      </c>
      <c r="F25" s="309">
        <v>10.11</v>
      </c>
      <c r="G25" s="309">
        <v>10.18</v>
      </c>
      <c r="H25" s="309">
        <v>11.02</v>
      </c>
      <c r="I25" s="309">
        <v>10.18</v>
      </c>
      <c r="J25" s="309">
        <v>10.28</v>
      </c>
      <c r="K25" s="309">
        <v>9.9499999999999993</v>
      </c>
      <c r="L25" s="309">
        <v>10.08</v>
      </c>
      <c r="M25" s="309">
        <v>10.220000000000001</v>
      </c>
      <c r="N25" s="309">
        <v>10.07</v>
      </c>
      <c r="O25" s="309">
        <v>10.14</v>
      </c>
      <c r="P25" s="309">
        <v>10.17</v>
      </c>
      <c r="Q25" s="309">
        <v>10.029999999999999</v>
      </c>
      <c r="R25" s="309">
        <v>10.1</v>
      </c>
      <c r="S25" s="309">
        <v>10.1</v>
      </c>
      <c r="T25" s="309">
        <v>10.32</v>
      </c>
      <c r="U25" s="309">
        <v>10.029999999999999</v>
      </c>
      <c r="V25" s="309">
        <v>10.45</v>
      </c>
      <c r="W25" s="309">
        <v>10.3</v>
      </c>
      <c r="X25" s="309">
        <v>10.86</v>
      </c>
      <c r="Y25" s="309">
        <v>10.33</v>
      </c>
      <c r="Z25" s="309">
        <v>10.76</v>
      </c>
      <c r="AA25" s="309">
        <v>3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0.41666666666666669</v>
      </c>
      <c r="C26" s="309">
        <v>9.85</v>
      </c>
      <c r="D26" s="309">
        <v>9.8800000000000008</v>
      </c>
      <c r="E26" s="309">
        <v>9.8800000000000008</v>
      </c>
      <c r="F26" s="309">
        <v>10.210000000000001</v>
      </c>
      <c r="G26" s="309">
        <v>10.15</v>
      </c>
      <c r="H26" s="309">
        <v>10.46</v>
      </c>
      <c r="I26" s="309">
        <v>10.119999999999999</v>
      </c>
      <c r="J26" s="309">
        <v>10.14</v>
      </c>
      <c r="K26" s="309">
        <v>9.93</v>
      </c>
      <c r="L26" s="309">
        <v>10.039999999999999</v>
      </c>
      <c r="M26" s="309">
        <v>10</v>
      </c>
      <c r="N26" s="309">
        <v>10</v>
      </c>
      <c r="O26" s="309">
        <v>10.1</v>
      </c>
      <c r="P26" s="309">
        <v>9.9600000000000009</v>
      </c>
      <c r="Q26" s="309">
        <v>9.94</v>
      </c>
      <c r="R26" s="309">
        <v>10.14</v>
      </c>
      <c r="S26" s="309">
        <v>10.14</v>
      </c>
      <c r="T26" s="309">
        <v>10.220000000000001</v>
      </c>
      <c r="U26" s="309">
        <v>10.09</v>
      </c>
      <c r="V26" s="309">
        <v>10.36</v>
      </c>
      <c r="W26" s="309">
        <v>10.29</v>
      </c>
      <c r="X26" s="309">
        <v>10.49</v>
      </c>
      <c r="Y26" s="309">
        <v>10.38</v>
      </c>
      <c r="Z26" s="309" t="s">
        <v>363</v>
      </c>
      <c r="AA26" s="309" t="s">
        <v>363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0.45833333333333331</v>
      </c>
      <c r="C27" s="309">
        <v>9.8800000000000008</v>
      </c>
      <c r="D27" s="309">
        <v>9.8699999999999992</v>
      </c>
      <c r="E27" s="309">
        <v>9.9</v>
      </c>
      <c r="F27" s="309">
        <v>9.9600000000000009</v>
      </c>
      <c r="G27" s="309">
        <v>10.08</v>
      </c>
      <c r="H27" s="309">
        <v>10.220000000000001</v>
      </c>
      <c r="I27" s="309">
        <v>10.1</v>
      </c>
      <c r="J27" s="309">
        <v>10.119999999999999</v>
      </c>
      <c r="K27" s="309">
        <v>9.8000000000000007</v>
      </c>
      <c r="L27" s="309">
        <v>9.99</v>
      </c>
      <c r="M27" s="309">
        <v>10.06</v>
      </c>
      <c r="N27" s="309">
        <v>9.99</v>
      </c>
      <c r="O27" s="309">
        <v>10.08</v>
      </c>
      <c r="P27" s="309">
        <v>10.07</v>
      </c>
      <c r="Q27" s="309">
        <v>9.9700000000000006</v>
      </c>
      <c r="R27" s="309">
        <v>10.06</v>
      </c>
      <c r="S27" s="309">
        <v>10.08</v>
      </c>
      <c r="T27" s="309">
        <v>10.23</v>
      </c>
      <c r="U27" s="309">
        <v>10.14</v>
      </c>
      <c r="V27" s="309">
        <v>10.37</v>
      </c>
      <c r="W27" s="309">
        <v>10.25</v>
      </c>
      <c r="X27" s="309">
        <v>10.220000000000001</v>
      </c>
      <c r="Y27" s="309">
        <v>10.4</v>
      </c>
      <c r="Z27" s="309" t="s">
        <v>363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0.5</v>
      </c>
      <c r="C28" s="309">
        <v>9.9</v>
      </c>
      <c r="D28" s="309">
        <v>9.81</v>
      </c>
      <c r="E28" s="309">
        <v>9.81</v>
      </c>
      <c r="F28" s="309">
        <v>9.9499999999999993</v>
      </c>
      <c r="G28" s="309">
        <v>9.8699999999999992</v>
      </c>
      <c r="H28" s="309">
        <v>10.26</v>
      </c>
      <c r="I28" s="309">
        <v>10.1</v>
      </c>
      <c r="J28" s="309">
        <v>10.19</v>
      </c>
      <c r="K28" s="309">
        <v>9.6</v>
      </c>
      <c r="L28" s="309">
        <v>10.09</v>
      </c>
      <c r="M28" s="309">
        <v>10.01</v>
      </c>
      <c r="N28" s="309">
        <v>10.08</v>
      </c>
      <c r="O28" s="309">
        <v>9.99</v>
      </c>
      <c r="P28" s="309">
        <v>10.23</v>
      </c>
      <c r="Q28" s="309">
        <v>10.08</v>
      </c>
      <c r="R28" s="309">
        <v>10.1</v>
      </c>
      <c r="S28" s="309">
        <v>10.130000000000001</v>
      </c>
      <c r="T28" s="309">
        <v>10.25</v>
      </c>
      <c r="U28" s="309">
        <v>10.14</v>
      </c>
      <c r="V28" s="309">
        <v>10.39</v>
      </c>
      <c r="W28" s="309">
        <v>10.27</v>
      </c>
      <c r="X28" s="309">
        <v>10.220000000000001</v>
      </c>
      <c r="Y28" s="309">
        <v>10.45</v>
      </c>
      <c r="Z28" s="309" t="s">
        <v>363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0.54166666666666663</v>
      </c>
      <c r="C29" s="309">
        <v>9.85</v>
      </c>
      <c r="D29" s="309">
        <v>9.9</v>
      </c>
      <c r="E29" s="309">
        <v>9.9499999999999993</v>
      </c>
      <c r="F29" s="309">
        <v>10.02</v>
      </c>
      <c r="G29" s="309">
        <v>9.99</v>
      </c>
      <c r="H29" s="309">
        <v>10.25</v>
      </c>
      <c r="I29" s="309">
        <v>10.029999999999999</v>
      </c>
      <c r="J29" s="309">
        <v>10.09</v>
      </c>
      <c r="K29" s="309">
        <v>9.7799999999999994</v>
      </c>
      <c r="L29" s="309">
        <v>10.09</v>
      </c>
      <c r="M29" s="309">
        <v>10.08</v>
      </c>
      <c r="N29" s="309">
        <v>10.1</v>
      </c>
      <c r="O29" s="309">
        <v>10.15</v>
      </c>
      <c r="P29" s="309">
        <v>10.17</v>
      </c>
      <c r="Q29" s="309">
        <v>10.16</v>
      </c>
      <c r="R29" s="309">
        <v>10.14</v>
      </c>
      <c r="S29" s="309">
        <v>10</v>
      </c>
      <c r="T29" s="309">
        <v>10.33</v>
      </c>
      <c r="U29" s="309">
        <v>10.220000000000001</v>
      </c>
      <c r="V29" s="309">
        <v>10.23</v>
      </c>
      <c r="W29" s="309">
        <v>10.38</v>
      </c>
      <c r="X29" s="309">
        <v>10.210000000000001</v>
      </c>
      <c r="Y29" s="309">
        <v>10.28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0.58333333333333337</v>
      </c>
      <c r="C30" s="309">
        <v>9.7799999999999994</v>
      </c>
      <c r="D30" s="309">
        <v>9.8800000000000008</v>
      </c>
      <c r="E30" s="309">
        <v>9.94</v>
      </c>
      <c r="F30" s="309">
        <v>9.94</v>
      </c>
      <c r="G30" s="309">
        <v>9.9600000000000009</v>
      </c>
      <c r="H30" s="309">
        <v>10.199999999999999</v>
      </c>
      <c r="I30" s="309">
        <v>10.15</v>
      </c>
      <c r="J30" s="309">
        <v>10.16</v>
      </c>
      <c r="K30" s="309">
        <v>9.8000000000000007</v>
      </c>
      <c r="L30" s="309">
        <v>10.08</v>
      </c>
      <c r="M30" s="309">
        <v>10.06</v>
      </c>
      <c r="N30" s="309">
        <v>10.02</v>
      </c>
      <c r="O30" s="309">
        <v>10.09</v>
      </c>
      <c r="P30" s="309">
        <v>10.09</v>
      </c>
      <c r="Q30" s="309">
        <v>10.039999999999999</v>
      </c>
      <c r="R30" s="309">
        <v>10.07</v>
      </c>
      <c r="S30" s="309">
        <v>10.199999999999999</v>
      </c>
      <c r="T30" s="309">
        <v>10.16</v>
      </c>
      <c r="U30" s="309">
        <v>10.3</v>
      </c>
      <c r="V30" s="309">
        <v>10.24</v>
      </c>
      <c r="W30" s="309">
        <v>10.210000000000001</v>
      </c>
      <c r="X30" s="309">
        <v>10.31</v>
      </c>
      <c r="Y30" s="309">
        <v>10.4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0.625</v>
      </c>
      <c r="C31" s="309">
        <v>9.89</v>
      </c>
      <c r="D31" s="309">
        <v>9.89</v>
      </c>
      <c r="E31" s="309">
        <v>9.9</v>
      </c>
      <c r="F31" s="309">
        <v>10.029999999999999</v>
      </c>
      <c r="G31" s="309">
        <v>9.99</v>
      </c>
      <c r="H31" s="309">
        <v>10.24</v>
      </c>
      <c r="I31" s="309">
        <v>10.09</v>
      </c>
      <c r="J31" s="309">
        <v>10.119999999999999</v>
      </c>
      <c r="K31" s="309">
        <v>10.09</v>
      </c>
      <c r="L31" s="309">
        <v>10.039999999999999</v>
      </c>
      <c r="M31" s="309">
        <v>9.9</v>
      </c>
      <c r="N31" s="309">
        <v>10.07</v>
      </c>
      <c r="O31" s="309">
        <v>10.1</v>
      </c>
      <c r="P31" s="309">
        <v>10.14</v>
      </c>
      <c r="Q31" s="309">
        <v>10.08</v>
      </c>
      <c r="R31" s="309">
        <v>9.89</v>
      </c>
      <c r="S31" s="309">
        <v>10.18</v>
      </c>
      <c r="T31" s="309">
        <v>10.18</v>
      </c>
      <c r="U31" s="309">
        <v>10.210000000000001</v>
      </c>
      <c r="V31" s="309">
        <v>10.29</v>
      </c>
      <c r="W31" s="309">
        <v>10.32</v>
      </c>
      <c r="X31" s="309">
        <v>10.26</v>
      </c>
      <c r="Y31" s="309">
        <v>10.39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0.66666666666666663</v>
      </c>
      <c r="C32" s="309">
        <v>9.84</v>
      </c>
      <c r="D32" s="309">
        <v>9.92</v>
      </c>
      <c r="E32" s="309">
        <v>10.029999999999999</v>
      </c>
      <c r="F32" s="309">
        <v>10.039999999999999</v>
      </c>
      <c r="G32" s="309">
        <v>9.85</v>
      </c>
      <c r="H32" s="309">
        <v>10.17</v>
      </c>
      <c r="I32" s="309">
        <v>10.28</v>
      </c>
      <c r="J32" s="309">
        <v>10.029999999999999</v>
      </c>
      <c r="K32" s="309">
        <v>9.99</v>
      </c>
      <c r="L32" s="309">
        <v>10.09</v>
      </c>
      <c r="M32" s="309">
        <v>10</v>
      </c>
      <c r="N32" s="309">
        <v>10.06</v>
      </c>
      <c r="O32" s="309">
        <v>10.119999999999999</v>
      </c>
      <c r="P32" s="309">
        <v>10.18</v>
      </c>
      <c r="Q32" s="309">
        <v>10.11</v>
      </c>
      <c r="R32" s="309">
        <v>10.17</v>
      </c>
      <c r="S32" s="309">
        <v>9.9600000000000009</v>
      </c>
      <c r="T32" s="309">
        <v>10.23</v>
      </c>
      <c r="U32" s="309">
        <v>10.28</v>
      </c>
      <c r="V32" s="309">
        <v>10.32</v>
      </c>
      <c r="W32" s="309">
        <v>10.33</v>
      </c>
      <c r="X32" s="309">
        <v>10.42</v>
      </c>
      <c r="Y32" s="309">
        <v>10.42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0.70833333333333337</v>
      </c>
      <c r="C33" s="309">
        <v>9.89</v>
      </c>
      <c r="D33" s="309">
        <v>9.9499999999999993</v>
      </c>
      <c r="E33" s="309">
        <v>10</v>
      </c>
      <c r="F33" s="309">
        <v>10.1</v>
      </c>
      <c r="G33" s="309">
        <v>9.83</v>
      </c>
      <c r="H33" s="309">
        <v>10.17</v>
      </c>
      <c r="I33" s="309">
        <v>10.28</v>
      </c>
      <c r="J33" s="309">
        <v>10.1</v>
      </c>
      <c r="K33" s="309">
        <v>10.07</v>
      </c>
      <c r="L33" s="309">
        <v>9.98</v>
      </c>
      <c r="M33" s="309">
        <v>9.8800000000000008</v>
      </c>
      <c r="N33" s="309">
        <v>10.15</v>
      </c>
      <c r="O33" s="309">
        <v>10.09</v>
      </c>
      <c r="P33" s="309">
        <v>10.17</v>
      </c>
      <c r="Q33" s="309">
        <v>10.210000000000001</v>
      </c>
      <c r="R33" s="309">
        <v>10.3</v>
      </c>
      <c r="S33" s="309">
        <v>10.210000000000001</v>
      </c>
      <c r="T33" s="309">
        <v>10.220000000000001</v>
      </c>
      <c r="U33" s="309">
        <v>10.3</v>
      </c>
      <c r="V33" s="309">
        <v>10.45</v>
      </c>
      <c r="W33" s="309">
        <v>10.24</v>
      </c>
      <c r="X33" s="309">
        <v>10.38</v>
      </c>
      <c r="Y33" s="309">
        <v>10.53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0.75</v>
      </c>
      <c r="C34" s="309">
        <v>10.01</v>
      </c>
      <c r="D34" s="309">
        <v>9.8800000000000008</v>
      </c>
      <c r="E34" s="309">
        <v>10.130000000000001</v>
      </c>
      <c r="F34" s="309">
        <v>9.99</v>
      </c>
      <c r="G34" s="309">
        <v>9.89</v>
      </c>
      <c r="H34" s="309">
        <v>10.35</v>
      </c>
      <c r="I34" s="309">
        <v>10.24</v>
      </c>
      <c r="J34" s="309">
        <v>10.06</v>
      </c>
      <c r="K34" s="309">
        <v>9.92</v>
      </c>
      <c r="L34" s="309">
        <v>10.14</v>
      </c>
      <c r="M34" s="309">
        <v>10.14</v>
      </c>
      <c r="N34" s="309">
        <v>10.08</v>
      </c>
      <c r="O34" s="309">
        <v>10</v>
      </c>
      <c r="P34" s="309">
        <v>10.119999999999999</v>
      </c>
      <c r="Q34" s="309">
        <v>10.029999999999999</v>
      </c>
      <c r="R34" s="309">
        <v>10.31</v>
      </c>
      <c r="S34" s="309">
        <v>10.220000000000001</v>
      </c>
      <c r="T34" s="309">
        <v>10.28</v>
      </c>
      <c r="U34" s="309">
        <v>10.31</v>
      </c>
      <c r="V34" s="309">
        <v>10.46</v>
      </c>
      <c r="W34" s="309">
        <v>10.33</v>
      </c>
      <c r="X34" s="309">
        <v>10.24</v>
      </c>
      <c r="Y34" s="309">
        <v>10.65</v>
      </c>
      <c r="Z34" s="309">
        <v>3.21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  <c r="AJ34"/>
    </row>
    <row r="35" spans="2:36" s="290" customFormat="1" x14ac:dyDescent="0.2">
      <c r="B35" s="289">
        <v>0.79166666666666663</v>
      </c>
      <c r="C35" s="309">
        <v>9.8800000000000008</v>
      </c>
      <c r="D35" s="309">
        <v>9.89</v>
      </c>
      <c r="E35" s="309">
        <v>9.9600000000000009</v>
      </c>
      <c r="F35" s="309">
        <v>10.01</v>
      </c>
      <c r="G35" s="309">
        <v>10.08</v>
      </c>
      <c r="H35" s="309">
        <v>10.31</v>
      </c>
      <c r="I35" s="309">
        <v>10.34</v>
      </c>
      <c r="J35" s="309">
        <v>10.31</v>
      </c>
      <c r="K35" s="309">
        <v>9.9499999999999993</v>
      </c>
      <c r="L35" s="309">
        <v>10.130000000000001</v>
      </c>
      <c r="M35" s="309">
        <v>10.119999999999999</v>
      </c>
      <c r="N35" s="309">
        <v>10.15</v>
      </c>
      <c r="O35" s="309">
        <v>10.14</v>
      </c>
      <c r="P35" s="309">
        <v>10.119999999999999</v>
      </c>
      <c r="Q35" s="309">
        <v>10.119999999999999</v>
      </c>
      <c r="R35" s="309">
        <v>10.210000000000001</v>
      </c>
      <c r="S35" s="309">
        <v>10.14</v>
      </c>
      <c r="T35" s="309">
        <v>10.27</v>
      </c>
      <c r="U35" s="309">
        <v>10.39</v>
      </c>
      <c r="V35" s="309">
        <v>10.29</v>
      </c>
      <c r="W35" s="309">
        <v>10.4</v>
      </c>
      <c r="X35" s="309">
        <v>10.33</v>
      </c>
      <c r="Y35" s="309">
        <v>12.08</v>
      </c>
      <c r="Z35" s="309">
        <v>3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0.83333333333333337</v>
      </c>
      <c r="C36" s="309">
        <v>9.94</v>
      </c>
      <c r="D36" s="309">
        <v>9.93</v>
      </c>
      <c r="E36" s="309">
        <v>9.9600000000000009</v>
      </c>
      <c r="F36" s="309">
        <v>10.01</v>
      </c>
      <c r="G36" s="309">
        <v>10.24</v>
      </c>
      <c r="H36" s="309">
        <v>10.25</v>
      </c>
      <c r="I36" s="309">
        <v>10.29</v>
      </c>
      <c r="J36" s="309">
        <v>10.36</v>
      </c>
      <c r="K36" s="309">
        <v>9.9499999999999993</v>
      </c>
      <c r="L36" s="309">
        <v>10.28</v>
      </c>
      <c r="M36" s="309">
        <v>10.11</v>
      </c>
      <c r="N36" s="309">
        <v>10.119999999999999</v>
      </c>
      <c r="O36" s="309">
        <v>10.07</v>
      </c>
      <c r="P36" s="309">
        <v>10.199999999999999</v>
      </c>
      <c r="Q36" s="309">
        <v>10.25</v>
      </c>
      <c r="R36" s="309">
        <v>10.199999999999999</v>
      </c>
      <c r="S36" s="309">
        <v>10.24</v>
      </c>
      <c r="T36" s="309">
        <v>10.36</v>
      </c>
      <c r="U36" s="309">
        <v>10.39</v>
      </c>
      <c r="V36" s="309">
        <v>10.39</v>
      </c>
      <c r="W36" s="309">
        <v>10.38</v>
      </c>
      <c r="X36" s="309">
        <v>10.4</v>
      </c>
      <c r="Y36" s="309">
        <v>10.61</v>
      </c>
      <c r="Z36" s="309">
        <v>3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0.875</v>
      </c>
      <c r="C37" s="309">
        <v>9.9499999999999993</v>
      </c>
      <c r="D37" s="309">
        <v>9.9700000000000006</v>
      </c>
      <c r="E37" s="309">
        <v>10.029999999999999</v>
      </c>
      <c r="F37" s="309">
        <v>10.15</v>
      </c>
      <c r="G37" s="309">
        <v>10.210000000000001</v>
      </c>
      <c r="H37" s="309">
        <v>10.24</v>
      </c>
      <c r="I37" s="309">
        <v>10.24</v>
      </c>
      <c r="J37" s="309">
        <v>10.5</v>
      </c>
      <c r="K37" s="309">
        <v>10.09</v>
      </c>
      <c r="L37" s="309">
        <v>10.07</v>
      </c>
      <c r="M37" s="309">
        <v>10.15</v>
      </c>
      <c r="N37" s="309">
        <v>10.24</v>
      </c>
      <c r="O37" s="309">
        <v>10.039999999999999</v>
      </c>
      <c r="P37" s="309">
        <v>10.210000000000001</v>
      </c>
      <c r="Q37" s="309">
        <v>10.029999999999999</v>
      </c>
      <c r="R37" s="309">
        <v>10.78</v>
      </c>
      <c r="S37" s="309">
        <v>10.53</v>
      </c>
      <c r="T37" s="309">
        <v>10.64</v>
      </c>
      <c r="U37" s="309">
        <v>10.3</v>
      </c>
      <c r="V37" s="309">
        <v>10.36</v>
      </c>
      <c r="W37" s="309">
        <v>10.55</v>
      </c>
      <c r="X37" s="309">
        <v>10.48</v>
      </c>
      <c r="Y37" s="309">
        <v>10.55</v>
      </c>
      <c r="Z37" s="309">
        <v>3.79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0.91666666666666663</v>
      </c>
      <c r="C38" s="309">
        <v>9.8699999999999992</v>
      </c>
      <c r="D38" s="309">
        <v>10.1</v>
      </c>
      <c r="E38" s="309">
        <v>10.1</v>
      </c>
      <c r="F38" s="309">
        <v>10.02</v>
      </c>
      <c r="G38" s="309">
        <v>10.32</v>
      </c>
      <c r="H38" s="309">
        <v>10.24</v>
      </c>
      <c r="I38" s="309">
        <v>10.47</v>
      </c>
      <c r="J38" s="309">
        <v>10.24</v>
      </c>
      <c r="K38" s="309">
        <v>10.23</v>
      </c>
      <c r="L38" s="309">
        <v>10.06</v>
      </c>
      <c r="M38" s="309">
        <v>10.08</v>
      </c>
      <c r="N38" s="309">
        <v>11.05</v>
      </c>
      <c r="O38" s="309">
        <v>12.05</v>
      </c>
      <c r="P38" s="309">
        <v>10.18</v>
      </c>
      <c r="Q38" s="309">
        <v>10.210000000000001</v>
      </c>
      <c r="R38" s="309">
        <v>10.58</v>
      </c>
      <c r="S38" s="309">
        <v>10.42</v>
      </c>
      <c r="T38" s="309">
        <v>10.49</v>
      </c>
      <c r="U38" s="309">
        <v>10.37</v>
      </c>
      <c r="V38" s="309">
        <v>10.39</v>
      </c>
      <c r="W38" s="309">
        <v>10.61</v>
      </c>
      <c r="X38" s="309">
        <v>10.52</v>
      </c>
      <c r="Y38" s="309">
        <v>10.75</v>
      </c>
      <c r="Z38" s="309">
        <v>4.92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</row>
    <row r="39" spans="2:36" s="290" customFormat="1" x14ac:dyDescent="0.2">
      <c r="B39" s="289">
        <v>0.95833333333333337</v>
      </c>
      <c r="C39" s="309">
        <v>9.9499999999999993</v>
      </c>
      <c r="D39" s="309">
        <v>10.18</v>
      </c>
      <c r="E39" s="309">
        <v>10.24</v>
      </c>
      <c r="F39" s="309">
        <v>10</v>
      </c>
      <c r="G39" s="309">
        <v>10.28</v>
      </c>
      <c r="H39" s="309">
        <v>10.220000000000001</v>
      </c>
      <c r="I39" s="309">
        <v>10.36</v>
      </c>
      <c r="J39" s="309">
        <v>10</v>
      </c>
      <c r="K39" s="309">
        <v>10.14</v>
      </c>
      <c r="L39" s="309">
        <v>10.17</v>
      </c>
      <c r="M39" s="309">
        <v>10.7</v>
      </c>
      <c r="N39" s="309">
        <v>10.47</v>
      </c>
      <c r="O39" s="309">
        <v>11.81</v>
      </c>
      <c r="P39" s="309">
        <v>10</v>
      </c>
      <c r="Q39" s="309">
        <v>10.29</v>
      </c>
      <c r="R39" s="309">
        <v>10.34</v>
      </c>
      <c r="S39" s="309">
        <v>10.35</v>
      </c>
      <c r="T39" s="309">
        <v>10.61</v>
      </c>
      <c r="U39" s="309">
        <v>10.45</v>
      </c>
      <c r="V39" s="309">
        <v>10.38</v>
      </c>
      <c r="W39" s="309">
        <v>10.64</v>
      </c>
      <c r="X39" s="309">
        <v>10.55</v>
      </c>
      <c r="Y39" s="309">
        <v>10.68</v>
      </c>
      <c r="Z39" s="309">
        <v>3.75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1" customFormat="1" ht="33" customHeight="1" x14ac:dyDescent="0.2">
      <c r="B40" s="287" t="s">
        <v>325</v>
      </c>
      <c r="C40" s="333">
        <v>10.7</v>
      </c>
      <c r="D40" s="333">
        <v>10.02</v>
      </c>
      <c r="E40" s="333">
        <v>10.07</v>
      </c>
      <c r="F40" s="333">
        <v>10.26</v>
      </c>
      <c r="G40" s="333">
        <v>10.39</v>
      </c>
      <c r="H40" s="333">
        <v>11.68</v>
      </c>
      <c r="I40" s="333">
        <v>10.69</v>
      </c>
      <c r="J40" s="333">
        <v>10.32</v>
      </c>
      <c r="K40" s="333">
        <v>10.050000000000001</v>
      </c>
      <c r="L40" s="333">
        <v>10.11</v>
      </c>
      <c r="M40" s="333">
        <v>10.44</v>
      </c>
      <c r="N40" s="333">
        <v>10.47</v>
      </c>
      <c r="O40" s="333">
        <v>10.35</v>
      </c>
      <c r="P40" s="333">
        <v>10.23</v>
      </c>
      <c r="Q40" s="333">
        <v>10.19</v>
      </c>
      <c r="R40" s="333">
        <v>10.31</v>
      </c>
      <c r="S40" s="333">
        <v>10.220000000000001</v>
      </c>
      <c r="T40" s="333">
        <v>10.45</v>
      </c>
      <c r="U40" s="333">
        <v>10.25</v>
      </c>
      <c r="V40" s="333">
        <v>10.46</v>
      </c>
      <c r="W40" s="333">
        <v>10.45</v>
      </c>
      <c r="X40" s="333">
        <v>10.55</v>
      </c>
      <c r="Y40" s="333">
        <v>10.62</v>
      </c>
      <c r="Z40" s="333" t="s">
        <v>364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5"/>
      <c r="AF40" s="355"/>
      <c r="AG40" s="355"/>
    </row>
    <row r="41" spans="2:36" s="291" customFormat="1" ht="27" customHeight="1" x14ac:dyDescent="0.2">
      <c r="B41" s="287" t="s">
        <v>326</v>
      </c>
      <c r="C41" s="364" t="s">
        <v>327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6"/>
      <c r="AE41" s="355"/>
      <c r="AF41" s="355"/>
      <c r="AG41" s="355"/>
    </row>
    <row r="42" spans="2:36" x14ac:dyDescent="0.2">
      <c r="B42" s="323" t="s">
        <v>306</v>
      </c>
    </row>
    <row r="43" spans="2:36" x14ac:dyDescent="0.2">
      <c r="B43" s="323" t="s">
        <v>365</v>
      </c>
    </row>
  </sheetData>
  <mergeCells count="6">
    <mergeCell ref="C41:AD41"/>
    <mergeCell ref="B1:E3"/>
    <mergeCell ref="B5:C5"/>
    <mergeCell ref="V13:W13"/>
    <mergeCell ref="B9:AG9"/>
    <mergeCell ref="F1:AG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2"/>
  <sheetViews>
    <sheetView showGridLines="0" zoomScale="96" zoomScaleNormal="96" zoomScaleSheetLayoutView="98" workbookViewId="0">
      <selection activeCell="B41" sqref="B41:B42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>
      <c r="B1" s="359"/>
      <c r="C1" s="359"/>
      <c r="D1" s="359"/>
      <c r="E1" s="359"/>
      <c r="F1" s="371" t="s">
        <v>347</v>
      </c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</row>
    <row r="2" spans="2:33" ht="15.75" customHeight="1" x14ac:dyDescent="0.2">
      <c r="B2" s="359"/>
      <c r="C2" s="359"/>
      <c r="D2" s="359"/>
      <c r="E2" s="359"/>
      <c r="F2" s="371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1.25" customHeight="1" x14ac:dyDescent="0.2">
      <c r="B4" s="279"/>
      <c r="C4" s="279"/>
      <c r="D4" s="279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2:33" ht="27.6" customHeight="1" x14ac:dyDescent="0.2">
      <c r="B5" s="361" t="s">
        <v>188</v>
      </c>
      <c r="C5" s="361"/>
      <c r="D5" s="281"/>
      <c r="E5" s="281"/>
      <c r="F5" s="282" t="str">
        <f>'PM10_CA-ILO-03'!F6</f>
        <v>Evaluación de seguimiento de la calidad del aire en el CEBA Jose Pardo, distrito Ilo, provincia Ilo, departamento Moquegua, en enero 2021</v>
      </c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</row>
    <row r="6" spans="2:33" ht="8.25" customHeight="1" x14ac:dyDescent="0.2">
      <c r="B6" s="283"/>
      <c r="C6" s="283"/>
      <c r="D6" s="283"/>
      <c r="E6" s="283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</row>
    <row r="7" spans="2:33" ht="15.75" customHeight="1" x14ac:dyDescent="0.2">
      <c r="B7" s="281" t="s">
        <v>236</v>
      </c>
      <c r="C7" s="281"/>
      <c r="D7" s="281"/>
      <c r="E7" s="281"/>
      <c r="F7" s="282" t="s">
        <v>334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139" t="s">
        <v>189</v>
      </c>
      <c r="R7" s="281"/>
      <c r="S7" s="281"/>
      <c r="T7" s="281"/>
      <c r="U7" s="281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2:33" ht="7.5" customHeight="1" x14ac:dyDescent="0.2">
      <c r="B8" s="283"/>
      <c r="C8" s="283"/>
      <c r="D8" s="283"/>
      <c r="E8" s="283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</row>
    <row r="9" spans="2:33" ht="15.75" customHeight="1" x14ac:dyDescent="0.2">
      <c r="B9" s="362" t="s">
        <v>217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</row>
    <row r="10" spans="2:33" ht="7.5" customHeight="1" x14ac:dyDescent="0.2">
      <c r="B10" s="283"/>
      <c r="C10" s="283"/>
      <c r="D10" s="283"/>
      <c r="E10" s="283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</row>
    <row r="11" spans="2:33" ht="15.75" customHeight="1" x14ac:dyDescent="0.2">
      <c r="B11" s="281" t="s">
        <v>33</v>
      </c>
      <c r="C11" s="281"/>
      <c r="D11" s="281"/>
      <c r="E11" s="281"/>
      <c r="F11" s="285" t="s">
        <v>320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1" t="s">
        <v>8</v>
      </c>
      <c r="R11" s="281"/>
      <c r="S11" s="281"/>
      <c r="T11" s="281"/>
      <c r="U11" s="281"/>
      <c r="V11" s="322" t="s">
        <v>14</v>
      </c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</row>
    <row r="12" spans="2:33" ht="7.5" customHeight="1" x14ac:dyDescent="0.2">
      <c r="B12" s="283"/>
      <c r="C12" s="283"/>
      <c r="D12" s="283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</row>
    <row r="13" spans="2:33" ht="15.75" customHeight="1" x14ac:dyDescent="0.2">
      <c r="B13" s="281" t="s">
        <v>9</v>
      </c>
      <c r="C13" s="281"/>
      <c r="D13" s="281"/>
      <c r="E13" s="281"/>
      <c r="F13" s="285" t="s">
        <v>321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1" t="s">
        <v>10</v>
      </c>
      <c r="R13" s="281"/>
      <c r="S13" s="281"/>
      <c r="T13" s="281"/>
      <c r="U13" s="281"/>
      <c r="V13" s="367">
        <v>1192914961</v>
      </c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</row>
    <row r="14" spans="2:33" ht="11.25" customHeight="1" x14ac:dyDescent="0.2">
      <c r="B14" s="279"/>
      <c r="C14" s="279"/>
      <c r="D14" s="279"/>
      <c r="E14" s="279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</row>
    <row r="15" spans="2:33" ht="29.45" customHeight="1" x14ac:dyDescent="0.2">
      <c r="B15" s="287" t="s">
        <v>257</v>
      </c>
      <c r="C15" s="288">
        <v>1</v>
      </c>
      <c r="D15" s="288">
        <v>2</v>
      </c>
      <c r="E15" s="288">
        <v>3</v>
      </c>
      <c r="F15" s="288">
        <v>4</v>
      </c>
      <c r="G15" s="288">
        <v>5</v>
      </c>
      <c r="H15" s="288">
        <v>6</v>
      </c>
      <c r="I15" s="288">
        <v>7</v>
      </c>
      <c r="J15" s="288">
        <v>8</v>
      </c>
      <c r="K15" s="288">
        <v>9</v>
      </c>
      <c r="L15" s="288">
        <v>10</v>
      </c>
      <c r="M15" s="288">
        <v>11</v>
      </c>
      <c r="N15" s="288">
        <v>12</v>
      </c>
      <c r="O15" s="288">
        <v>13</v>
      </c>
      <c r="P15" s="288">
        <v>14</v>
      </c>
      <c r="Q15" s="288">
        <v>15</v>
      </c>
      <c r="R15" s="288">
        <v>16</v>
      </c>
      <c r="S15" s="288">
        <v>17</v>
      </c>
      <c r="T15" s="288">
        <v>18</v>
      </c>
      <c r="U15" s="288">
        <v>19</v>
      </c>
      <c r="V15" s="288">
        <v>20</v>
      </c>
      <c r="W15" s="288">
        <v>21</v>
      </c>
      <c r="X15" s="288">
        <v>22</v>
      </c>
      <c r="Y15" s="288">
        <v>23</v>
      </c>
      <c r="Z15" s="288">
        <v>24</v>
      </c>
      <c r="AA15" s="288">
        <v>25</v>
      </c>
      <c r="AB15" s="288">
        <v>26</v>
      </c>
      <c r="AC15" s="288">
        <v>27</v>
      </c>
      <c r="AD15" s="288">
        <v>28</v>
      </c>
      <c r="AE15" s="352"/>
      <c r="AF15" s="352"/>
      <c r="AG15" s="352"/>
    </row>
    <row r="16" spans="2:33" s="290" customFormat="1" x14ac:dyDescent="0.2">
      <c r="B16" s="289">
        <v>0</v>
      </c>
      <c r="C16" s="309">
        <v>6.13</v>
      </c>
      <c r="D16" s="309">
        <v>6.14</v>
      </c>
      <c r="E16" s="309">
        <v>6.78</v>
      </c>
      <c r="F16" s="309">
        <v>6.7</v>
      </c>
      <c r="G16" s="309">
        <v>5.72</v>
      </c>
      <c r="H16" s="309">
        <v>6.91</v>
      </c>
      <c r="I16" s="309">
        <v>6.03</v>
      </c>
      <c r="J16" s="309">
        <v>6.19</v>
      </c>
      <c r="K16" s="309">
        <v>6.2</v>
      </c>
      <c r="L16" s="309">
        <v>7.36</v>
      </c>
      <c r="M16" s="309">
        <v>6.82</v>
      </c>
      <c r="N16" s="309">
        <v>10.76</v>
      </c>
      <c r="O16" s="309">
        <v>7.41</v>
      </c>
      <c r="P16" s="309">
        <v>10.31</v>
      </c>
      <c r="Q16" s="309">
        <v>6.78</v>
      </c>
      <c r="R16" s="309">
        <v>6.8</v>
      </c>
      <c r="S16" s="309">
        <v>7.79</v>
      </c>
      <c r="T16" s="309">
        <v>11.08</v>
      </c>
      <c r="U16" s="309">
        <v>7.77</v>
      </c>
      <c r="V16" s="309">
        <v>5.97</v>
      </c>
      <c r="W16" s="309">
        <v>6.5</v>
      </c>
      <c r="X16" s="309">
        <v>6.47</v>
      </c>
      <c r="Y16" s="309">
        <v>6.85</v>
      </c>
      <c r="Z16" s="309">
        <v>6.94</v>
      </c>
      <c r="AA16" s="309">
        <v>16.07</v>
      </c>
      <c r="AB16" s="309" t="s">
        <v>363</v>
      </c>
      <c r="AC16" s="309" t="s">
        <v>363</v>
      </c>
      <c r="AD16" s="309" t="s">
        <v>363</v>
      </c>
      <c r="AE16" s="352"/>
      <c r="AF16" s="352"/>
      <c r="AG16" s="352"/>
    </row>
    <row r="17" spans="2:33" s="290" customFormat="1" x14ac:dyDescent="0.2">
      <c r="B17" s="289">
        <v>4.1666666666666664E-2</v>
      </c>
      <c r="C17" s="309">
        <v>5.88</v>
      </c>
      <c r="D17" s="309">
        <v>6.09</v>
      </c>
      <c r="E17" s="309">
        <v>6.67</v>
      </c>
      <c r="F17" s="309">
        <v>6.69</v>
      </c>
      <c r="G17" s="309">
        <v>5.75</v>
      </c>
      <c r="H17" s="309">
        <v>7.04</v>
      </c>
      <c r="I17" s="309">
        <v>7.19</v>
      </c>
      <c r="J17" s="309">
        <v>5.94</v>
      </c>
      <c r="K17" s="309">
        <v>6.05</v>
      </c>
      <c r="L17" s="309">
        <v>6.44</v>
      </c>
      <c r="M17" s="309">
        <v>9.34</v>
      </c>
      <c r="N17" s="309">
        <v>9.51</v>
      </c>
      <c r="O17" s="309">
        <v>6.27</v>
      </c>
      <c r="P17" s="309">
        <v>11.48</v>
      </c>
      <c r="Q17" s="309">
        <v>6.63</v>
      </c>
      <c r="R17" s="309">
        <v>6.52</v>
      </c>
      <c r="S17" s="309">
        <v>7.16</v>
      </c>
      <c r="T17" s="309">
        <v>11.88</v>
      </c>
      <c r="U17" s="309">
        <v>7.02</v>
      </c>
      <c r="V17" s="309">
        <v>6</v>
      </c>
      <c r="W17" s="309">
        <v>6.52</v>
      </c>
      <c r="X17" s="309">
        <v>6.94</v>
      </c>
      <c r="Y17" s="309">
        <v>6.61</v>
      </c>
      <c r="Z17" s="309">
        <v>7.83</v>
      </c>
      <c r="AA17" s="309">
        <v>18.989999999999998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8.3333333333333329E-2</v>
      </c>
      <c r="C18" s="309">
        <v>5.92</v>
      </c>
      <c r="D18" s="309">
        <v>6.06</v>
      </c>
      <c r="E18" s="309">
        <v>6.82</v>
      </c>
      <c r="F18" s="309" t="s">
        <v>364</v>
      </c>
      <c r="G18" s="309">
        <v>5.88</v>
      </c>
      <c r="H18" s="309">
        <v>7.24</v>
      </c>
      <c r="I18" s="309" t="s">
        <v>364</v>
      </c>
      <c r="J18" s="309">
        <v>6.05</v>
      </c>
      <c r="K18" s="309">
        <v>6.02</v>
      </c>
      <c r="L18" s="309">
        <v>6.12</v>
      </c>
      <c r="M18" s="309" t="s">
        <v>364</v>
      </c>
      <c r="N18" s="309">
        <v>8.84</v>
      </c>
      <c r="O18" s="309">
        <v>6.09</v>
      </c>
      <c r="P18" s="309" t="s">
        <v>364</v>
      </c>
      <c r="Q18" s="309">
        <v>6.74</v>
      </c>
      <c r="R18" s="309">
        <v>8.3800000000000008</v>
      </c>
      <c r="S18" s="309">
        <v>6</v>
      </c>
      <c r="T18" s="309" t="s">
        <v>364</v>
      </c>
      <c r="U18" s="309">
        <v>6.8</v>
      </c>
      <c r="V18" s="309">
        <v>5.99</v>
      </c>
      <c r="W18" s="309" t="s">
        <v>364</v>
      </c>
      <c r="X18" s="309">
        <v>8.8699999999999992</v>
      </c>
      <c r="Y18" s="309">
        <v>6.64</v>
      </c>
      <c r="Z18" s="309">
        <v>7.6</v>
      </c>
      <c r="AA18" s="309" t="s">
        <v>364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0.125</v>
      </c>
      <c r="C19" s="309">
        <v>6.94</v>
      </c>
      <c r="D19" s="309">
        <v>6.16</v>
      </c>
      <c r="E19" s="309">
        <v>6.8</v>
      </c>
      <c r="F19" s="309">
        <v>7.39</v>
      </c>
      <c r="G19" s="309">
        <v>6.05</v>
      </c>
      <c r="H19" s="309">
        <v>11.22</v>
      </c>
      <c r="I19" s="309">
        <v>8.6</v>
      </c>
      <c r="J19" s="309">
        <v>6.38</v>
      </c>
      <c r="K19" s="309">
        <v>6.09</v>
      </c>
      <c r="L19" s="309">
        <v>6.17</v>
      </c>
      <c r="M19" s="309">
        <v>6.69</v>
      </c>
      <c r="N19" s="309">
        <v>9.2100000000000009</v>
      </c>
      <c r="O19" s="309">
        <v>6.5</v>
      </c>
      <c r="P19" s="309">
        <v>8.43</v>
      </c>
      <c r="Q19" s="309">
        <v>6.5</v>
      </c>
      <c r="R19" s="309">
        <v>8.0399999999999991</v>
      </c>
      <c r="S19" s="309">
        <v>6.44</v>
      </c>
      <c r="T19" s="309">
        <v>9.23</v>
      </c>
      <c r="U19" s="309">
        <v>6.34</v>
      </c>
      <c r="V19" s="309">
        <v>6.17</v>
      </c>
      <c r="W19" s="309">
        <v>11</v>
      </c>
      <c r="X19" s="309">
        <v>12.67</v>
      </c>
      <c r="Y19" s="309">
        <v>6.88</v>
      </c>
      <c r="Z19" s="309">
        <v>9.34</v>
      </c>
      <c r="AA19" s="309">
        <v>18.41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0.16666666666666666</v>
      </c>
      <c r="C20" s="309">
        <v>8.76</v>
      </c>
      <c r="D20" s="309">
        <v>6.64</v>
      </c>
      <c r="E20" s="309">
        <v>7.77</v>
      </c>
      <c r="F20" s="309">
        <v>8.34</v>
      </c>
      <c r="G20" s="309">
        <v>7.11</v>
      </c>
      <c r="H20" s="309">
        <v>14.68</v>
      </c>
      <c r="I20" s="309">
        <v>12.09</v>
      </c>
      <c r="J20" s="309">
        <v>7.21</v>
      </c>
      <c r="K20" s="309">
        <v>6.75</v>
      </c>
      <c r="L20" s="309">
        <v>7.02</v>
      </c>
      <c r="M20" s="309">
        <v>7.55</v>
      </c>
      <c r="N20" s="309">
        <v>8.59</v>
      </c>
      <c r="O20" s="309">
        <v>7.04</v>
      </c>
      <c r="P20" s="309">
        <v>9.32</v>
      </c>
      <c r="Q20" s="309">
        <v>6.75</v>
      </c>
      <c r="R20" s="309">
        <v>8.49</v>
      </c>
      <c r="S20" s="309">
        <v>7.38</v>
      </c>
      <c r="T20" s="309">
        <v>10.199999999999999</v>
      </c>
      <c r="U20" s="309">
        <v>7</v>
      </c>
      <c r="V20" s="309">
        <v>7.11</v>
      </c>
      <c r="W20" s="309">
        <v>13.25</v>
      </c>
      <c r="X20" s="309">
        <v>11.06</v>
      </c>
      <c r="Y20" s="309">
        <v>7.33</v>
      </c>
      <c r="Z20" s="309">
        <v>21.75</v>
      </c>
      <c r="AA20" s="309">
        <v>20.79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s="290" customFormat="1" x14ac:dyDescent="0.2">
      <c r="B21" s="289">
        <v>0.20833333333333334</v>
      </c>
      <c r="C21" s="309">
        <v>9.7899999999999991</v>
      </c>
      <c r="D21" s="309">
        <v>7.91</v>
      </c>
      <c r="E21" s="309">
        <v>10.65</v>
      </c>
      <c r="F21" s="309">
        <v>9.6</v>
      </c>
      <c r="G21" s="309">
        <v>8.4700000000000006</v>
      </c>
      <c r="H21" s="309">
        <v>15.13</v>
      </c>
      <c r="I21" s="309">
        <v>12.34</v>
      </c>
      <c r="J21" s="309">
        <v>11.16</v>
      </c>
      <c r="K21" s="309">
        <v>7.96</v>
      </c>
      <c r="L21" s="309">
        <v>9.59</v>
      </c>
      <c r="M21" s="309">
        <v>8.2899999999999991</v>
      </c>
      <c r="N21" s="309">
        <v>9.2100000000000009</v>
      </c>
      <c r="O21" s="309">
        <v>16.28</v>
      </c>
      <c r="P21" s="309">
        <v>8.51</v>
      </c>
      <c r="Q21" s="309">
        <v>7.53</v>
      </c>
      <c r="R21" s="309">
        <v>8.9499999999999993</v>
      </c>
      <c r="S21" s="309">
        <v>8.9700000000000006</v>
      </c>
      <c r="T21" s="309">
        <v>13.5</v>
      </c>
      <c r="U21" s="309">
        <v>8.1300000000000008</v>
      </c>
      <c r="V21" s="309">
        <v>7.69</v>
      </c>
      <c r="W21" s="309">
        <v>12.91</v>
      </c>
      <c r="X21" s="309">
        <v>16.04</v>
      </c>
      <c r="Y21" s="309">
        <v>9.3800000000000008</v>
      </c>
      <c r="Z21" s="309">
        <v>24.91</v>
      </c>
      <c r="AA21" s="309">
        <v>25.82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s="290" customFormat="1" x14ac:dyDescent="0.2">
      <c r="B22" s="289">
        <v>0.25</v>
      </c>
      <c r="C22" s="309">
        <v>11.48</v>
      </c>
      <c r="D22" s="309">
        <v>10.68</v>
      </c>
      <c r="E22" s="309">
        <v>10.01</v>
      </c>
      <c r="F22" s="309">
        <v>11.75</v>
      </c>
      <c r="G22" s="309">
        <v>14.02</v>
      </c>
      <c r="H22" s="309">
        <v>17.420000000000002</v>
      </c>
      <c r="I22" s="309">
        <v>11.75</v>
      </c>
      <c r="J22" s="309">
        <v>12.58</v>
      </c>
      <c r="K22" s="309">
        <v>8.48</v>
      </c>
      <c r="L22" s="309">
        <v>18.170000000000002</v>
      </c>
      <c r="M22" s="309">
        <v>8.15</v>
      </c>
      <c r="N22" s="309">
        <v>14.01</v>
      </c>
      <c r="O22" s="309">
        <v>19.239999999999998</v>
      </c>
      <c r="P22" s="309">
        <v>7.99</v>
      </c>
      <c r="Q22" s="309">
        <v>8.7100000000000009</v>
      </c>
      <c r="R22" s="309">
        <v>10.26</v>
      </c>
      <c r="S22" s="309">
        <v>11.2</v>
      </c>
      <c r="T22" s="309">
        <v>14.21</v>
      </c>
      <c r="U22" s="309">
        <v>10.98</v>
      </c>
      <c r="V22" s="309">
        <v>9.0399999999999991</v>
      </c>
      <c r="W22" s="309">
        <v>16.170000000000002</v>
      </c>
      <c r="X22" s="309">
        <v>19.350000000000001</v>
      </c>
      <c r="Y22" s="309">
        <v>10.73</v>
      </c>
      <c r="Z22" s="309">
        <v>19.600000000000001</v>
      </c>
      <c r="AA22" s="309">
        <v>27.79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s="290" customFormat="1" x14ac:dyDescent="0.2">
      <c r="B23" s="289">
        <v>0.29166666666666669</v>
      </c>
      <c r="C23" s="309">
        <v>10.61</v>
      </c>
      <c r="D23" s="309">
        <v>8.68</v>
      </c>
      <c r="E23" s="309">
        <v>9.32</v>
      </c>
      <c r="F23" s="309">
        <v>15.89</v>
      </c>
      <c r="G23" s="309">
        <v>15.68</v>
      </c>
      <c r="H23" s="309">
        <v>17.75</v>
      </c>
      <c r="I23" s="309">
        <v>10.15</v>
      </c>
      <c r="J23" s="309">
        <v>9.8800000000000008</v>
      </c>
      <c r="K23" s="309">
        <v>8.23</v>
      </c>
      <c r="L23" s="309">
        <v>12.52</v>
      </c>
      <c r="M23" s="309">
        <v>12.19</v>
      </c>
      <c r="N23" s="309">
        <v>12.22</v>
      </c>
      <c r="O23" s="309">
        <v>11.88</v>
      </c>
      <c r="P23" s="309">
        <v>7.08</v>
      </c>
      <c r="Q23" s="309">
        <v>7.57</v>
      </c>
      <c r="R23" s="309">
        <v>8.3800000000000008</v>
      </c>
      <c r="S23" s="309">
        <v>10.11</v>
      </c>
      <c r="T23" s="309">
        <v>9.67</v>
      </c>
      <c r="U23" s="309">
        <v>9.6999999999999993</v>
      </c>
      <c r="V23" s="309">
        <v>8.98</v>
      </c>
      <c r="W23" s="309">
        <v>8.99</v>
      </c>
      <c r="X23" s="309">
        <v>14.87</v>
      </c>
      <c r="Y23" s="309">
        <v>9.98</v>
      </c>
      <c r="Z23" s="309">
        <v>13.37</v>
      </c>
      <c r="AA23" s="309">
        <v>24.06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0.33333333333333331</v>
      </c>
      <c r="C24" s="309">
        <v>8.16</v>
      </c>
      <c r="D24" s="309">
        <v>8.18</v>
      </c>
      <c r="E24" s="309">
        <v>7.58</v>
      </c>
      <c r="F24" s="309">
        <v>13.33</v>
      </c>
      <c r="G24" s="309">
        <v>14.49</v>
      </c>
      <c r="H24" s="309">
        <v>15.24</v>
      </c>
      <c r="I24" s="309">
        <v>7.21</v>
      </c>
      <c r="J24" s="309">
        <v>8.58</v>
      </c>
      <c r="K24" s="309">
        <v>7.9</v>
      </c>
      <c r="L24" s="309">
        <v>9.43</v>
      </c>
      <c r="M24" s="309">
        <v>10.01</v>
      </c>
      <c r="N24" s="309">
        <v>8.33</v>
      </c>
      <c r="O24" s="309">
        <v>9.2899999999999991</v>
      </c>
      <c r="P24" s="309">
        <v>6.89</v>
      </c>
      <c r="Q24" s="309">
        <v>7.66</v>
      </c>
      <c r="R24" s="309">
        <v>7.46</v>
      </c>
      <c r="S24" s="309">
        <v>10.01</v>
      </c>
      <c r="T24" s="309">
        <v>7.69</v>
      </c>
      <c r="U24" s="309">
        <v>7.98</v>
      </c>
      <c r="V24" s="309">
        <v>8.65</v>
      </c>
      <c r="W24" s="309">
        <v>7.27</v>
      </c>
      <c r="X24" s="309">
        <v>14.46</v>
      </c>
      <c r="Y24" s="309">
        <v>8.1</v>
      </c>
      <c r="Z24" s="309">
        <v>18.63</v>
      </c>
      <c r="AA24" s="309">
        <v>17.309999999999999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0.375</v>
      </c>
      <c r="C25" s="309">
        <v>8.3000000000000007</v>
      </c>
      <c r="D25" s="309">
        <v>8.33</v>
      </c>
      <c r="E25" s="309">
        <v>7.82</v>
      </c>
      <c r="F25" s="309">
        <v>12.16</v>
      </c>
      <c r="G25" s="309">
        <v>13.13</v>
      </c>
      <c r="H25" s="309">
        <v>12.38</v>
      </c>
      <c r="I25" s="309">
        <v>6.66</v>
      </c>
      <c r="J25" s="309">
        <v>7.69</v>
      </c>
      <c r="K25" s="309">
        <v>7.77</v>
      </c>
      <c r="L25" s="309">
        <v>8.3699999999999992</v>
      </c>
      <c r="M25" s="309">
        <v>8.27</v>
      </c>
      <c r="N25" s="309">
        <v>8.08</v>
      </c>
      <c r="O25" s="309">
        <v>8.34</v>
      </c>
      <c r="P25" s="309">
        <v>7.24</v>
      </c>
      <c r="Q25" s="309">
        <v>7.24</v>
      </c>
      <c r="R25" s="309">
        <v>7.38</v>
      </c>
      <c r="S25" s="309">
        <v>7.49</v>
      </c>
      <c r="T25" s="309">
        <v>7.39</v>
      </c>
      <c r="U25" s="309">
        <v>7.63</v>
      </c>
      <c r="V25" s="309">
        <v>8.32</v>
      </c>
      <c r="W25" s="309">
        <v>7.07</v>
      </c>
      <c r="X25" s="309">
        <v>13.68</v>
      </c>
      <c r="Y25" s="309">
        <v>7.69</v>
      </c>
      <c r="Z25" s="309">
        <v>12.5</v>
      </c>
      <c r="AA25" s="309">
        <v>7.68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0.41666666666666669</v>
      </c>
      <c r="C26" s="309">
        <v>8.41</v>
      </c>
      <c r="D26" s="309">
        <v>7.83</v>
      </c>
      <c r="E26" s="309">
        <v>7.85</v>
      </c>
      <c r="F26" s="309">
        <v>12.88</v>
      </c>
      <c r="G26" s="309">
        <v>13.96</v>
      </c>
      <c r="H26" s="309">
        <v>10.23</v>
      </c>
      <c r="I26" s="309">
        <v>6.39</v>
      </c>
      <c r="J26" s="309">
        <v>7.38</v>
      </c>
      <c r="K26" s="309">
        <v>7.39</v>
      </c>
      <c r="L26" s="309">
        <v>7.82</v>
      </c>
      <c r="M26" s="309">
        <v>7.44</v>
      </c>
      <c r="N26" s="309">
        <v>7.79</v>
      </c>
      <c r="O26" s="309">
        <v>7.41</v>
      </c>
      <c r="P26" s="309">
        <v>6.42</v>
      </c>
      <c r="Q26" s="309">
        <v>6.92</v>
      </c>
      <c r="R26" s="309">
        <v>7.79</v>
      </c>
      <c r="S26" s="309">
        <v>7.29</v>
      </c>
      <c r="T26" s="309">
        <v>6.55</v>
      </c>
      <c r="U26" s="309">
        <v>7.58</v>
      </c>
      <c r="V26" s="309">
        <v>8.27</v>
      </c>
      <c r="W26" s="309">
        <v>7.13</v>
      </c>
      <c r="X26" s="309">
        <v>13.25</v>
      </c>
      <c r="Y26" s="309">
        <v>7.44</v>
      </c>
      <c r="Z26" s="309">
        <v>6.2</v>
      </c>
      <c r="AA26" s="309" t="s">
        <v>363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0.45833333333333331</v>
      </c>
      <c r="C27" s="309">
        <v>7.83</v>
      </c>
      <c r="D27" s="309">
        <v>7.94</v>
      </c>
      <c r="E27" s="309">
        <v>8.2200000000000006</v>
      </c>
      <c r="F27" s="309">
        <v>9.73</v>
      </c>
      <c r="G27" s="309">
        <v>11.98</v>
      </c>
      <c r="H27" s="309">
        <v>8.2100000000000009</v>
      </c>
      <c r="I27" s="309">
        <v>6.34</v>
      </c>
      <c r="J27" s="309">
        <v>7.32</v>
      </c>
      <c r="K27" s="309">
        <v>7.44</v>
      </c>
      <c r="L27" s="309">
        <v>7.77</v>
      </c>
      <c r="M27" s="309">
        <v>7.8</v>
      </c>
      <c r="N27" s="309">
        <v>7.1</v>
      </c>
      <c r="O27" s="309">
        <v>6.91</v>
      </c>
      <c r="P27" s="309">
        <v>6.25</v>
      </c>
      <c r="Q27" s="309">
        <v>7.25</v>
      </c>
      <c r="R27" s="309">
        <v>7.27</v>
      </c>
      <c r="S27" s="309">
        <v>6.77</v>
      </c>
      <c r="T27" s="309">
        <v>6.8</v>
      </c>
      <c r="U27" s="309">
        <v>7.3</v>
      </c>
      <c r="V27" s="309">
        <v>7.5</v>
      </c>
      <c r="W27" s="309">
        <v>6.86</v>
      </c>
      <c r="X27" s="309">
        <v>8.81</v>
      </c>
      <c r="Y27" s="309">
        <v>7.16</v>
      </c>
      <c r="Z27" s="309">
        <v>5.08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0.5</v>
      </c>
      <c r="C28" s="309">
        <v>8.19</v>
      </c>
      <c r="D28" s="309">
        <v>7.77</v>
      </c>
      <c r="E28" s="309">
        <v>8.26</v>
      </c>
      <c r="F28" s="309">
        <v>8.2100000000000009</v>
      </c>
      <c r="G28" s="309">
        <v>10.29</v>
      </c>
      <c r="H28" s="309">
        <v>8.15</v>
      </c>
      <c r="I28" s="309">
        <v>6.12</v>
      </c>
      <c r="J28" s="309">
        <v>7.05</v>
      </c>
      <c r="K28" s="309">
        <v>7.42</v>
      </c>
      <c r="L28" s="309">
        <v>7.8</v>
      </c>
      <c r="M28" s="309">
        <v>7.47</v>
      </c>
      <c r="N28" s="309">
        <v>7.22</v>
      </c>
      <c r="O28" s="309">
        <v>6.77</v>
      </c>
      <c r="P28" s="309">
        <v>6.27</v>
      </c>
      <c r="Q28" s="309">
        <v>6.61</v>
      </c>
      <c r="R28" s="309">
        <v>6.64</v>
      </c>
      <c r="S28" s="309">
        <v>6.64</v>
      </c>
      <c r="T28" s="309">
        <v>6.39</v>
      </c>
      <c r="U28" s="309">
        <v>6.94</v>
      </c>
      <c r="V28" s="309">
        <v>7.29</v>
      </c>
      <c r="W28" s="309">
        <v>7.13</v>
      </c>
      <c r="X28" s="309">
        <v>7.71</v>
      </c>
      <c r="Y28" s="309">
        <v>7.5</v>
      </c>
      <c r="Z28" s="309" t="s">
        <v>363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0.54166666666666663</v>
      </c>
      <c r="C29" s="309">
        <v>7.62</v>
      </c>
      <c r="D29" s="309">
        <v>7.36</v>
      </c>
      <c r="E29" s="309">
        <v>7.44</v>
      </c>
      <c r="F29" s="309">
        <v>7.55</v>
      </c>
      <c r="G29" s="309">
        <v>8.15</v>
      </c>
      <c r="H29" s="309">
        <v>8.01</v>
      </c>
      <c r="I29" s="309">
        <v>6.01</v>
      </c>
      <c r="J29" s="309">
        <v>6.72</v>
      </c>
      <c r="K29" s="309">
        <v>7.17</v>
      </c>
      <c r="L29" s="309">
        <v>7.33</v>
      </c>
      <c r="M29" s="309">
        <v>7.39</v>
      </c>
      <c r="N29" s="309">
        <v>6.91</v>
      </c>
      <c r="O29" s="309">
        <v>6.39</v>
      </c>
      <c r="P29" s="309">
        <v>5.95</v>
      </c>
      <c r="Q29" s="309">
        <v>6.48</v>
      </c>
      <c r="R29" s="309">
        <v>6.17</v>
      </c>
      <c r="S29" s="309">
        <v>6.14</v>
      </c>
      <c r="T29" s="309">
        <v>6.41</v>
      </c>
      <c r="U29" s="309">
        <v>6.36</v>
      </c>
      <c r="V29" s="309">
        <v>6.78</v>
      </c>
      <c r="W29" s="309">
        <v>7.16</v>
      </c>
      <c r="X29" s="309">
        <v>7.65</v>
      </c>
      <c r="Y29" s="309">
        <v>6.79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0.58333333333333337</v>
      </c>
      <c r="C30" s="309">
        <v>7.57</v>
      </c>
      <c r="D30" s="309">
        <v>7.52</v>
      </c>
      <c r="E30" s="309">
        <v>7.74</v>
      </c>
      <c r="F30" s="309">
        <v>7.3</v>
      </c>
      <c r="G30" s="309">
        <v>7.93</v>
      </c>
      <c r="H30" s="309">
        <v>7.35</v>
      </c>
      <c r="I30" s="309">
        <v>5.81</v>
      </c>
      <c r="J30" s="309">
        <v>6.83</v>
      </c>
      <c r="K30" s="309">
        <v>6.97</v>
      </c>
      <c r="L30" s="309">
        <v>8.0399999999999991</v>
      </c>
      <c r="M30" s="309">
        <v>6.89</v>
      </c>
      <c r="N30" s="309">
        <v>7.14</v>
      </c>
      <c r="O30" s="309">
        <v>6.17</v>
      </c>
      <c r="P30" s="309">
        <v>5.77</v>
      </c>
      <c r="Q30" s="309">
        <v>6.23</v>
      </c>
      <c r="R30" s="309">
        <v>6.55</v>
      </c>
      <c r="S30" s="309">
        <v>6.49</v>
      </c>
      <c r="T30" s="309">
        <v>6.39</v>
      </c>
      <c r="U30" s="309">
        <v>6.39</v>
      </c>
      <c r="V30" s="309">
        <v>6.88</v>
      </c>
      <c r="W30" s="309">
        <v>6.77</v>
      </c>
      <c r="X30" s="309">
        <v>7.74</v>
      </c>
      <c r="Y30" s="309">
        <v>6.78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0.625</v>
      </c>
      <c r="C31" s="309">
        <v>7.46</v>
      </c>
      <c r="D31" s="309">
        <v>7.17</v>
      </c>
      <c r="E31" s="309">
        <v>7.6</v>
      </c>
      <c r="F31" s="309">
        <v>6.88</v>
      </c>
      <c r="G31" s="309">
        <v>8.69</v>
      </c>
      <c r="H31" s="309">
        <v>7.21</v>
      </c>
      <c r="I31" s="309">
        <v>5.78</v>
      </c>
      <c r="J31" s="309">
        <v>6.97</v>
      </c>
      <c r="K31" s="309">
        <v>6.74</v>
      </c>
      <c r="L31" s="309">
        <v>7.41</v>
      </c>
      <c r="M31" s="309">
        <v>7.17</v>
      </c>
      <c r="N31" s="309">
        <v>7.64</v>
      </c>
      <c r="O31" s="309">
        <v>6.01</v>
      </c>
      <c r="P31" s="309">
        <v>5.86</v>
      </c>
      <c r="Q31" s="309">
        <v>6.52</v>
      </c>
      <c r="R31" s="309">
        <v>6.66</v>
      </c>
      <c r="S31" s="309">
        <v>6.23</v>
      </c>
      <c r="T31" s="309">
        <v>6.56</v>
      </c>
      <c r="U31" s="309">
        <v>6.47</v>
      </c>
      <c r="V31" s="309">
        <v>6.96</v>
      </c>
      <c r="W31" s="309">
        <v>6.93</v>
      </c>
      <c r="X31" s="309">
        <v>8.18</v>
      </c>
      <c r="Y31" s="309">
        <v>7.61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0.66666666666666663</v>
      </c>
      <c r="C32" s="309">
        <v>7.52</v>
      </c>
      <c r="D32" s="309">
        <v>7.24</v>
      </c>
      <c r="E32" s="309">
        <v>8.16</v>
      </c>
      <c r="F32" s="309">
        <v>7.49</v>
      </c>
      <c r="G32" s="309">
        <v>7.83</v>
      </c>
      <c r="H32" s="309">
        <v>7.36</v>
      </c>
      <c r="I32" s="309">
        <v>6.11</v>
      </c>
      <c r="J32" s="309">
        <v>7.57</v>
      </c>
      <c r="K32" s="309">
        <v>7.06</v>
      </c>
      <c r="L32" s="309">
        <v>7.25</v>
      </c>
      <c r="M32" s="309">
        <v>8.15</v>
      </c>
      <c r="N32" s="309">
        <v>7.83</v>
      </c>
      <c r="O32" s="309">
        <v>6.34</v>
      </c>
      <c r="P32" s="309">
        <v>5.89</v>
      </c>
      <c r="Q32" s="309">
        <v>6.97</v>
      </c>
      <c r="R32" s="309">
        <v>6.52</v>
      </c>
      <c r="S32" s="309">
        <v>6.28</v>
      </c>
      <c r="T32" s="309">
        <v>5.97</v>
      </c>
      <c r="U32" s="309">
        <v>7.35</v>
      </c>
      <c r="V32" s="309">
        <v>7.14</v>
      </c>
      <c r="W32" s="309">
        <v>6.88</v>
      </c>
      <c r="X32" s="309">
        <v>9.56</v>
      </c>
      <c r="Y32" s="309">
        <v>8.1300000000000008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0.70833333333333337</v>
      </c>
      <c r="C33" s="309">
        <v>7.91</v>
      </c>
      <c r="D33" s="309">
        <v>7.69</v>
      </c>
      <c r="E33" s="309">
        <v>8.27</v>
      </c>
      <c r="F33" s="309">
        <v>7.57</v>
      </c>
      <c r="G33" s="309">
        <v>8.44</v>
      </c>
      <c r="H33" s="309">
        <v>9.2899999999999991</v>
      </c>
      <c r="I33" s="309">
        <v>6.5</v>
      </c>
      <c r="J33" s="309">
        <v>8.84</v>
      </c>
      <c r="K33" s="309">
        <v>7.47</v>
      </c>
      <c r="L33" s="309">
        <v>7.3</v>
      </c>
      <c r="M33" s="309">
        <v>8.0399999999999991</v>
      </c>
      <c r="N33" s="309">
        <v>8.9</v>
      </c>
      <c r="O33" s="309">
        <v>6.64</v>
      </c>
      <c r="P33" s="309">
        <v>6.03</v>
      </c>
      <c r="Q33" s="309">
        <v>6.92</v>
      </c>
      <c r="R33" s="309">
        <v>7.19</v>
      </c>
      <c r="S33" s="309">
        <v>7.65</v>
      </c>
      <c r="T33" s="309">
        <v>6.53</v>
      </c>
      <c r="U33" s="309">
        <v>7.13</v>
      </c>
      <c r="V33" s="309">
        <v>7.63</v>
      </c>
      <c r="W33" s="309">
        <v>7.05</v>
      </c>
      <c r="X33" s="309">
        <v>8.9499999999999993</v>
      </c>
      <c r="Y33" s="309">
        <v>9.27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0.75</v>
      </c>
      <c r="C34" s="309">
        <v>8.6</v>
      </c>
      <c r="D34" s="309">
        <v>8.8699999999999992</v>
      </c>
      <c r="E34" s="309">
        <v>9.7899999999999991</v>
      </c>
      <c r="F34" s="309">
        <v>8.3000000000000007</v>
      </c>
      <c r="G34" s="309">
        <v>9.4600000000000009</v>
      </c>
      <c r="H34" s="309">
        <v>14.26</v>
      </c>
      <c r="I34" s="309">
        <v>7.02</v>
      </c>
      <c r="J34" s="309">
        <v>9.1</v>
      </c>
      <c r="K34" s="309">
        <v>8.5500000000000007</v>
      </c>
      <c r="L34" s="309">
        <v>8.34</v>
      </c>
      <c r="M34" s="309">
        <v>9.89</v>
      </c>
      <c r="N34" s="309">
        <v>9.31</v>
      </c>
      <c r="O34" s="309">
        <v>7.77</v>
      </c>
      <c r="P34" s="309">
        <v>6.42</v>
      </c>
      <c r="Q34" s="309">
        <v>7.82</v>
      </c>
      <c r="R34" s="309">
        <v>8.65</v>
      </c>
      <c r="S34" s="309">
        <v>8.24</v>
      </c>
      <c r="T34" s="309">
        <v>6.97</v>
      </c>
      <c r="U34" s="309">
        <v>7.58</v>
      </c>
      <c r="V34" s="309">
        <v>8.08</v>
      </c>
      <c r="W34" s="309">
        <v>7.16</v>
      </c>
      <c r="X34" s="309">
        <v>10</v>
      </c>
      <c r="Y34" s="309">
        <v>11.72</v>
      </c>
      <c r="Z34" s="309">
        <v>11.25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  <c r="AJ34"/>
    </row>
    <row r="35" spans="2:36" s="290" customFormat="1" x14ac:dyDescent="0.2">
      <c r="B35" s="289">
        <v>0.79166666666666663</v>
      </c>
      <c r="C35" s="309">
        <v>9.1</v>
      </c>
      <c r="D35" s="309">
        <v>8.5500000000000007</v>
      </c>
      <c r="E35" s="309">
        <v>8.66</v>
      </c>
      <c r="F35" s="309">
        <v>8.3699999999999992</v>
      </c>
      <c r="G35" s="309">
        <v>11.33</v>
      </c>
      <c r="H35" s="309">
        <v>8.7899999999999991</v>
      </c>
      <c r="I35" s="309">
        <v>7.38</v>
      </c>
      <c r="J35" s="309">
        <v>9.1999999999999993</v>
      </c>
      <c r="K35" s="309">
        <v>8.51</v>
      </c>
      <c r="L35" s="309">
        <v>8.5500000000000007</v>
      </c>
      <c r="M35" s="309">
        <v>9.17</v>
      </c>
      <c r="N35" s="309">
        <v>9.32</v>
      </c>
      <c r="O35" s="309">
        <v>8.0399999999999991</v>
      </c>
      <c r="P35" s="309">
        <v>7.03</v>
      </c>
      <c r="Q35" s="309">
        <v>8.3800000000000008</v>
      </c>
      <c r="R35" s="309">
        <v>7.85</v>
      </c>
      <c r="S35" s="309">
        <v>6.8</v>
      </c>
      <c r="T35" s="309">
        <v>6.5</v>
      </c>
      <c r="U35" s="309">
        <v>6.96</v>
      </c>
      <c r="V35" s="309">
        <v>7.35</v>
      </c>
      <c r="W35" s="309">
        <v>7.02</v>
      </c>
      <c r="X35" s="309">
        <v>8.3800000000000008</v>
      </c>
      <c r="Y35" s="309">
        <v>12.91</v>
      </c>
      <c r="Z35" s="309">
        <v>10.89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0.83333333333333337</v>
      </c>
      <c r="C36" s="309">
        <v>8.01</v>
      </c>
      <c r="D36" s="309">
        <v>7.03</v>
      </c>
      <c r="E36" s="309">
        <v>7.13</v>
      </c>
      <c r="F36" s="309">
        <v>7.49</v>
      </c>
      <c r="G36" s="309">
        <v>9.02</v>
      </c>
      <c r="H36" s="309">
        <v>7.6</v>
      </c>
      <c r="I36" s="309">
        <v>7.35</v>
      </c>
      <c r="J36" s="309">
        <v>8.57</v>
      </c>
      <c r="K36" s="309">
        <v>8.07</v>
      </c>
      <c r="L36" s="309">
        <v>8.77</v>
      </c>
      <c r="M36" s="309">
        <v>8.74</v>
      </c>
      <c r="N36" s="309">
        <v>8.84</v>
      </c>
      <c r="O36" s="309">
        <v>9.6999999999999993</v>
      </c>
      <c r="P36" s="309">
        <v>7.36</v>
      </c>
      <c r="Q36" s="309">
        <v>6.56</v>
      </c>
      <c r="R36" s="309">
        <v>7.08</v>
      </c>
      <c r="S36" s="309">
        <v>6.64</v>
      </c>
      <c r="T36" s="309">
        <v>7.22</v>
      </c>
      <c r="U36" s="309">
        <v>6.28</v>
      </c>
      <c r="V36" s="309">
        <v>6.64</v>
      </c>
      <c r="W36" s="309">
        <v>7.08</v>
      </c>
      <c r="X36" s="309">
        <v>7.28</v>
      </c>
      <c r="Y36" s="309">
        <v>8.23</v>
      </c>
      <c r="Z36" s="309">
        <v>10.86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0.875</v>
      </c>
      <c r="C37" s="309">
        <v>6.74</v>
      </c>
      <c r="D37" s="309">
        <v>6.34</v>
      </c>
      <c r="E37" s="309">
        <v>6.6</v>
      </c>
      <c r="F37" s="309">
        <v>6.11</v>
      </c>
      <c r="G37" s="309">
        <v>8.0399999999999991</v>
      </c>
      <c r="H37" s="309">
        <v>6.24</v>
      </c>
      <c r="I37" s="309">
        <v>6.39</v>
      </c>
      <c r="J37" s="309">
        <v>9.2799999999999994</v>
      </c>
      <c r="K37" s="309">
        <v>7.33</v>
      </c>
      <c r="L37" s="309">
        <v>7.58</v>
      </c>
      <c r="M37" s="309">
        <v>7.63</v>
      </c>
      <c r="N37" s="309">
        <v>7.11</v>
      </c>
      <c r="O37" s="309">
        <v>7.99</v>
      </c>
      <c r="P37" s="309">
        <v>6.91</v>
      </c>
      <c r="Q37" s="309">
        <v>6.72</v>
      </c>
      <c r="R37" s="309">
        <v>8.91</v>
      </c>
      <c r="S37" s="309">
        <v>9.32</v>
      </c>
      <c r="T37" s="309">
        <v>9.0500000000000007</v>
      </c>
      <c r="U37" s="309">
        <v>6.31</v>
      </c>
      <c r="V37" s="309">
        <v>6.5</v>
      </c>
      <c r="W37" s="309">
        <v>6.8</v>
      </c>
      <c r="X37" s="309">
        <v>7.52</v>
      </c>
      <c r="Y37" s="309">
        <v>7.35</v>
      </c>
      <c r="Z37" s="309">
        <v>11.81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0.91666666666666663</v>
      </c>
      <c r="C38" s="309">
        <v>6.42</v>
      </c>
      <c r="D38" s="309">
        <v>7.25</v>
      </c>
      <c r="E38" s="309">
        <v>6.63</v>
      </c>
      <c r="F38" s="309">
        <v>5.95</v>
      </c>
      <c r="G38" s="309">
        <v>7.57</v>
      </c>
      <c r="H38" s="309">
        <v>5.97</v>
      </c>
      <c r="I38" s="309">
        <v>6.03</v>
      </c>
      <c r="J38" s="309">
        <v>6.86</v>
      </c>
      <c r="K38" s="309">
        <v>8.65</v>
      </c>
      <c r="L38" s="309">
        <v>6.66</v>
      </c>
      <c r="M38" s="309">
        <v>7.94</v>
      </c>
      <c r="N38" s="309">
        <v>8.93</v>
      </c>
      <c r="O38" s="309">
        <v>11.8</v>
      </c>
      <c r="P38" s="309">
        <v>7.19</v>
      </c>
      <c r="Q38" s="309">
        <v>6.74</v>
      </c>
      <c r="R38" s="309">
        <v>9.64</v>
      </c>
      <c r="S38" s="309">
        <v>11.15</v>
      </c>
      <c r="T38" s="309">
        <v>8.1</v>
      </c>
      <c r="U38" s="309">
        <v>6.8</v>
      </c>
      <c r="V38" s="309">
        <v>6.74</v>
      </c>
      <c r="W38" s="309">
        <v>7.05</v>
      </c>
      <c r="X38" s="309">
        <v>7.27</v>
      </c>
      <c r="Y38" s="309">
        <v>7.47</v>
      </c>
      <c r="Z38" s="309">
        <v>13.25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</row>
    <row r="39" spans="2:36" s="290" customFormat="1" x14ac:dyDescent="0.2">
      <c r="B39" s="289">
        <v>0.95833333333333337</v>
      </c>
      <c r="C39" s="309">
        <v>6.23</v>
      </c>
      <c r="D39" s="309">
        <v>7.61</v>
      </c>
      <c r="E39" s="309">
        <v>6.5</v>
      </c>
      <c r="F39" s="309">
        <v>5.69</v>
      </c>
      <c r="G39" s="309">
        <v>7.41</v>
      </c>
      <c r="H39" s="309">
        <v>6.09</v>
      </c>
      <c r="I39" s="309">
        <v>5.99</v>
      </c>
      <c r="J39" s="309">
        <v>6.36</v>
      </c>
      <c r="K39" s="309">
        <v>7.55</v>
      </c>
      <c r="L39" s="309">
        <v>6.71</v>
      </c>
      <c r="M39" s="309">
        <v>10.95</v>
      </c>
      <c r="N39" s="309">
        <v>8.32</v>
      </c>
      <c r="O39" s="309">
        <v>12.3</v>
      </c>
      <c r="P39" s="309">
        <v>6.74</v>
      </c>
      <c r="Q39" s="309">
        <v>6.48</v>
      </c>
      <c r="R39" s="309">
        <v>7.18</v>
      </c>
      <c r="S39" s="309">
        <v>10.64</v>
      </c>
      <c r="T39" s="309">
        <v>9.1300000000000008</v>
      </c>
      <c r="U39" s="309">
        <v>6</v>
      </c>
      <c r="V39" s="309">
        <v>6.77</v>
      </c>
      <c r="W39" s="309">
        <v>6.39</v>
      </c>
      <c r="X39" s="309">
        <v>8.08</v>
      </c>
      <c r="Y39" s="309">
        <v>7.08</v>
      </c>
      <c r="Z39" s="309">
        <v>12.99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1" customFormat="1" ht="27" customHeight="1" x14ac:dyDescent="0.2">
      <c r="B40" s="287" t="s">
        <v>330</v>
      </c>
      <c r="C40" s="364" t="s">
        <v>331</v>
      </c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6"/>
      <c r="AE40" s="352"/>
      <c r="AF40" s="352"/>
      <c r="AG40" s="352"/>
    </row>
    <row r="41" spans="2:36" ht="10.5" customHeight="1" x14ac:dyDescent="0.2">
      <c r="B41" s="323" t="s">
        <v>306</v>
      </c>
    </row>
    <row r="42" spans="2:36" ht="10.5" customHeight="1" x14ac:dyDescent="0.2">
      <c r="B42" s="323" t="s">
        <v>365</v>
      </c>
    </row>
  </sheetData>
  <mergeCells count="6">
    <mergeCell ref="C40:AD40"/>
    <mergeCell ref="B1:E3"/>
    <mergeCell ref="B5:C5"/>
    <mergeCell ref="F1:AG3"/>
    <mergeCell ref="B9:AG9"/>
    <mergeCell ref="V13:AG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G44"/>
  <sheetViews>
    <sheetView showGridLines="0" zoomScaleNormal="10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33" width="6.5703125" style="278" customWidth="1"/>
    <col min="34" max="16384" width="11.42578125" style="278"/>
  </cols>
  <sheetData>
    <row r="1" spans="2:33" ht="12" customHeight="1" x14ac:dyDescent="0.2"/>
    <row r="2" spans="2:33" ht="12" customHeight="1" x14ac:dyDescent="0.2">
      <c r="B2" s="359"/>
      <c r="C2" s="359"/>
      <c r="D2" s="359"/>
      <c r="E2" s="359"/>
      <c r="F2" s="368" t="s">
        <v>348</v>
      </c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70"/>
    </row>
    <row r="3" spans="2:33" ht="12" customHeight="1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3"/>
    </row>
    <row r="4" spans="2:33" ht="12" customHeight="1" x14ac:dyDescent="0.2">
      <c r="B4" s="359"/>
      <c r="C4" s="359"/>
      <c r="D4" s="359"/>
      <c r="E4" s="359"/>
      <c r="F4" s="374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6"/>
    </row>
    <row r="5" spans="2:33" ht="12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12" customHeight="1" x14ac:dyDescent="0.2">
      <c r="B6" s="361" t="s">
        <v>188</v>
      </c>
      <c r="C6" s="361"/>
      <c r="D6" s="281"/>
      <c r="E6" s="281"/>
      <c r="F6" s="282" t="str">
        <f>'PM10_CA-ILO-03'!F6</f>
        <v>Evaluación de seguimiento de la calidad del aire en el CEBA Jose Pardo, distrito Ilo, provincia Ilo, departamento Moquegua, en enero 2021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</row>
    <row r="7" spans="2:33" ht="12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2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2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2" customHeight="1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</row>
    <row r="11" spans="2:33" ht="12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2" customHeight="1" x14ac:dyDescent="0.2">
      <c r="B12" s="281" t="s">
        <v>33</v>
      </c>
      <c r="C12" s="281"/>
      <c r="D12" s="281"/>
      <c r="E12" s="281"/>
      <c r="F12" s="285" t="s">
        <v>318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2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2" customHeight="1" x14ac:dyDescent="0.2">
      <c r="B14" s="281" t="s">
        <v>9</v>
      </c>
      <c r="C14" s="281"/>
      <c r="D14" s="281"/>
      <c r="E14" s="281"/>
      <c r="F14" s="285" t="s">
        <v>319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7">
        <v>1193085162</v>
      </c>
      <c r="W14" s="367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2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19.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ht="12" customHeight="1" x14ac:dyDescent="0.2">
      <c r="B17" s="289">
        <v>0</v>
      </c>
      <c r="C17" s="309">
        <v>386.18</v>
      </c>
      <c r="D17" s="309">
        <v>381.36</v>
      </c>
      <c r="E17" s="309">
        <v>390.69</v>
      </c>
      <c r="F17" s="309">
        <v>398</v>
      </c>
      <c r="G17" s="309">
        <v>413.48</v>
      </c>
      <c r="H17" s="309">
        <v>299.51</v>
      </c>
      <c r="I17" s="309">
        <v>274.73</v>
      </c>
      <c r="J17" s="309">
        <v>306.58999999999997</v>
      </c>
      <c r="K17" s="309">
        <v>285.52</v>
      </c>
      <c r="L17" s="309">
        <v>317.77</v>
      </c>
      <c r="M17" s="309">
        <v>335.23</v>
      </c>
      <c r="N17" s="309">
        <v>327.35000000000002</v>
      </c>
      <c r="O17" s="309">
        <v>286.60000000000002</v>
      </c>
      <c r="P17" s="309">
        <v>312.12</v>
      </c>
      <c r="Q17" s="309">
        <v>315.95</v>
      </c>
      <c r="R17" s="309">
        <v>309.55</v>
      </c>
      <c r="S17" s="309">
        <v>351.15</v>
      </c>
      <c r="T17" s="309">
        <v>363.15</v>
      </c>
      <c r="U17" s="309">
        <v>366</v>
      </c>
      <c r="V17" s="309">
        <v>374.44</v>
      </c>
      <c r="W17" s="309">
        <v>398.35</v>
      </c>
      <c r="X17" s="309">
        <v>375.72</v>
      </c>
      <c r="Y17" s="309">
        <v>297.33</v>
      </c>
      <c r="Z17" s="309">
        <v>306.13</v>
      </c>
      <c r="AA17" s="309">
        <v>291.75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ht="12" customHeight="1" x14ac:dyDescent="0.2">
      <c r="B18" s="289">
        <v>4.1666666666666664E-2</v>
      </c>
      <c r="C18" s="309">
        <v>367.56</v>
      </c>
      <c r="D18" s="309">
        <v>382.07</v>
      </c>
      <c r="E18" s="309">
        <v>387.54</v>
      </c>
      <c r="F18" s="309">
        <v>396.27</v>
      </c>
      <c r="G18" s="309">
        <v>413.23</v>
      </c>
      <c r="H18" s="309">
        <v>284.20999999999998</v>
      </c>
      <c r="I18" s="309">
        <v>281.89999999999998</v>
      </c>
      <c r="J18" s="309">
        <v>288.10000000000002</v>
      </c>
      <c r="K18" s="309">
        <v>285.31</v>
      </c>
      <c r="L18" s="309">
        <v>300.83</v>
      </c>
      <c r="M18" s="309">
        <v>373.08</v>
      </c>
      <c r="N18" s="309">
        <v>321.58999999999997</v>
      </c>
      <c r="O18" s="309">
        <v>276.27</v>
      </c>
      <c r="P18" s="309">
        <v>312.41000000000003</v>
      </c>
      <c r="Q18" s="309">
        <v>308.12</v>
      </c>
      <c r="R18" s="309">
        <v>313.83999999999997</v>
      </c>
      <c r="S18" s="309">
        <v>337.73</v>
      </c>
      <c r="T18" s="309">
        <v>361.21</v>
      </c>
      <c r="U18" s="309">
        <v>353.95</v>
      </c>
      <c r="V18" s="309">
        <v>369.47</v>
      </c>
      <c r="W18" s="309">
        <v>387.1</v>
      </c>
      <c r="X18" s="309">
        <v>386.89</v>
      </c>
      <c r="Y18" s="309">
        <v>300.93</v>
      </c>
      <c r="Z18" s="309">
        <v>311.12</v>
      </c>
      <c r="AA18" s="309">
        <v>295.83999999999997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ht="12" customHeight="1" x14ac:dyDescent="0.2">
      <c r="B19" s="289">
        <v>8.3333333333333329E-2</v>
      </c>
      <c r="C19" s="309">
        <v>367.15</v>
      </c>
      <c r="D19" s="309">
        <v>382.33</v>
      </c>
      <c r="E19" s="309">
        <v>386.93</v>
      </c>
      <c r="F19" s="309">
        <v>390.48</v>
      </c>
      <c r="G19" s="309">
        <v>411.89</v>
      </c>
      <c r="H19" s="309">
        <v>286.45999999999998</v>
      </c>
      <c r="I19" s="309">
        <v>279.33</v>
      </c>
      <c r="J19" s="309">
        <v>288.07</v>
      </c>
      <c r="K19" s="309">
        <v>291.58999999999997</v>
      </c>
      <c r="L19" s="309">
        <v>301.13</v>
      </c>
      <c r="M19" s="309">
        <v>346.74</v>
      </c>
      <c r="N19" s="309">
        <v>326.60000000000002</v>
      </c>
      <c r="O19" s="309">
        <v>275.89</v>
      </c>
      <c r="P19" s="309">
        <v>310.22000000000003</v>
      </c>
      <c r="Q19" s="309">
        <v>320.45</v>
      </c>
      <c r="R19" s="309">
        <v>328.21</v>
      </c>
      <c r="S19" s="309">
        <v>323.85000000000002</v>
      </c>
      <c r="T19" s="309">
        <v>342.42</v>
      </c>
      <c r="U19" s="309">
        <v>351.72</v>
      </c>
      <c r="V19" s="309">
        <v>365.67</v>
      </c>
      <c r="W19" s="309">
        <v>382.86</v>
      </c>
      <c r="X19" s="309">
        <v>393.06</v>
      </c>
      <c r="Y19" s="309">
        <v>298.24</v>
      </c>
      <c r="Z19" s="309">
        <v>305.79000000000002</v>
      </c>
      <c r="AA19" s="309">
        <v>297.5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ht="12" customHeight="1" x14ac:dyDescent="0.2">
      <c r="B20" s="289">
        <v>0.125</v>
      </c>
      <c r="C20" s="309">
        <v>372.15</v>
      </c>
      <c r="D20" s="309">
        <v>386.09</v>
      </c>
      <c r="E20" s="309">
        <v>389.61</v>
      </c>
      <c r="F20" s="309">
        <v>400.61</v>
      </c>
      <c r="G20" s="309">
        <v>410.34</v>
      </c>
      <c r="H20" s="309">
        <v>307.55</v>
      </c>
      <c r="I20" s="309">
        <v>287.52999999999997</v>
      </c>
      <c r="J20" s="309">
        <v>288.85000000000002</v>
      </c>
      <c r="K20" s="309">
        <v>303.13</v>
      </c>
      <c r="L20" s="309">
        <v>310.24</v>
      </c>
      <c r="M20" s="309">
        <v>323.60000000000002</v>
      </c>
      <c r="N20" s="309">
        <v>290.83</v>
      </c>
      <c r="O20" s="309">
        <v>277.22000000000003</v>
      </c>
      <c r="P20" s="309">
        <v>308.39</v>
      </c>
      <c r="Q20" s="309">
        <v>308.76</v>
      </c>
      <c r="R20" s="309">
        <v>340.71</v>
      </c>
      <c r="S20" s="309">
        <v>326.39</v>
      </c>
      <c r="T20" s="309">
        <v>377.9</v>
      </c>
      <c r="U20" s="309">
        <v>349.63</v>
      </c>
      <c r="V20" s="309">
        <v>368.35</v>
      </c>
      <c r="W20" s="309">
        <v>388.72</v>
      </c>
      <c r="X20" s="309">
        <v>415.69</v>
      </c>
      <c r="Y20" s="309">
        <v>297.70999999999998</v>
      </c>
      <c r="Z20" s="309">
        <v>360.69</v>
      </c>
      <c r="AA20" s="309">
        <v>355.76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ht="12" customHeight="1" x14ac:dyDescent="0.2">
      <c r="B21" s="289">
        <v>0.16666666666666666</v>
      </c>
      <c r="C21" s="309">
        <v>383.86</v>
      </c>
      <c r="D21" s="309">
        <v>392.35</v>
      </c>
      <c r="E21" s="309">
        <v>391.44</v>
      </c>
      <c r="F21" s="309" t="s">
        <v>364</v>
      </c>
      <c r="G21" s="309">
        <v>420.63</v>
      </c>
      <c r="H21" s="309">
        <v>324.14999999999998</v>
      </c>
      <c r="I21" s="309" t="s">
        <v>364</v>
      </c>
      <c r="J21" s="309">
        <v>297.45</v>
      </c>
      <c r="K21" s="309">
        <v>302.69</v>
      </c>
      <c r="L21" s="309">
        <v>313.73</v>
      </c>
      <c r="M21" s="309" t="s">
        <v>364</v>
      </c>
      <c r="N21" s="309">
        <v>299.19</v>
      </c>
      <c r="O21" s="309">
        <v>283.36</v>
      </c>
      <c r="P21" s="309" t="s">
        <v>364</v>
      </c>
      <c r="Q21" s="309">
        <v>313.89999999999998</v>
      </c>
      <c r="R21" s="309">
        <v>350.76</v>
      </c>
      <c r="S21" s="309">
        <v>336.97</v>
      </c>
      <c r="T21" s="309" t="s">
        <v>364</v>
      </c>
      <c r="U21" s="309">
        <v>353.64</v>
      </c>
      <c r="V21" s="309">
        <v>381.33</v>
      </c>
      <c r="W21" s="309" t="s">
        <v>364</v>
      </c>
      <c r="X21" s="309">
        <v>405.18</v>
      </c>
      <c r="Y21" s="309">
        <v>300.14999999999998</v>
      </c>
      <c r="Z21" s="309">
        <v>396.56</v>
      </c>
      <c r="AA21" s="309" t="s">
        <v>364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ht="12" customHeight="1" x14ac:dyDescent="0.2">
      <c r="B22" s="289">
        <v>0.20833333333333334</v>
      </c>
      <c r="C22" s="309">
        <v>398.76</v>
      </c>
      <c r="D22" s="309">
        <v>392.17</v>
      </c>
      <c r="E22" s="309">
        <v>410.6</v>
      </c>
      <c r="F22" s="309">
        <v>408.44</v>
      </c>
      <c r="G22" s="309">
        <v>425.8</v>
      </c>
      <c r="H22" s="309">
        <v>340.31</v>
      </c>
      <c r="I22" s="309">
        <v>336.8</v>
      </c>
      <c r="J22" s="309">
        <v>331.66</v>
      </c>
      <c r="K22" s="309">
        <v>317.06</v>
      </c>
      <c r="L22" s="309">
        <v>339.06</v>
      </c>
      <c r="M22" s="309">
        <v>323.94</v>
      </c>
      <c r="N22" s="309">
        <v>292.94</v>
      </c>
      <c r="O22" s="309">
        <v>339.35</v>
      </c>
      <c r="P22" s="309">
        <v>299.88</v>
      </c>
      <c r="Q22" s="309">
        <v>316.77999999999997</v>
      </c>
      <c r="R22" s="309">
        <v>338.69</v>
      </c>
      <c r="S22" s="309">
        <v>341.4</v>
      </c>
      <c r="T22" s="309">
        <v>402.19</v>
      </c>
      <c r="U22" s="309">
        <v>354.11</v>
      </c>
      <c r="V22" s="309">
        <v>464.4</v>
      </c>
      <c r="W22" s="309">
        <v>409.11</v>
      </c>
      <c r="X22" s="309">
        <v>439.66</v>
      </c>
      <c r="Y22" s="309">
        <v>308.68</v>
      </c>
      <c r="Z22" s="309">
        <v>451.87</v>
      </c>
      <c r="AA22" s="309">
        <v>463.3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ht="12" customHeight="1" x14ac:dyDescent="0.2">
      <c r="B23" s="289">
        <v>0.25</v>
      </c>
      <c r="C23" s="309">
        <v>429.04</v>
      </c>
      <c r="D23" s="309">
        <v>408.98</v>
      </c>
      <c r="E23" s="309">
        <v>410.85</v>
      </c>
      <c r="F23" s="309">
        <v>440.99</v>
      </c>
      <c r="G23" s="309">
        <v>490.99</v>
      </c>
      <c r="H23" s="309">
        <v>395.66</v>
      </c>
      <c r="I23" s="309">
        <v>358.59</v>
      </c>
      <c r="J23" s="309">
        <v>341.87</v>
      </c>
      <c r="K23" s="309">
        <v>320.55</v>
      </c>
      <c r="L23" s="309">
        <v>441.56</v>
      </c>
      <c r="M23" s="309">
        <v>334.71</v>
      </c>
      <c r="N23" s="309">
        <v>357.05</v>
      </c>
      <c r="O23" s="309">
        <v>436.85</v>
      </c>
      <c r="P23" s="309">
        <v>303.92</v>
      </c>
      <c r="Q23" s="309">
        <v>334.37</v>
      </c>
      <c r="R23" s="309">
        <v>354.55</v>
      </c>
      <c r="S23" s="309">
        <v>357.7</v>
      </c>
      <c r="T23" s="309">
        <v>435.22</v>
      </c>
      <c r="U23" s="309">
        <v>388.07</v>
      </c>
      <c r="V23" s="309">
        <v>490.51</v>
      </c>
      <c r="W23" s="309">
        <v>465.58</v>
      </c>
      <c r="X23" s="309">
        <v>500.15</v>
      </c>
      <c r="Y23" s="309">
        <v>326.14999999999998</v>
      </c>
      <c r="Z23" s="309">
        <v>450.65</v>
      </c>
      <c r="AA23" s="309">
        <v>465.08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ht="12" customHeight="1" x14ac:dyDescent="0.2">
      <c r="B24" s="289">
        <v>0.29166666666666669</v>
      </c>
      <c r="C24" s="309">
        <v>402.53</v>
      </c>
      <c r="D24" s="309">
        <v>399.89</v>
      </c>
      <c r="E24" s="309">
        <v>406.17</v>
      </c>
      <c r="F24" s="309">
        <v>487.88</v>
      </c>
      <c r="G24" s="309">
        <v>525.61</v>
      </c>
      <c r="H24" s="309">
        <v>421.92</v>
      </c>
      <c r="I24" s="309">
        <v>330.26</v>
      </c>
      <c r="J24" s="309">
        <v>319.31</v>
      </c>
      <c r="K24" s="309">
        <v>311.52</v>
      </c>
      <c r="L24" s="309">
        <v>357.08</v>
      </c>
      <c r="M24" s="309">
        <v>377.62</v>
      </c>
      <c r="N24" s="309">
        <v>341.02</v>
      </c>
      <c r="O24" s="309">
        <v>322.61</v>
      </c>
      <c r="P24" s="309">
        <v>309.14999999999998</v>
      </c>
      <c r="Q24" s="309">
        <v>320.92</v>
      </c>
      <c r="R24" s="309">
        <v>342.42</v>
      </c>
      <c r="S24" s="309">
        <v>365.25</v>
      </c>
      <c r="T24" s="309">
        <v>394.74</v>
      </c>
      <c r="U24" s="309">
        <v>378.32</v>
      </c>
      <c r="V24" s="309">
        <v>443.96</v>
      </c>
      <c r="W24" s="309">
        <v>410.47</v>
      </c>
      <c r="X24" s="309">
        <v>475.94</v>
      </c>
      <c r="Y24" s="309">
        <v>318.69</v>
      </c>
      <c r="Z24" s="309">
        <v>360.66</v>
      </c>
      <c r="AA24" s="309">
        <v>405.29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ht="12" customHeight="1" x14ac:dyDescent="0.2">
      <c r="B25" s="289">
        <v>0.33333333333333331</v>
      </c>
      <c r="C25" s="309">
        <v>378.34</v>
      </c>
      <c r="D25" s="309">
        <v>385.46</v>
      </c>
      <c r="E25" s="309">
        <v>391.89</v>
      </c>
      <c r="F25" s="309">
        <v>463.55</v>
      </c>
      <c r="G25" s="309">
        <v>511.22</v>
      </c>
      <c r="H25" s="309">
        <v>368.55</v>
      </c>
      <c r="I25" s="309">
        <v>272.20999999999998</v>
      </c>
      <c r="J25" s="309">
        <v>287.31</v>
      </c>
      <c r="K25" s="309">
        <v>296.24</v>
      </c>
      <c r="L25" s="309">
        <v>304.16000000000003</v>
      </c>
      <c r="M25" s="309">
        <v>352.21</v>
      </c>
      <c r="N25" s="309">
        <v>271.19</v>
      </c>
      <c r="O25" s="309">
        <v>287.05</v>
      </c>
      <c r="P25" s="309">
        <v>301.67</v>
      </c>
      <c r="Q25" s="309">
        <v>308.68</v>
      </c>
      <c r="R25" s="309">
        <v>327.79</v>
      </c>
      <c r="S25" s="309">
        <v>349.02</v>
      </c>
      <c r="T25" s="309">
        <v>363.1</v>
      </c>
      <c r="U25" s="309">
        <v>361.8</v>
      </c>
      <c r="V25" s="309">
        <v>413.74</v>
      </c>
      <c r="W25" s="309">
        <v>391.05</v>
      </c>
      <c r="X25" s="309">
        <v>473.34</v>
      </c>
      <c r="Y25" s="309">
        <v>300.8</v>
      </c>
      <c r="Z25" s="309">
        <v>395.71</v>
      </c>
      <c r="AA25" s="309">
        <v>344.08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ht="12" customHeight="1" x14ac:dyDescent="0.2">
      <c r="B26" s="289">
        <v>0.375</v>
      </c>
      <c r="C26" s="309">
        <v>354.45</v>
      </c>
      <c r="D26" s="309">
        <v>362.11</v>
      </c>
      <c r="E26" s="309">
        <v>362.63</v>
      </c>
      <c r="F26" s="309">
        <v>435.66</v>
      </c>
      <c r="G26" s="309">
        <v>462.69</v>
      </c>
      <c r="H26" s="309">
        <v>326.87</v>
      </c>
      <c r="I26" s="309">
        <v>254.71</v>
      </c>
      <c r="J26" s="309">
        <v>255.77</v>
      </c>
      <c r="K26" s="309">
        <v>271.12</v>
      </c>
      <c r="L26" s="309">
        <v>292.43</v>
      </c>
      <c r="M26" s="309">
        <v>319.54000000000002</v>
      </c>
      <c r="N26" s="309">
        <v>261.67</v>
      </c>
      <c r="O26" s="309">
        <v>267.67</v>
      </c>
      <c r="P26" s="309">
        <v>290.61</v>
      </c>
      <c r="Q26" s="309">
        <v>287.56</v>
      </c>
      <c r="R26" s="309">
        <v>301.27</v>
      </c>
      <c r="S26" s="309">
        <v>304.23</v>
      </c>
      <c r="T26" s="309">
        <v>333.25</v>
      </c>
      <c r="U26" s="309">
        <v>339.01</v>
      </c>
      <c r="V26" s="309">
        <v>408.39</v>
      </c>
      <c r="W26" s="309">
        <v>376.64</v>
      </c>
      <c r="X26" s="309">
        <v>438.02</v>
      </c>
      <c r="Y26" s="309">
        <v>278.17</v>
      </c>
      <c r="Z26" s="309">
        <v>319.89</v>
      </c>
      <c r="AA26" s="309">
        <v>257.33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ht="12" customHeight="1" x14ac:dyDescent="0.2">
      <c r="B27" s="289">
        <v>0.41666666666666669</v>
      </c>
      <c r="C27" s="309">
        <v>346.91</v>
      </c>
      <c r="D27" s="309">
        <v>341.46</v>
      </c>
      <c r="E27" s="309">
        <v>357.01</v>
      </c>
      <c r="F27" s="309">
        <v>431.12</v>
      </c>
      <c r="G27" s="309">
        <v>458.51</v>
      </c>
      <c r="H27" s="309">
        <v>286.63</v>
      </c>
      <c r="I27" s="309">
        <v>249.77</v>
      </c>
      <c r="J27" s="309">
        <v>242.65</v>
      </c>
      <c r="K27" s="309">
        <v>256.52999999999997</v>
      </c>
      <c r="L27" s="309">
        <v>280.5</v>
      </c>
      <c r="M27" s="309">
        <v>292.93</v>
      </c>
      <c r="N27" s="309">
        <v>254.94</v>
      </c>
      <c r="O27" s="309">
        <v>263.49</v>
      </c>
      <c r="P27" s="309">
        <v>281.39999999999998</v>
      </c>
      <c r="Q27" s="309">
        <v>278.68</v>
      </c>
      <c r="R27" s="309">
        <v>298.97000000000003</v>
      </c>
      <c r="S27" s="309">
        <v>303.06</v>
      </c>
      <c r="T27" s="309">
        <v>325.31</v>
      </c>
      <c r="U27" s="309">
        <v>320.76</v>
      </c>
      <c r="V27" s="309">
        <v>386.4</v>
      </c>
      <c r="W27" s="309">
        <v>351.26</v>
      </c>
      <c r="X27" s="309">
        <v>415.48</v>
      </c>
      <c r="Y27" s="309">
        <v>257.45</v>
      </c>
      <c r="Z27" s="309" t="s">
        <v>363</v>
      </c>
      <c r="AA27" s="309" t="s">
        <v>363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ht="12" customHeight="1" x14ac:dyDescent="0.2">
      <c r="B28" s="289">
        <v>0.45833333333333331</v>
      </c>
      <c r="C28" s="309">
        <v>337.54</v>
      </c>
      <c r="D28" s="309">
        <v>347.89</v>
      </c>
      <c r="E28" s="309">
        <v>358.04</v>
      </c>
      <c r="F28" s="309">
        <v>395.26</v>
      </c>
      <c r="G28" s="309">
        <v>461.34</v>
      </c>
      <c r="H28" s="309">
        <v>262.02</v>
      </c>
      <c r="I28" s="309">
        <v>244.94</v>
      </c>
      <c r="J28" s="309">
        <v>245.3</v>
      </c>
      <c r="K28" s="309">
        <v>271.83</v>
      </c>
      <c r="L28" s="309">
        <v>280.61</v>
      </c>
      <c r="M28" s="309">
        <v>289.81</v>
      </c>
      <c r="N28" s="309">
        <v>253.03</v>
      </c>
      <c r="O28" s="309">
        <v>265.67</v>
      </c>
      <c r="P28" s="309">
        <v>290</v>
      </c>
      <c r="Q28" s="309">
        <v>273.66000000000003</v>
      </c>
      <c r="R28" s="309">
        <v>300.56</v>
      </c>
      <c r="S28" s="309">
        <v>296.89999999999998</v>
      </c>
      <c r="T28" s="309">
        <v>322.38</v>
      </c>
      <c r="U28" s="309">
        <v>320.64999999999998</v>
      </c>
      <c r="V28" s="309">
        <v>364.64</v>
      </c>
      <c r="W28" s="309">
        <v>346.28</v>
      </c>
      <c r="X28" s="309">
        <v>365.05</v>
      </c>
      <c r="Y28" s="309">
        <v>252.41</v>
      </c>
      <c r="Z28" s="309" t="s">
        <v>363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ht="12" customHeight="1" x14ac:dyDescent="0.2">
      <c r="B29" s="289">
        <v>0.5</v>
      </c>
      <c r="C29" s="309">
        <v>343.84</v>
      </c>
      <c r="D29" s="309">
        <v>345.7</v>
      </c>
      <c r="E29" s="309">
        <v>371.3</v>
      </c>
      <c r="F29" s="309">
        <v>382.52</v>
      </c>
      <c r="G29" s="309">
        <v>429.14</v>
      </c>
      <c r="H29" s="309">
        <v>264.45</v>
      </c>
      <c r="I29" s="309">
        <v>241.22</v>
      </c>
      <c r="J29" s="309">
        <v>248.25</v>
      </c>
      <c r="K29" s="309">
        <v>270.67</v>
      </c>
      <c r="L29" s="309">
        <v>276.12</v>
      </c>
      <c r="M29" s="309">
        <v>285.44</v>
      </c>
      <c r="N29" s="309">
        <v>250.99</v>
      </c>
      <c r="O29" s="309">
        <v>267.05</v>
      </c>
      <c r="P29" s="309">
        <v>305.41000000000003</v>
      </c>
      <c r="Q29" s="309">
        <v>270.68</v>
      </c>
      <c r="R29" s="309">
        <v>289.3</v>
      </c>
      <c r="S29" s="309">
        <v>295.79000000000002</v>
      </c>
      <c r="T29" s="309">
        <v>304.01</v>
      </c>
      <c r="U29" s="309">
        <v>336.64</v>
      </c>
      <c r="V29" s="309">
        <v>357.96</v>
      </c>
      <c r="W29" s="309">
        <v>350.52</v>
      </c>
      <c r="X29" s="309">
        <v>358.09</v>
      </c>
      <c r="Y29" s="309">
        <v>257.02999999999997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ht="12" customHeight="1" x14ac:dyDescent="0.2">
      <c r="B30" s="289">
        <v>0.54166666666666663</v>
      </c>
      <c r="C30" s="309">
        <v>342.55</v>
      </c>
      <c r="D30" s="309">
        <v>341.68</v>
      </c>
      <c r="E30" s="309">
        <v>361.81</v>
      </c>
      <c r="F30" s="309">
        <v>375.35</v>
      </c>
      <c r="G30" s="309">
        <v>389.74</v>
      </c>
      <c r="H30" s="309">
        <v>263.13</v>
      </c>
      <c r="I30" s="309">
        <v>242.08</v>
      </c>
      <c r="J30" s="309">
        <v>249.24</v>
      </c>
      <c r="K30" s="309">
        <v>257.2</v>
      </c>
      <c r="L30" s="309">
        <v>281.56</v>
      </c>
      <c r="M30" s="309">
        <v>281.42</v>
      </c>
      <c r="N30" s="309">
        <v>242.85</v>
      </c>
      <c r="O30" s="309">
        <v>269.19</v>
      </c>
      <c r="P30" s="309">
        <v>293.61</v>
      </c>
      <c r="Q30" s="309">
        <v>259.14</v>
      </c>
      <c r="R30" s="309">
        <v>287.83</v>
      </c>
      <c r="S30" s="309">
        <v>291.93</v>
      </c>
      <c r="T30" s="309">
        <v>313.76</v>
      </c>
      <c r="U30" s="309">
        <v>338.01</v>
      </c>
      <c r="V30" s="309">
        <v>347.81</v>
      </c>
      <c r="W30" s="309">
        <v>349.69</v>
      </c>
      <c r="X30" s="309">
        <v>340.46</v>
      </c>
      <c r="Y30" s="309">
        <v>248.94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ht="12" customHeight="1" x14ac:dyDescent="0.2">
      <c r="B31" s="289">
        <v>0.58333333333333337</v>
      </c>
      <c r="C31" s="309">
        <v>342.62</v>
      </c>
      <c r="D31" s="309">
        <v>339.97</v>
      </c>
      <c r="E31" s="309">
        <v>361.16</v>
      </c>
      <c r="F31" s="309">
        <v>384.38</v>
      </c>
      <c r="G31" s="309">
        <v>388.02</v>
      </c>
      <c r="H31" s="309">
        <v>266.3</v>
      </c>
      <c r="I31" s="309">
        <v>250.59</v>
      </c>
      <c r="J31" s="309">
        <v>249.12</v>
      </c>
      <c r="K31" s="309">
        <v>260.99</v>
      </c>
      <c r="L31" s="309">
        <v>288.49</v>
      </c>
      <c r="M31" s="309">
        <v>279.88</v>
      </c>
      <c r="N31" s="309">
        <v>236.44</v>
      </c>
      <c r="O31" s="309">
        <v>265.17</v>
      </c>
      <c r="P31" s="309">
        <v>292.39</v>
      </c>
      <c r="Q31" s="309">
        <v>258.04000000000002</v>
      </c>
      <c r="R31" s="309">
        <v>286.95999999999998</v>
      </c>
      <c r="S31" s="309">
        <v>295.23</v>
      </c>
      <c r="T31" s="309">
        <v>302.89999999999998</v>
      </c>
      <c r="U31" s="309">
        <v>328.8</v>
      </c>
      <c r="V31" s="309">
        <v>356.97</v>
      </c>
      <c r="W31" s="309">
        <v>334.21</v>
      </c>
      <c r="X31" s="309">
        <v>337.25</v>
      </c>
      <c r="Y31" s="309">
        <v>256.39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ht="12" customHeight="1" x14ac:dyDescent="0.2">
      <c r="B32" s="289">
        <v>0.625</v>
      </c>
      <c r="C32" s="309">
        <v>347.19</v>
      </c>
      <c r="D32" s="309">
        <v>340.46</v>
      </c>
      <c r="E32" s="309">
        <v>359.6</v>
      </c>
      <c r="F32" s="309">
        <v>375.3</v>
      </c>
      <c r="G32" s="309">
        <v>406.24</v>
      </c>
      <c r="H32" s="309">
        <v>272.26</v>
      </c>
      <c r="I32" s="309">
        <v>255.1</v>
      </c>
      <c r="J32" s="309">
        <v>247.57</v>
      </c>
      <c r="K32" s="309">
        <v>266.27</v>
      </c>
      <c r="L32" s="309">
        <v>290.04000000000002</v>
      </c>
      <c r="M32" s="309">
        <v>283.27</v>
      </c>
      <c r="N32" s="309">
        <v>233.96</v>
      </c>
      <c r="O32" s="309">
        <v>251.83</v>
      </c>
      <c r="P32" s="309">
        <v>283.86</v>
      </c>
      <c r="Q32" s="309">
        <v>266.91000000000003</v>
      </c>
      <c r="R32" s="309">
        <v>278.47000000000003</v>
      </c>
      <c r="S32" s="309">
        <v>292.83</v>
      </c>
      <c r="T32" s="309">
        <v>309.25</v>
      </c>
      <c r="U32" s="309">
        <v>323.44</v>
      </c>
      <c r="V32" s="309">
        <v>399.24</v>
      </c>
      <c r="W32" s="309">
        <v>341.83</v>
      </c>
      <c r="X32" s="309">
        <v>342.62</v>
      </c>
      <c r="Y32" s="309">
        <v>263.62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3" ht="12" customHeight="1" x14ac:dyDescent="0.2">
      <c r="B33" s="289">
        <v>0.66666666666666663</v>
      </c>
      <c r="C33" s="309">
        <v>343.96</v>
      </c>
      <c r="D33" s="309">
        <v>360.77</v>
      </c>
      <c r="E33" s="309">
        <v>369.21</v>
      </c>
      <c r="F33" s="309">
        <v>383.63</v>
      </c>
      <c r="G33" s="309">
        <v>396.3</v>
      </c>
      <c r="H33" s="309">
        <v>277.08</v>
      </c>
      <c r="I33" s="309">
        <v>260.23</v>
      </c>
      <c r="J33" s="309">
        <v>259.36</v>
      </c>
      <c r="K33" s="309">
        <v>271.66000000000003</v>
      </c>
      <c r="L33" s="309">
        <v>290.74</v>
      </c>
      <c r="M33" s="309" t="s">
        <v>364</v>
      </c>
      <c r="N33" s="309">
        <v>248</v>
      </c>
      <c r="O33" s="309">
        <v>246.5</v>
      </c>
      <c r="P33" s="309">
        <v>290.83999999999997</v>
      </c>
      <c r="Q33" s="309">
        <v>274.54000000000002</v>
      </c>
      <c r="R33" s="309">
        <v>274.64</v>
      </c>
      <c r="S33" s="309">
        <v>294.35000000000002</v>
      </c>
      <c r="T33" s="309">
        <v>328.04</v>
      </c>
      <c r="U33" s="309">
        <v>338.23</v>
      </c>
      <c r="V33" s="309">
        <v>433.37</v>
      </c>
      <c r="W33" s="309">
        <v>340.34</v>
      </c>
      <c r="X33" s="309" t="s">
        <v>364</v>
      </c>
      <c r="Y33" s="309">
        <v>274.27</v>
      </c>
      <c r="Z33" s="309">
        <v>193.58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3" ht="12" customHeight="1" x14ac:dyDescent="0.2">
      <c r="B34" s="289">
        <v>0.70833333333333337</v>
      </c>
      <c r="C34" s="309">
        <v>373.32</v>
      </c>
      <c r="D34" s="309">
        <v>366.27</v>
      </c>
      <c r="E34" s="309">
        <v>385.63</v>
      </c>
      <c r="F34" s="309">
        <v>390.35</v>
      </c>
      <c r="G34" s="309">
        <v>405.28</v>
      </c>
      <c r="H34" s="309">
        <v>307.27</v>
      </c>
      <c r="I34" s="309">
        <v>262.68</v>
      </c>
      <c r="J34" s="309">
        <v>321.33</v>
      </c>
      <c r="K34" s="309">
        <v>285.69</v>
      </c>
      <c r="L34" s="309">
        <v>294.89999999999998</v>
      </c>
      <c r="M34" s="309">
        <v>257.63</v>
      </c>
      <c r="N34" s="309">
        <v>257.16000000000003</v>
      </c>
      <c r="O34" s="309">
        <v>252.84</v>
      </c>
      <c r="P34" s="309">
        <v>294.99</v>
      </c>
      <c r="Q34" s="309">
        <v>281.58999999999997</v>
      </c>
      <c r="R34" s="309">
        <v>301.14999999999998</v>
      </c>
      <c r="S34" s="309">
        <v>314.51</v>
      </c>
      <c r="T34" s="309">
        <v>331.51</v>
      </c>
      <c r="U34" s="309">
        <v>357.19</v>
      </c>
      <c r="V34" s="309">
        <v>419.16</v>
      </c>
      <c r="W34" s="309">
        <v>347.67</v>
      </c>
      <c r="X34" s="309">
        <v>266.02999999999997</v>
      </c>
      <c r="Y34" s="309">
        <v>296.32</v>
      </c>
      <c r="Z34" s="309">
        <v>212.13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3" ht="12" customHeight="1" x14ac:dyDescent="0.2">
      <c r="B35" s="289">
        <v>0.75</v>
      </c>
      <c r="C35" s="309">
        <v>399.59</v>
      </c>
      <c r="D35" s="309">
        <v>400.63</v>
      </c>
      <c r="E35" s="309">
        <v>419.32</v>
      </c>
      <c r="F35" s="309">
        <v>421.06</v>
      </c>
      <c r="G35" s="309">
        <v>429.74</v>
      </c>
      <c r="H35" s="309">
        <v>381.69</v>
      </c>
      <c r="I35" s="309">
        <v>275.45999999999998</v>
      </c>
      <c r="J35" s="309">
        <v>318.20999999999998</v>
      </c>
      <c r="K35" s="309">
        <v>300.45999999999998</v>
      </c>
      <c r="L35" s="309">
        <v>328.49</v>
      </c>
      <c r="M35" s="309">
        <v>283.24</v>
      </c>
      <c r="N35" s="309">
        <v>289.48</v>
      </c>
      <c r="O35" s="309">
        <v>265.12</v>
      </c>
      <c r="P35" s="309">
        <v>287.95999999999998</v>
      </c>
      <c r="Q35" s="309">
        <v>290.89999999999998</v>
      </c>
      <c r="R35" s="309">
        <v>336.49</v>
      </c>
      <c r="S35" s="309">
        <v>317.94</v>
      </c>
      <c r="T35" s="309">
        <v>351.54</v>
      </c>
      <c r="U35" s="309">
        <v>374.19</v>
      </c>
      <c r="V35" s="309">
        <v>398.74</v>
      </c>
      <c r="W35" s="309">
        <v>356.33</v>
      </c>
      <c r="X35" s="309">
        <v>286</v>
      </c>
      <c r="Y35" s="309">
        <v>344.73</v>
      </c>
      <c r="Z35" s="309">
        <v>242.5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</row>
    <row r="36" spans="2:33" ht="12" customHeight="1" x14ac:dyDescent="0.2">
      <c r="B36" s="289">
        <v>0.79166666666666663</v>
      </c>
      <c r="C36" s="309">
        <v>403.22</v>
      </c>
      <c r="D36" s="309">
        <v>414.07</v>
      </c>
      <c r="E36" s="309">
        <v>417.46</v>
      </c>
      <c r="F36" s="309">
        <v>452.59</v>
      </c>
      <c r="G36" s="309" t="s">
        <v>364</v>
      </c>
      <c r="H36" s="309">
        <v>324.41000000000003</v>
      </c>
      <c r="I36" s="309">
        <v>298.08</v>
      </c>
      <c r="J36" s="309">
        <v>306.57</v>
      </c>
      <c r="K36" s="309">
        <v>315.44</v>
      </c>
      <c r="L36" s="309">
        <v>354.59</v>
      </c>
      <c r="M36" s="309">
        <v>291</v>
      </c>
      <c r="N36" s="309">
        <v>286.52</v>
      </c>
      <c r="O36" s="309">
        <v>273.39999999999998</v>
      </c>
      <c r="P36" s="309">
        <v>297.08999999999997</v>
      </c>
      <c r="Q36" s="309">
        <v>300.79000000000002</v>
      </c>
      <c r="R36" s="309">
        <v>334.5</v>
      </c>
      <c r="S36" s="309">
        <v>317.02</v>
      </c>
      <c r="T36" s="309">
        <v>356.82</v>
      </c>
      <c r="U36" s="309">
        <v>381.26</v>
      </c>
      <c r="V36" s="309">
        <v>411.28</v>
      </c>
      <c r="W36" s="309">
        <v>378.47</v>
      </c>
      <c r="X36" s="309">
        <v>293.10000000000002</v>
      </c>
      <c r="Y36" s="309">
        <v>360.29</v>
      </c>
      <c r="Z36" s="309">
        <v>257.27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</row>
    <row r="37" spans="2:33" ht="12" customHeight="1" x14ac:dyDescent="0.2">
      <c r="B37" s="289">
        <v>0.83333333333333337</v>
      </c>
      <c r="C37" s="309">
        <v>405.88</v>
      </c>
      <c r="D37" s="309">
        <v>404.01</v>
      </c>
      <c r="E37" s="309">
        <v>420.09</v>
      </c>
      <c r="F37" s="309">
        <v>433.75</v>
      </c>
      <c r="G37" s="309">
        <v>283.63</v>
      </c>
      <c r="H37" s="309">
        <v>310.86</v>
      </c>
      <c r="I37" s="309">
        <v>302.02999999999997</v>
      </c>
      <c r="J37" s="309">
        <v>290.76</v>
      </c>
      <c r="K37" s="309">
        <v>306.67</v>
      </c>
      <c r="L37" s="309">
        <v>343.85</v>
      </c>
      <c r="M37" s="309">
        <v>272.18</v>
      </c>
      <c r="N37" s="309">
        <v>273.67</v>
      </c>
      <c r="O37" s="309">
        <v>290.76</v>
      </c>
      <c r="P37" s="309">
        <v>304.14999999999998</v>
      </c>
      <c r="Q37" s="309">
        <v>301.83</v>
      </c>
      <c r="R37" s="309">
        <v>328.76</v>
      </c>
      <c r="S37" s="309">
        <v>321.95</v>
      </c>
      <c r="T37" s="309">
        <v>351.15</v>
      </c>
      <c r="U37" s="309">
        <v>371.92</v>
      </c>
      <c r="V37" s="309">
        <v>398.73</v>
      </c>
      <c r="W37" s="309">
        <v>392.15</v>
      </c>
      <c r="X37" s="309">
        <v>292.43</v>
      </c>
      <c r="Y37" s="309">
        <v>321.33</v>
      </c>
      <c r="Z37" s="309">
        <v>267.60000000000002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</row>
    <row r="38" spans="2:33" ht="12" customHeight="1" x14ac:dyDescent="0.2">
      <c r="B38" s="289">
        <v>0.875</v>
      </c>
      <c r="C38" s="309">
        <v>405.01</v>
      </c>
      <c r="D38" s="309">
        <v>384.62</v>
      </c>
      <c r="E38" s="309">
        <v>406.09</v>
      </c>
      <c r="F38" s="309">
        <v>418.94</v>
      </c>
      <c r="G38" s="309">
        <v>290.88</v>
      </c>
      <c r="H38" s="309">
        <v>299.7</v>
      </c>
      <c r="I38" s="309">
        <v>292.92</v>
      </c>
      <c r="J38" s="309">
        <v>293.64999999999998</v>
      </c>
      <c r="K38" s="309">
        <v>314.3</v>
      </c>
      <c r="L38" s="309">
        <v>331.83</v>
      </c>
      <c r="M38" s="309">
        <v>267.12</v>
      </c>
      <c r="N38" s="309">
        <v>256.22000000000003</v>
      </c>
      <c r="O38" s="309">
        <v>279.92</v>
      </c>
      <c r="P38" s="309">
        <v>309.83</v>
      </c>
      <c r="Q38" s="309">
        <v>305.39999999999998</v>
      </c>
      <c r="R38" s="309">
        <v>346.66</v>
      </c>
      <c r="S38" s="309">
        <v>337.55</v>
      </c>
      <c r="T38" s="309">
        <v>374.87</v>
      </c>
      <c r="U38" s="309">
        <v>420.87</v>
      </c>
      <c r="V38" s="309">
        <v>438.39</v>
      </c>
      <c r="W38" s="309">
        <v>384.55</v>
      </c>
      <c r="X38" s="309">
        <v>290.69</v>
      </c>
      <c r="Y38" s="309">
        <v>315.94</v>
      </c>
      <c r="Z38" s="309">
        <v>267.98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</row>
    <row r="39" spans="2:33" ht="12" customHeight="1" x14ac:dyDescent="0.2">
      <c r="B39" s="289">
        <v>0.91666666666666663</v>
      </c>
      <c r="C39" s="309">
        <v>386.61</v>
      </c>
      <c r="D39" s="309">
        <v>410.07</v>
      </c>
      <c r="E39" s="309">
        <v>403.48</v>
      </c>
      <c r="F39" s="309">
        <v>414.35</v>
      </c>
      <c r="G39" s="309">
        <v>280.62</v>
      </c>
      <c r="H39" s="309">
        <v>290.99</v>
      </c>
      <c r="I39" s="309">
        <v>293</v>
      </c>
      <c r="J39" s="309">
        <v>283.44</v>
      </c>
      <c r="K39" s="309">
        <v>344.04</v>
      </c>
      <c r="L39" s="309">
        <v>333.47</v>
      </c>
      <c r="M39" s="309">
        <v>288.16000000000003</v>
      </c>
      <c r="N39" s="309">
        <v>267.97000000000003</v>
      </c>
      <c r="O39" s="309">
        <v>300.05</v>
      </c>
      <c r="P39" s="309">
        <v>319.98</v>
      </c>
      <c r="Q39" s="309">
        <v>312.37</v>
      </c>
      <c r="R39" s="309">
        <v>366.32</v>
      </c>
      <c r="S39" s="309">
        <v>350.76</v>
      </c>
      <c r="T39" s="309">
        <v>383.89</v>
      </c>
      <c r="U39" s="309">
        <v>386.63</v>
      </c>
      <c r="V39" s="309">
        <v>413.88</v>
      </c>
      <c r="W39" s="309">
        <v>385.62</v>
      </c>
      <c r="X39" s="309">
        <v>375.47</v>
      </c>
      <c r="Y39" s="309">
        <v>315.23</v>
      </c>
      <c r="Z39" s="309">
        <v>303.54000000000002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3" ht="12" customHeight="1" x14ac:dyDescent="0.2">
      <c r="B40" s="289">
        <v>0.95833333333333337</v>
      </c>
      <c r="C40" s="309">
        <v>381.95</v>
      </c>
      <c r="D40" s="309">
        <v>402.89</v>
      </c>
      <c r="E40" s="309">
        <v>403.82</v>
      </c>
      <c r="F40" s="309">
        <v>410.94</v>
      </c>
      <c r="G40" s="309">
        <v>300.08</v>
      </c>
      <c r="H40" s="309">
        <v>279.19</v>
      </c>
      <c r="I40" s="309">
        <v>290.51</v>
      </c>
      <c r="J40" s="309">
        <v>285.14</v>
      </c>
      <c r="K40" s="309">
        <v>306.36</v>
      </c>
      <c r="L40" s="309">
        <v>328.07</v>
      </c>
      <c r="M40" s="309">
        <v>305.06</v>
      </c>
      <c r="N40" s="309">
        <v>276.11</v>
      </c>
      <c r="O40" s="309">
        <v>330.22</v>
      </c>
      <c r="P40" s="309">
        <v>302.31</v>
      </c>
      <c r="Q40" s="309">
        <v>314.45999999999998</v>
      </c>
      <c r="R40" s="309">
        <v>342.4</v>
      </c>
      <c r="S40" s="309">
        <v>358.98</v>
      </c>
      <c r="T40" s="309">
        <v>378.3</v>
      </c>
      <c r="U40" s="309">
        <v>372.55</v>
      </c>
      <c r="V40" s="309">
        <v>389.94</v>
      </c>
      <c r="W40" s="309">
        <v>379.49</v>
      </c>
      <c r="X40" s="309">
        <v>325.26</v>
      </c>
      <c r="Y40" s="309">
        <v>319.26</v>
      </c>
      <c r="Z40" s="309">
        <v>302.02999999999997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3" ht="28.5" customHeight="1" x14ac:dyDescent="0.2">
      <c r="B41" s="287" t="s">
        <v>328</v>
      </c>
      <c r="C41" s="377" t="s">
        <v>329</v>
      </c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52"/>
      <c r="AF41" s="352"/>
      <c r="AG41" s="352"/>
    </row>
    <row r="42" spans="2:33" ht="10.5" customHeight="1" x14ac:dyDescent="0.2">
      <c r="B42" s="323" t="s">
        <v>306</v>
      </c>
    </row>
    <row r="43" spans="2:33" ht="10.5" customHeight="1" x14ac:dyDescent="0.2">
      <c r="B43" s="323" t="s">
        <v>365</v>
      </c>
    </row>
    <row r="44" spans="2:33" ht="12" customHeight="1" x14ac:dyDescent="0.2">
      <c r="B44" s="321"/>
    </row>
  </sheetData>
  <mergeCells count="6">
    <mergeCell ref="C41:AD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J43"/>
  <sheetViews>
    <sheetView showGridLines="0" zoomScale="91" zoomScaleNormal="91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7.7109375" style="278" customWidth="1"/>
    <col min="5" max="8" width="7.85546875" style="278" customWidth="1"/>
    <col min="9" max="9" width="7.5703125" style="278" customWidth="1"/>
    <col min="10" max="14" width="7.7109375" style="278" customWidth="1"/>
    <col min="15" max="16" width="6.7109375" style="278" customWidth="1"/>
    <col min="17" max="17" width="7.85546875" style="278" customWidth="1"/>
    <col min="18" max="18" width="6.7109375" style="278" customWidth="1"/>
    <col min="19" max="19" width="7" style="278" customWidth="1"/>
    <col min="20" max="20" width="8.140625" style="278" customWidth="1"/>
    <col min="21" max="21" width="7.7109375" style="278" customWidth="1"/>
    <col min="22" max="23" width="7.42578125" style="278" customWidth="1"/>
    <col min="24" max="25" width="8" style="278" customWidth="1"/>
    <col min="26" max="26" width="8.28515625" style="278" customWidth="1"/>
    <col min="27" max="28" width="7.28515625" style="278" customWidth="1"/>
    <col min="29" max="30" width="7.7109375" style="278" customWidth="1"/>
    <col min="31" max="31" width="7.42578125" style="278" customWidth="1"/>
    <col min="32" max="32" width="7.7109375" style="278" customWidth="1"/>
    <col min="33" max="33" width="7.140625" style="278" customWidth="1"/>
    <col min="34" max="16384" width="11.42578125" style="278"/>
  </cols>
  <sheetData>
    <row r="1" spans="2:33" ht="12" customHeight="1" x14ac:dyDescent="0.2">
      <c r="B1" s="321"/>
    </row>
    <row r="2" spans="2:33" ht="15.75" customHeight="1" x14ac:dyDescent="0.2">
      <c r="B2" s="359"/>
      <c r="C2" s="359"/>
      <c r="D2" s="359"/>
      <c r="E2" s="359"/>
      <c r="F2" s="368" t="s">
        <v>349</v>
      </c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70"/>
    </row>
    <row r="3" spans="2:33" ht="15.75" customHeight="1" x14ac:dyDescent="0.2">
      <c r="B3" s="359"/>
      <c r="C3" s="359"/>
      <c r="D3" s="359"/>
      <c r="E3" s="359"/>
      <c r="F3" s="371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3"/>
    </row>
    <row r="4" spans="2:33" ht="15.75" customHeight="1" x14ac:dyDescent="0.2">
      <c r="B4" s="359"/>
      <c r="C4" s="359"/>
      <c r="D4" s="359"/>
      <c r="E4" s="359"/>
      <c r="F4" s="374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6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1" t="s">
        <v>188</v>
      </c>
      <c r="C6" s="361"/>
      <c r="D6" s="281"/>
      <c r="E6" s="281"/>
      <c r="F6" s="282" t="str">
        <f>'PM10_CA-ILO-03'!F6</f>
        <v>Evaluación de seguimiento de la calidad del aire en el CEBA Jose Pardo, distrito Ilo, provincia Ilo, departamento Moquegua, en enero 2021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5.75" customHeight="1" x14ac:dyDescent="0.2">
      <c r="B10" s="362" t="s">
        <v>217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318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319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7">
        <v>1193085162</v>
      </c>
      <c r="W14" s="367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352"/>
      <c r="AF16" s="352"/>
      <c r="AG16" s="352"/>
    </row>
    <row r="17" spans="2:33" s="290" customFormat="1" x14ac:dyDescent="0.2">
      <c r="B17" s="289">
        <v>0</v>
      </c>
      <c r="C17" s="309" t="s">
        <v>361</v>
      </c>
      <c r="D17" s="309">
        <v>392.12</v>
      </c>
      <c r="E17" s="309">
        <v>396.66</v>
      </c>
      <c r="F17" s="309">
        <v>406.74</v>
      </c>
      <c r="G17" s="309">
        <v>419.43</v>
      </c>
      <c r="H17" s="309">
        <v>327.10000000000002</v>
      </c>
      <c r="I17" s="309">
        <v>308.61</v>
      </c>
      <c r="J17" s="309">
        <v>290.16000000000003</v>
      </c>
      <c r="K17" s="309">
        <v>298.08</v>
      </c>
      <c r="L17" s="309">
        <v>311.33999999999997</v>
      </c>
      <c r="M17" s="309">
        <v>331.3</v>
      </c>
      <c r="N17" s="309">
        <v>286.47000000000003</v>
      </c>
      <c r="O17" s="309">
        <v>274.22000000000003</v>
      </c>
      <c r="P17" s="309">
        <v>288.05</v>
      </c>
      <c r="Q17" s="309">
        <v>304.02999999999997</v>
      </c>
      <c r="R17" s="309">
        <v>302.11</v>
      </c>
      <c r="S17" s="309">
        <v>338.43</v>
      </c>
      <c r="T17" s="309">
        <v>335.23</v>
      </c>
      <c r="U17" s="309">
        <v>361.76</v>
      </c>
      <c r="V17" s="309">
        <v>379.88</v>
      </c>
      <c r="W17" s="309">
        <v>408.56</v>
      </c>
      <c r="X17" s="309">
        <v>375</v>
      </c>
      <c r="Y17" s="309">
        <v>303.29000000000002</v>
      </c>
      <c r="Z17" s="309">
        <v>322.39999999999998</v>
      </c>
      <c r="AA17" s="309">
        <v>268.10000000000002</v>
      </c>
      <c r="AB17" s="309" t="s">
        <v>363</v>
      </c>
      <c r="AC17" s="309" t="s">
        <v>363</v>
      </c>
      <c r="AD17" s="309" t="s">
        <v>363</v>
      </c>
      <c r="AE17" s="352"/>
      <c r="AF17" s="352"/>
      <c r="AG17" s="352"/>
    </row>
    <row r="18" spans="2:33" s="290" customFormat="1" x14ac:dyDescent="0.2">
      <c r="B18" s="289">
        <v>4.1666666666666664E-2</v>
      </c>
      <c r="C18" s="309" t="s">
        <v>361</v>
      </c>
      <c r="D18" s="309">
        <v>393.21</v>
      </c>
      <c r="E18" s="309">
        <v>399.32</v>
      </c>
      <c r="F18" s="309">
        <v>408.07</v>
      </c>
      <c r="G18" s="309">
        <v>422.29</v>
      </c>
      <c r="H18" s="309">
        <v>309.81</v>
      </c>
      <c r="I18" s="309">
        <v>305.43</v>
      </c>
      <c r="J18" s="309">
        <v>293.33999999999997</v>
      </c>
      <c r="K18" s="309">
        <v>293.58</v>
      </c>
      <c r="L18" s="309">
        <v>313.23</v>
      </c>
      <c r="M18" s="309">
        <v>341.08</v>
      </c>
      <c r="N18" s="309">
        <v>294.45999999999998</v>
      </c>
      <c r="O18" s="309">
        <v>276.60000000000002</v>
      </c>
      <c r="P18" s="309">
        <v>295.5</v>
      </c>
      <c r="Q18" s="309">
        <v>305.67</v>
      </c>
      <c r="R18" s="309">
        <v>306.14</v>
      </c>
      <c r="S18" s="309">
        <v>343</v>
      </c>
      <c r="T18" s="309">
        <v>341.07</v>
      </c>
      <c r="U18" s="309">
        <v>364.56</v>
      </c>
      <c r="V18" s="309">
        <v>381.42</v>
      </c>
      <c r="W18" s="309">
        <v>404.55</v>
      </c>
      <c r="X18" s="309">
        <v>379.9</v>
      </c>
      <c r="Y18" s="309">
        <v>307.64999999999998</v>
      </c>
      <c r="Z18" s="309">
        <v>324.25</v>
      </c>
      <c r="AA18" s="309">
        <v>278.56</v>
      </c>
      <c r="AB18" s="309" t="s">
        <v>363</v>
      </c>
      <c r="AC18" s="309" t="s">
        <v>363</v>
      </c>
      <c r="AD18" s="309" t="s">
        <v>363</v>
      </c>
      <c r="AE18" s="352"/>
      <c r="AF18" s="352"/>
      <c r="AG18" s="352"/>
    </row>
    <row r="19" spans="2:33" s="290" customFormat="1" x14ac:dyDescent="0.2">
      <c r="B19" s="289">
        <v>8.3333333333333329E-2</v>
      </c>
      <c r="C19" s="309" t="s">
        <v>361</v>
      </c>
      <c r="D19" s="309">
        <v>391.05</v>
      </c>
      <c r="E19" s="309">
        <v>397.6</v>
      </c>
      <c r="F19" s="309">
        <v>404.46</v>
      </c>
      <c r="G19" s="309">
        <v>421.15</v>
      </c>
      <c r="H19" s="309">
        <v>289.33999999999997</v>
      </c>
      <c r="I19" s="309">
        <v>292.64</v>
      </c>
      <c r="J19" s="309">
        <v>294.91000000000003</v>
      </c>
      <c r="K19" s="309">
        <v>290.25</v>
      </c>
      <c r="L19" s="309">
        <v>313.32</v>
      </c>
      <c r="M19" s="309">
        <v>343.36</v>
      </c>
      <c r="N19" s="309">
        <v>299.88</v>
      </c>
      <c r="O19" s="309">
        <v>274.91000000000003</v>
      </c>
      <c r="P19" s="309">
        <v>301.14</v>
      </c>
      <c r="Q19" s="309">
        <v>309.73</v>
      </c>
      <c r="R19" s="309">
        <v>310.81</v>
      </c>
      <c r="S19" s="309">
        <v>341.42</v>
      </c>
      <c r="T19" s="309">
        <v>344.13</v>
      </c>
      <c r="U19" s="309">
        <v>364.59</v>
      </c>
      <c r="V19" s="309">
        <v>380.35</v>
      </c>
      <c r="W19" s="309">
        <v>402.57</v>
      </c>
      <c r="X19" s="309">
        <v>384.49</v>
      </c>
      <c r="Y19" s="309">
        <v>309.18</v>
      </c>
      <c r="Z19" s="309">
        <v>319.39</v>
      </c>
      <c r="AA19" s="309">
        <v>285.44</v>
      </c>
      <c r="AB19" s="309" t="s">
        <v>363</v>
      </c>
      <c r="AC19" s="309" t="s">
        <v>363</v>
      </c>
      <c r="AD19" s="309" t="s">
        <v>363</v>
      </c>
      <c r="AE19" s="352"/>
      <c r="AF19" s="352"/>
      <c r="AG19" s="352"/>
    </row>
    <row r="20" spans="2:33" s="290" customFormat="1" x14ac:dyDescent="0.2">
      <c r="B20" s="289">
        <v>0.125</v>
      </c>
      <c r="C20" s="309" t="s">
        <v>361</v>
      </c>
      <c r="D20" s="309">
        <v>388.91</v>
      </c>
      <c r="E20" s="309">
        <v>394.55</v>
      </c>
      <c r="F20" s="309">
        <v>402.36</v>
      </c>
      <c r="G20" s="309">
        <v>415.87</v>
      </c>
      <c r="H20" s="309">
        <v>291.62</v>
      </c>
      <c r="I20" s="309">
        <v>288.02999999999997</v>
      </c>
      <c r="J20" s="309">
        <v>293.76</v>
      </c>
      <c r="K20" s="309">
        <v>289.82</v>
      </c>
      <c r="L20" s="309">
        <v>312.67</v>
      </c>
      <c r="M20" s="309">
        <v>339.48</v>
      </c>
      <c r="N20" s="309">
        <v>299.86</v>
      </c>
      <c r="O20" s="309">
        <v>273.74</v>
      </c>
      <c r="P20" s="309">
        <v>305.51</v>
      </c>
      <c r="Q20" s="309">
        <v>311.19</v>
      </c>
      <c r="R20" s="309">
        <v>315.8</v>
      </c>
      <c r="S20" s="309">
        <v>340.41</v>
      </c>
      <c r="T20" s="309">
        <v>351.74</v>
      </c>
      <c r="U20" s="309">
        <v>363.69</v>
      </c>
      <c r="V20" s="309">
        <v>378.74</v>
      </c>
      <c r="W20" s="309">
        <v>399.75</v>
      </c>
      <c r="X20" s="309">
        <v>389.15</v>
      </c>
      <c r="Y20" s="309">
        <v>309.76</v>
      </c>
      <c r="Z20" s="309">
        <v>319.44</v>
      </c>
      <c r="AA20" s="309">
        <v>297.75</v>
      </c>
      <c r="AB20" s="309" t="s">
        <v>363</v>
      </c>
      <c r="AC20" s="309" t="s">
        <v>363</v>
      </c>
      <c r="AD20" s="309" t="s">
        <v>363</v>
      </c>
      <c r="AE20" s="352"/>
      <c r="AF20" s="352"/>
      <c r="AG20" s="352"/>
    </row>
    <row r="21" spans="2:33" s="290" customFormat="1" x14ac:dyDescent="0.2">
      <c r="B21" s="289">
        <v>0.16666666666666666</v>
      </c>
      <c r="C21" s="309" t="s">
        <v>361</v>
      </c>
      <c r="D21" s="309">
        <v>387.22</v>
      </c>
      <c r="E21" s="309">
        <v>392.97</v>
      </c>
      <c r="F21" s="309">
        <v>399.82</v>
      </c>
      <c r="G21" s="309">
        <v>414.23</v>
      </c>
      <c r="H21" s="309">
        <v>296.68</v>
      </c>
      <c r="I21" s="309">
        <v>284.77</v>
      </c>
      <c r="J21" s="309">
        <v>293.19</v>
      </c>
      <c r="K21" s="309">
        <v>291.31</v>
      </c>
      <c r="L21" s="309">
        <v>313.55</v>
      </c>
      <c r="M21" s="309">
        <v>338.86</v>
      </c>
      <c r="N21" s="309">
        <v>303.24</v>
      </c>
      <c r="O21" s="309">
        <v>274.95999999999998</v>
      </c>
      <c r="P21" s="309">
        <v>307.62</v>
      </c>
      <c r="Q21" s="309">
        <v>312.41000000000003</v>
      </c>
      <c r="R21" s="309">
        <v>321.91000000000003</v>
      </c>
      <c r="S21" s="309">
        <v>341.43</v>
      </c>
      <c r="T21" s="309">
        <v>355.99</v>
      </c>
      <c r="U21" s="309">
        <v>364</v>
      </c>
      <c r="V21" s="309">
        <v>379.91</v>
      </c>
      <c r="W21" s="309">
        <v>399.89</v>
      </c>
      <c r="X21" s="309">
        <v>390.77</v>
      </c>
      <c r="Y21" s="309">
        <v>310.72000000000003</v>
      </c>
      <c r="Z21" s="309">
        <v>328.84</v>
      </c>
      <c r="AA21" s="309">
        <v>302.06</v>
      </c>
      <c r="AB21" s="309" t="s">
        <v>363</v>
      </c>
      <c r="AC21" s="309" t="s">
        <v>363</v>
      </c>
      <c r="AD21" s="309" t="s">
        <v>363</v>
      </c>
      <c r="AE21" s="352"/>
      <c r="AF21" s="352"/>
      <c r="AG21" s="352"/>
    </row>
    <row r="22" spans="2:33" s="290" customFormat="1" x14ac:dyDescent="0.2">
      <c r="B22" s="289">
        <v>0.20833333333333334</v>
      </c>
      <c r="C22" s="309">
        <v>379.28</v>
      </c>
      <c r="D22" s="309">
        <v>385.62</v>
      </c>
      <c r="E22" s="309">
        <v>396.22</v>
      </c>
      <c r="F22" s="309">
        <v>400.16</v>
      </c>
      <c r="G22" s="309">
        <v>415.08</v>
      </c>
      <c r="H22" s="309">
        <v>302.86</v>
      </c>
      <c r="I22" s="309">
        <v>290.07</v>
      </c>
      <c r="J22" s="309">
        <v>298.02999999999997</v>
      </c>
      <c r="K22" s="309">
        <v>294.24</v>
      </c>
      <c r="L22" s="309">
        <v>316.64</v>
      </c>
      <c r="M22" s="309">
        <v>337.73</v>
      </c>
      <c r="N22" s="309">
        <v>306.47000000000003</v>
      </c>
      <c r="O22" s="309">
        <v>285.35000000000002</v>
      </c>
      <c r="P22" s="309">
        <v>310.47000000000003</v>
      </c>
      <c r="Q22" s="309">
        <v>313.27999999999997</v>
      </c>
      <c r="R22" s="309">
        <v>326.07</v>
      </c>
      <c r="S22" s="309">
        <v>340.78</v>
      </c>
      <c r="T22" s="309">
        <v>365.23</v>
      </c>
      <c r="U22" s="309">
        <v>361.4</v>
      </c>
      <c r="V22" s="309">
        <v>385.35</v>
      </c>
      <c r="W22" s="309">
        <v>395.71</v>
      </c>
      <c r="X22" s="309">
        <v>397.66</v>
      </c>
      <c r="Y22" s="309">
        <v>312.97000000000003</v>
      </c>
      <c r="Z22" s="309">
        <v>345.83</v>
      </c>
      <c r="AA22" s="309">
        <v>329.96</v>
      </c>
      <c r="AB22" s="309" t="s">
        <v>363</v>
      </c>
      <c r="AC22" s="309" t="s">
        <v>363</v>
      </c>
      <c r="AD22" s="309" t="s">
        <v>363</v>
      </c>
      <c r="AE22" s="352"/>
      <c r="AF22" s="352"/>
      <c r="AG22" s="352"/>
    </row>
    <row r="23" spans="2:33" s="290" customFormat="1" x14ac:dyDescent="0.2">
      <c r="B23" s="289">
        <v>0.25</v>
      </c>
      <c r="C23" s="309">
        <v>386.39</v>
      </c>
      <c r="D23" s="309">
        <v>388.41</v>
      </c>
      <c r="E23" s="309">
        <v>396.32</v>
      </c>
      <c r="F23" s="309">
        <v>405.52</v>
      </c>
      <c r="G23" s="309">
        <v>424.66</v>
      </c>
      <c r="H23" s="309">
        <v>317.24</v>
      </c>
      <c r="I23" s="309">
        <v>299.72000000000003</v>
      </c>
      <c r="J23" s="309">
        <v>304.14</v>
      </c>
      <c r="K23" s="309">
        <v>298.88</v>
      </c>
      <c r="L23" s="309">
        <v>328.83</v>
      </c>
      <c r="M23" s="309">
        <v>337.91</v>
      </c>
      <c r="N23" s="309">
        <v>315.08</v>
      </c>
      <c r="O23" s="309">
        <v>306.45999999999998</v>
      </c>
      <c r="P23" s="309">
        <v>311.02</v>
      </c>
      <c r="Q23" s="309">
        <v>315.08</v>
      </c>
      <c r="R23" s="309">
        <v>331.35</v>
      </c>
      <c r="S23" s="309">
        <v>339.7</v>
      </c>
      <c r="T23" s="309">
        <v>377.29</v>
      </c>
      <c r="U23" s="309">
        <v>361.93</v>
      </c>
      <c r="V23" s="309">
        <v>398.34</v>
      </c>
      <c r="W23" s="309">
        <v>403.09</v>
      </c>
      <c r="X23" s="309">
        <v>411.98</v>
      </c>
      <c r="Y23" s="309">
        <v>306.81</v>
      </c>
      <c r="Z23" s="309">
        <v>362.76</v>
      </c>
      <c r="AA23" s="309">
        <v>353.04</v>
      </c>
      <c r="AB23" s="309" t="s">
        <v>363</v>
      </c>
      <c r="AC23" s="309" t="s">
        <v>363</v>
      </c>
      <c r="AD23" s="309" t="s">
        <v>363</v>
      </c>
      <c r="AE23" s="352"/>
      <c r="AF23" s="352"/>
      <c r="AG23" s="352"/>
    </row>
    <row r="24" spans="2:33" s="290" customFormat="1" x14ac:dyDescent="0.2">
      <c r="B24" s="289">
        <v>0.29166666666666669</v>
      </c>
      <c r="C24" s="309">
        <v>388.4</v>
      </c>
      <c r="D24" s="309">
        <v>390.65</v>
      </c>
      <c r="E24" s="309">
        <v>396.73</v>
      </c>
      <c r="F24" s="309">
        <v>417.53</v>
      </c>
      <c r="G24" s="309">
        <v>438.99</v>
      </c>
      <c r="H24" s="309">
        <v>332.47</v>
      </c>
      <c r="I24" s="309">
        <v>307.02</v>
      </c>
      <c r="J24" s="309">
        <v>307.74</v>
      </c>
      <c r="K24" s="309">
        <v>302.17</v>
      </c>
      <c r="L24" s="309">
        <v>335.18</v>
      </c>
      <c r="M24" s="309">
        <v>344.99</v>
      </c>
      <c r="N24" s="309">
        <v>319.57</v>
      </c>
      <c r="O24" s="309">
        <v>312.27</v>
      </c>
      <c r="P24" s="309">
        <v>308.01</v>
      </c>
      <c r="Q24" s="309">
        <v>317.41000000000003</v>
      </c>
      <c r="R24" s="309">
        <v>334.84</v>
      </c>
      <c r="S24" s="309">
        <v>342.55</v>
      </c>
      <c r="T24" s="309">
        <v>382.4</v>
      </c>
      <c r="U24" s="309">
        <v>361.93</v>
      </c>
      <c r="V24" s="309">
        <v>407.27</v>
      </c>
      <c r="W24" s="309">
        <v>406.03</v>
      </c>
      <c r="X24" s="309">
        <v>424.04</v>
      </c>
      <c r="Y24" s="309">
        <v>305.99</v>
      </c>
      <c r="Z24" s="309">
        <v>367.93</v>
      </c>
      <c r="AA24" s="309">
        <v>367.79</v>
      </c>
      <c r="AB24" s="309" t="s">
        <v>363</v>
      </c>
      <c r="AC24" s="309" t="s">
        <v>363</v>
      </c>
      <c r="AD24" s="309" t="s">
        <v>363</v>
      </c>
      <c r="AE24" s="352"/>
      <c r="AF24" s="352"/>
      <c r="AG24" s="352"/>
    </row>
    <row r="25" spans="2:33" s="290" customFormat="1" x14ac:dyDescent="0.2">
      <c r="B25" s="289">
        <v>0.33333333333333331</v>
      </c>
      <c r="C25" s="309">
        <v>387.42</v>
      </c>
      <c r="D25" s="309">
        <v>391.17</v>
      </c>
      <c r="E25" s="309">
        <v>396.88</v>
      </c>
      <c r="F25" s="309">
        <v>426.89</v>
      </c>
      <c r="G25" s="309">
        <v>451.21</v>
      </c>
      <c r="H25" s="309">
        <v>341.1</v>
      </c>
      <c r="I25" s="309">
        <v>306.66000000000003</v>
      </c>
      <c r="J25" s="309">
        <v>305.33</v>
      </c>
      <c r="K25" s="309">
        <v>303.51</v>
      </c>
      <c r="L25" s="309">
        <v>333.47</v>
      </c>
      <c r="M25" s="309">
        <v>347.41</v>
      </c>
      <c r="N25" s="309">
        <v>312.55</v>
      </c>
      <c r="O25" s="309">
        <v>312.33</v>
      </c>
      <c r="P25" s="309">
        <v>306.52</v>
      </c>
      <c r="Q25" s="309">
        <v>316.5</v>
      </c>
      <c r="R25" s="309">
        <v>337.12</v>
      </c>
      <c r="S25" s="309">
        <v>342.29</v>
      </c>
      <c r="T25" s="309">
        <v>382.4</v>
      </c>
      <c r="U25" s="309">
        <v>361.4</v>
      </c>
      <c r="V25" s="309">
        <v>412.18</v>
      </c>
      <c r="W25" s="309">
        <v>404.98</v>
      </c>
      <c r="X25" s="309">
        <v>436.24</v>
      </c>
      <c r="Y25" s="309">
        <v>306.42</v>
      </c>
      <c r="Z25" s="309">
        <v>379.13</v>
      </c>
      <c r="AA25" s="309">
        <v>375.26</v>
      </c>
      <c r="AB25" s="309" t="s">
        <v>363</v>
      </c>
      <c r="AC25" s="309" t="s">
        <v>363</v>
      </c>
      <c r="AD25" s="309" t="s">
        <v>363</v>
      </c>
      <c r="AE25" s="352"/>
      <c r="AF25" s="352"/>
      <c r="AG25" s="352"/>
    </row>
    <row r="26" spans="2:33" s="290" customFormat="1" x14ac:dyDescent="0.2">
      <c r="B26" s="289">
        <v>0.375</v>
      </c>
      <c r="C26" s="309">
        <v>385.78</v>
      </c>
      <c r="D26" s="309">
        <v>388.67</v>
      </c>
      <c r="E26" s="309">
        <v>393.76</v>
      </c>
      <c r="F26" s="309">
        <v>432.51</v>
      </c>
      <c r="G26" s="309">
        <v>457.4</v>
      </c>
      <c r="H26" s="309">
        <v>346.44</v>
      </c>
      <c r="I26" s="309">
        <v>302.77999999999997</v>
      </c>
      <c r="J26" s="309">
        <v>301.29000000000002</v>
      </c>
      <c r="K26" s="309">
        <v>301.74</v>
      </c>
      <c r="L26" s="309">
        <v>332.42</v>
      </c>
      <c r="M26" s="309">
        <v>339.77</v>
      </c>
      <c r="N26" s="309">
        <v>305.06</v>
      </c>
      <c r="O26" s="309">
        <v>311.25</v>
      </c>
      <c r="P26" s="309">
        <v>303.41000000000003</v>
      </c>
      <c r="Q26" s="309">
        <v>313.93</v>
      </c>
      <c r="R26" s="309">
        <v>335.55</v>
      </c>
      <c r="S26" s="309">
        <v>338.1</v>
      </c>
      <c r="T26" s="309">
        <v>378.4</v>
      </c>
      <c r="U26" s="309">
        <v>359.54</v>
      </c>
      <c r="V26" s="309">
        <v>417.04</v>
      </c>
      <c r="W26" s="309">
        <v>403.49</v>
      </c>
      <c r="X26" s="309">
        <v>442.63</v>
      </c>
      <c r="Y26" s="309">
        <v>303.57</v>
      </c>
      <c r="Z26" s="309">
        <v>380.23</v>
      </c>
      <c r="AA26" s="309">
        <v>369.76</v>
      </c>
      <c r="AB26" s="309" t="s">
        <v>363</v>
      </c>
      <c r="AC26" s="309" t="s">
        <v>363</v>
      </c>
      <c r="AD26" s="309" t="s">
        <v>363</v>
      </c>
      <c r="AE26" s="352"/>
      <c r="AF26" s="352"/>
      <c r="AG26" s="352"/>
    </row>
    <row r="27" spans="2:33" s="290" customFormat="1" x14ac:dyDescent="0.2">
      <c r="B27" s="289">
        <v>0.41666666666666669</v>
      </c>
      <c r="C27" s="309">
        <v>383.25</v>
      </c>
      <c r="D27" s="309">
        <v>383.56</v>
      </c>
      <c r="E27" s="309">
        <v>390.02</v>
      </c>
      <c r="F27" s="309">
        <v>438.32</v>
      </c>
      <c r="G27" s="309">
        <v>463.22</v>
      </c>
      <c r="H27" s="309">
        <v>346.46</v>
      </c>
      <c r="I27" s="309">
        <v>298.55</v>
      </c>
      <c r="J27" s="309">
        <v>295.61</v>
      </c>
      <c r="K27" s="309">
        <v>297.36</v>
      </c>
      <c r="L27" s="309">
        <v>329.85</v>
      </c>
      <c r="M27" s="309">
        <v>332.08</v>
      </c>
      <c r="N27" s="309">
        <v>296.11</v>
      </c>
      <c r="O27" s="309">
        <v>309.7</v>
      </c>
      <c r="P27" s="309">
        <v>299.29000000000002</v>
      </c>
      <c r="Q27" s="309">
        <v>308.70999999999998</v>
      </c>
      <c r="R27" s="309">
        <v>331.9</v>
      </c>
      <c r="S27" s="309">
        <v>335.5</v>
      </c>
      <c r="T27" s="309">
        <v>375.96</v>
      </c>
      <c r="U27" s="309">
        <v>355.67</v>
      </c>
      <c r="V27" s="309">
        <v>419.64</v>
      </c>
      <c r="W27" s="309">
        <v>398.97</v>
      </c>
      <c r="X27" s="309">
        <v>445.43</v>
      </c>
      <c r="Y27" s="309">
        <v>298.48</v>
      </c>
      <c r="Z27" s="309">
        <v>390.86</v>
      </c>
      <c r="AA27" s="309">
        <v>381.81</v>
      </c>
      <c r="AB27" s="309" t="s">
        <v>363</v>
      </c>
      <c r="AC27" s="309" t="s">
        <v>363</v>
      </c>
      <c r="AD27" s="309" t="s">
        <v>363</v>
      </c>
      <c r="AE27" s="352"/>
      <c r="AF27" s="352"/>
      <c r="AG27" s="352"/>
    </row>
    <row r="28" spans="2:33" s="290" customFormat="1" x14ac:dyDescent="0.2">
      <c r="B28" s="289">
        <v>0.45833333333333331</v>
      </c>
      <c r="C28" s="309">
        <v>378.93</v>
      </c>
      <c r="D28" s="309">
        <v>378.79</v>
      </c>
      <c r="E28" s="309">
        <v>386.08</v>
      </c>
      <c r="F28" s="309">
        <v>437.56</v>
      </c>
      <c r="G28" s="309">
        <v>469.6</v>
      </c>
      <c r="H28" s="309">
        <v>340.77</v>
      </c>
      <c r="I28" s="309">
        <v>292.47000000000003</v>
      </c>
      <c r="J28" s="309">
        <v>290.17</v>
      </c>
      <c r="K28" s="309">
        <v>293.44</v>
      </c>
      <c r="L28" s="309">
        <v>326.14</v>
      </c>
      <c r="M28" s="309">
        <v>327.25</v>
      </c>
      <c r="N28" s="309">
        <v>291.38</v>
      </c>
      <c r="O28" s="309">
        <v>308.26</v>
      </c>
      <c r="P28" s="309">
        <v>296.66000000000003</v>
      </c>
      <c r="Q28" s="309">
        <v>304.32</v>
      </c>
      <c r="R28" s="309">
        <v>326.88</v>
      </c>
      <c r="S28" s="309">
        <v>331.82</v>
      </c>
      <c r="T28" s="309">
        <v>368.03</v>
      </c>
      <c r="U28" s="309">
        <v>352.04</v>
      </c>
      <c r="V28" s="309">
        <v>419.17</v>
      </c>
      <c r="W28" s="309">
        <v>392.91</v>
      </c>
      <c r="X28" s="309">
        <v>439.1</v>
      </c>
      <c r="Y28" s="309">
        <v>292.81</v>
      </c>
      <c r="Z28" s="309">
        <v>395.89</v>
      </c>
      <c r="AA28" s="309" t="s">
        <v>363</v>
      </c>
      <c r="AB28" s="309" t="s">
        <v>363</v>
      </c>
      <c r="AC28" s="309" t="s">
        <v>363</v>
      </c>
      <c r="AD28" s="309" t="s">
        <v>363</v>
      </c>
      <c r="AE28" s="352"/>
      <c r="AF28" s="352"/>
      <c r="AG28" s="352"/>
    </row>
    <row r="29" spans="2:33" s="290" customFormat="1" x14ac:dyDescent="0.2">
      <c r="B29" s="289">
        <v>0.5</v>
      </c>
      <c r="C29" s="309">
        <v>373.93</v>
      </c>
      <c r="D29" s="309">
        <v>372.96</v>
      </c>
      <c r="E29" s="309">
        <v>383.56</v>
      </c>
      <c r="F29" s="309">
        <v>430.68</v>
      </c>
      <c r="G29" s="309">
        <v>470.66</v>
      </c>
      <c r="H29" s="309">
        <v>333.3</v>
      </c>
      <c r="I29" s="309">
        <v>286.06</v>
      </c>
      <c r="J29" s="309">
        <v>284.01</v>
      </c>
      <c r="K29" s="309">
        <v>289.44</v>
      </c>
      <c r="L29" s="309">
        <v>321.44</v>
      </c>
      <c r="M29" s="309">
        <v>322.02999999999997</v>
      </c>
      <c r="N29" s="309">
        <v>285.35000000000002</v>
      </c>
      <c r="O29" s="309">
        <v>306.22000000000003</v>
      </c>
      <c r="P29" s="309">
        <v>297.76</v>
      </c>
      <c r="Q29" s="309">
        <v>298.92</v>
      </c>
      <c r="R29" s="309">
        <v>319.19</v>
      </c>
      <c r="S29" s="309">
        <v>326.67</v>
      </c>
      <c r="T29" s="309">
        <v>360.02</v>
      </c>
      <c r="U29" s="309">
        <v>349.92</v>
      </c>
      <c r="V29" s="309">
        <v>416.25</v>
      </c>
      <c r="W29" s="309">
        <v>387.61</v>
      </c>
      <c r="X29" s="309">
        <v>433.22</v>
      </c>
      <c r="Y29" s="309">
        <v>287.42</v>
      </c>
      <c r="Z29" s="309" t="s">
        <v>363</v>
      </c>
      <c r="AA29" s="309" t="s">
        <v>363</v>
      </c>
      <c r="AB29" s="309" t="s">
        <v>363</v>
      </c>
      <c r="AC29" s="309" t="s">
        <v>363</v>
      </c>
      <c r="AD29" s="309" t="s">
        <v>363</v>
      </c>
      <c r="AE29" s="352"/>
      <c r="AF29" s="352"/>
      <c r="AG29" s="352"/>
    </row>
    <row r="30" spans="2:33" s="290" customFormat="1" x14ac:dyDescent="0.2">
      <c r="B30" s="289">
        <v>0.54166666666666663</v>
      </c>
      <c r="C30" s="309">
        <v>366.9</v>
      </c>
      <c r="D30" s="309">
        <v>366.65</v>
      </c>
      <c r="E30" s="309">
        <v>377.46</v>
      </c>
      <c r="F30" s="309">
        <v>426.54</v>
      </c>
      <c r="G30" s="309">
        <v>466.16</v>
      </c>
      <c r="H30" s="309">
        <v>323.64999999999998</v>
      </c>
      <c r="I30" s="309">
        <v>274.22000000000003</v>
      </c>
      <c r="J30" s="309">
        <v>273.70999999999998</v>
      </c>
      <c r="K30" s="309">
        <v>281.95999999999998</v>
      </c>
      <c r="L30" s="309">
        <v>314.25</v>
      </c>
      <c r="M30" s="309">
        <v>316.70999999999998</v>
      </c>
      <c r="N30" s="309">
        <v>279.08999999999997</v>
      </c>
      <c r="O30" s="309">
        <v>297.45</v>
      </c>
      <c r="P30" s="309">
        <v>296.97000000000003</v>
      </c>
      <c r="Q30" s="309">
        <v>291.70999999999998</v>
      </c>
      <c r="R30" s="309">
        <v>312.83999999999997</v>
      </c>
      <c r="S30" s="309">
        <v>320.48</v>
      </c>
      <c r="T30" s="309">
        <v>348.97</v>
      </c>
      <c r="U30" s="309">
        <v>347.91</v>
      </c>
      <c r="V30" s="309">
        <v>401.68</v>
      </c>
      <c r="W30" s="309">
        <v>380.18</v>
      </c>
      <c r="X30" s="309">
        <v>420.81</v>
      </c>
      <c r="Y30" s="309">
        <v>279.95999999999998</v>
      </c>
      <c r="Z30" s="309" t="s">
        <v>363</v>
      </c>
      <c r="AA30" s="309" t="s">
        <v>363</v>
      </c>
      <c r="AB30" s="309" t="s">
        <v>363</v>
      </c>
      <c r="AC30" s="309" t="s">
        <v>363</v>
      </c>
      <c r="AD30" s="309" t="s">
        <v>363</v>
      </c>
      <c r="AE30" s="352"/>
      <c r="AF30" s="352"/>
      <c r="AG30" s="352"/>
    </row>
    <row r="31" spans="2:33" s="290" customFormat="1" x14ac:dyDescent="0.2">
      <c r="B31" s="289">
        <v>0.58333333333333337</v>
      </c>
      <c r="C31" s="309">
        <v>356.1</v>
      </c>
      <c r="D31" s="309">
        <v>358.02</v>
      </c>
      <c r="E31" s="309">
        <v>371.25</v>
      </c>
      <c r="F31" s="309">
        <v>419.46</v>
      </c>
      <c r="G31" s="309">
        <v>453.28</v>
      </c>
      <c r="H31" s="309">
        <v>307.48</v>
      </c>
      <c r="I31" s="309">
        <v>260.72000000000003</v>
      </c>
      <c r="J31" s="309">
        <v>262.12</v>
      </c>
      <c r="K31" s="309">
        <v>274.51</v>
      </c>
      <c r="L31" s="309">
        <v>295.12</v>
      </c>
      <c r="M31" s="309">
        <v>309.86</v>
      </c>
      <c r="N31" s="309">
        <v>264.02</v>
      </c>
      <c r="O31" s="309">
        <v>275.99</v>
      </c>
      <c r="P31" s="309">
        <v>295.52999999999997</v>
      </c>
      <c r="Q31" s="309">
        <v>282.17</v>
      </c>
      <c r="R31" s="309">
        <v>304.39</v>
      </c>
      <c r="S31" s="309">
        <v>312.68</v>
      </c>
      <c r="T31" s="309">
        <v>332.43</v>
      </c>
      <c r="U31" s="309">
        <v>340.5</v>
      </c>
      <c r="V31" s="309">
        <v>384.98</v>
      </c>
      <c r="W31" s="309">
        <v>363.76</v>
      </c>
      <c r="X31" s="309">
        <v>400.45</v>
      </c>
      <c r="Y31" s="309">
        <v>271.24</v>
      </c>
      <c r="Z31" s="309" t="s">
        <v>363</v>
      </c>
      <c r="AA31" s="309" t="s">
        <v>363</v>
      </c>
      <c r="AB31" s="309" t="s">
        <v>363</v>
      </c>
      <c r="AC31" s="309" t="s">
        <v>363</v>
      </c>
      <c r="AD31" s="309" t="s">
        <v>363</v>
      </c>
      <c r="AE31" s="352"/>
      <c r="AF31" s="352"/>
      <c r="AG31" s="352"/>
    </row>
    <row r="32" spans="2:33" s="290" customFormat="1" x14ac:dyDescent="0.2">
      <c r="B32" s="289">
        <v>0.625</v>
      </c>
      <c r="C32" s="309">
        <v>349.18</v>
      </c>
      <c r="D32" s="309">
        <v>350.59</v>
      </c>
      <c r="E32" s="309">
        <v>365.43</v>
      </c>
      <c r="F32" s="309">
        <v>405.39</v>
      </c>
      <c r="G32" s="309">
        <v>438.36</v>
      </c>
      <c r="H32" s="309">
        <v>288.77999999999997</v>
      </c>
      <c r="I32" s="309">
        <v>251.33</v>
      </c>
      <c r="J32" s="309">
        <v>253.15</v>
      </c>
      <c r="K32" s="309">
        <v>268.86</v>
      </c>
      <c r="L32" s="309">
        <v>286.74</v>
      </c>
      <c r="M32" s="309">
        <v>298.06</v>
      </c>
      <c r="N32" s="309">
        <v>250.63</v>
      </c>
      <c r="O32" s="309">
        <v>267.14</v>
      </c>
      <c r="P32" s="309">
        <v>292.37</v>
      </c>
      <c r="Q32" s="309">
        <v>275.42</v>
      </c>
      <c r="R32" s="309">
        <v>296.39</v>
      </c>
      <c r="S32" s="309">
        <v>303.62</v>
      </c>
      <c r="T32" s="309">
        <v>321.74</v>
      </c>
      <c r="U32" s="309">
        <v>333.64</v>
      </c>
      <c r="V32" s="309">
        <v>379.39</v>
      </c>
      <c r="W32" s="309">
        <v>355.18</v>
      </c>
      <c r="X32" s="309">
        <v>383.79</v>
      </c>
      <c r="Y32" s="309">
        <v>264.35000000000002</v>
      </c>
      <c r="Z32" s="309" t="s">
        <v>363</v>
      </c>
      <c r="AA32" s="309" t="s">
        <v>363</v>
      </c>
      <c r="AB32" s="309" t="s">
        <v>363</v>
      </c>
      <c r="AC32" s="309" t="s">
        <v>363</v>
      </c>
      <c r="AD32" s="309" t="s">
        <v>363</v>
      </c>
      <c r="AE32" s="352"/>
      <c r="AF32" s="352"/>
      <c r="AG32" s="352"/>
    </row>
    <row r="33" spans="2:36" s="290" customFormat="1" x14ac:dyDescent="0.2">
      <c r="B33" s="289">
        <v>0.66666666666666663</v>
      </c>
      <c r="C33" s="309">
        <v>344.88</v>
      </c>
      <c r="D33" s="309">
        <v>347.51</v>
      </c>
      <c r="E33" s="309">
        <v>362.6</v>
      </c>
      <c r="F33" s="309">
        <v>395.4</v>
      </c>
      <c r="G33" s="309">
        <v>424</v>
      </c>
      <c r="H33" s="309">
        <v>277.33999999999997</v>
      </c>
      <c r="I33" s="309">
        <v>249.83</v>
      </c>
      <c r="J33" s="309">
        <v>249.66</v>
      </c>
      <c r="K33" s="309">
        <v>265.77999999999997</v>
      </c>
      <c r="L33" s="309">
        <v>285.06</v>
      </c>
      <c r="M33" s="309">
        <v>290.33</v>
      </c>
      <c r="N33" s="309">
        <v>247.73</v>
      </c>
      <c r="O33" s="309">
        <v>262.07</v>
      </c>
      <c r="P33" s="309">
        <v>291.02</v>
      </c>
      <c r="Q33" s="309">
        <v>271.14999999999998</v>
      </c>
      <c r="R33" s="309">
        <v>289.75</v>
      </c>
      <c r="S33" s="309">
        <v>296.79000000000002</v>
      </c>
      <c r="T33" s="309">
        <v>317.36</v>
      </c>
      <c r="U33" s="309">
        <v>330.69</v>
      </c>
      <c r="V33" s="309">
        <v>381.85</v>
      </c>
      <c r="W33" s="309">
        <v>348.85</v>
      </c>
      <c r="X33" s="309">
        <v>371</v>
      </c>
      <c r="Y33" s="309">
        <v>261.04000000000002</v>
      </c>
      <c r="Z33" s="309" t="s">
        <v>363</v>
      </c>
      <c r="AA33" s="309" t="s">
        <v>363</v>
      </c>
      <c r="AB33" s="309" t="s">
        <v>363</v>
      </c>
      <c r="AC33" s="309" t="s">
        <v>363</v>
      </c>
      <c r="AD33" s="309" t="s">
        <v>363</v>
      </c>
      <c r="AE33" s="352"/>
      <c r="AF33" s="352"/>
      <c r="AG33" s="352"/>
    </row>
    <row r="34" spans="2:36" s="290" customFormat="1" x14ac:dyDescent="0.2">
      <c r="B34" s="289">
        <v>0.70833333333333337</v>
      </c>
      <c r="C34" s="309">
        <v>347.24</v>
      </c>
      <c r="D34" s="309">
        <v>348.03</v>
      </c>
      <c r="E34" s="309">
        <v>365.47</v>
      </c>
      <c r="F34" s="309">
        <v>389.74</v>
      </c>
      <c r="G34" s="309">
        <v>416.82</v>
      </c>
      <c r="H34" s="309">
        <v>274.89</v>
      </c>
      <c r="I34" s="309">
        <v>250.83</v>
      </c>
      <c r="J34" s="309">
        <v>257.85000000000002</v>
      </c>
      <c r="K34" s="309">
        <v>267.60000000000002</v>
      </c>
      <c r="L34" s="309">
        <v>285.37</v>
      </c>
      <c r="M34" s="309">
        <v>281.48</v>
      </c>
      <c r="N34" s="309">
        <v>247.17</v>
      </c>
      <c r="O34" s="309">
        <v>260.22000000000003</v>
      </c>
      <c r="P34" s="309">
        <v>291.56</v>
      </c>
      <c r="Q34" s="309">
        <v>270.41000000000003</v>
      </c>
      <c r="R34" s="309">
        <v>289.73</v>
      </c>
      <c r="S34" s="309">
        <v>298.07</v>
      </c>
      <c r="T34" s="309">
        <v>317.14</v>
      </c>
      <c r="U34" s="309">
        <v>332.97</v>
      </c>
      <c r="V34" s="309">
        <v>383.19</v>
      </c>
      <c r="W34" s="309">
        <v>345.22</v>
      </c>
      <c r="X34" s="309">
        <v>346.43</v>
      </c>
      <c r="Y34" s="309">
        <v>263.31</v>
      </c>
      <c r="Z34" s="309" t="s">
        <v>363</v>
      </c>
      <c r="AA34" s="309" t="s">
        <v>363</v>
      </c>
      <c r="AB34" s="309" t="s">
        <v>363</v>
      </c>
      <c r="AC34" s="309" t="s">
        <v>363</v>
      </c>
      <c r="AD34" s="309" t="s">
        <v>363</v>
      </c>
      <c r="AE34" s="352"/>
      <c r="AF34" s="352"/>
      <c r="AG34" s="352"/>
    </row>
    <row r="35" spans="2:36" s="290" customFormat="1" x14ac:dyDescent="0.2">
      <c r="B35" s="289">
        <v>0.75</v>
      </c>
      <c r="C35" s="309">
        <v>353.83</v>
      </c>
      <c r="D35" s="309">
        <v>355.42</v>
      </c>
      <c r="E35" s="309">
        <v>373.26</v>
      </c>
      <c r="F35" s="309">
        <v>388.48</v>
      </c>
      <c r="G35" s="309">
        <v>413.22</v>
      </c>
      <c r="H35" s="309">
        <v>286.77999999999997</v>
      </c>
      <c r="I35" s="309">
        <v>254.04</v>
      </c>
      <c r="J35" s="309">
        <v>267.3</v>
      </c>
      <c r="K35" s="309">
        <v>273.08999999999997</v>
      </c>
      <c r="L35" s="309">
        <v>291.37</v>
      </c>
      <c r="M35" s="309">
        <v>280.10000000000002</v>
      </c>
      <c r="N35" s="309">
        <v>251.49</v>
      </c>
      <c r="O35" s="309">
        <v>260.42</v>
      </c>
      <c r="P35" s="309">
        <v>292.38</v>
      </c>
      <c r="Q35" s="309">
        <v>271.93</v>
      </c>
      <c r="R35" s="309">
        <v>294.42</v>
      </c>
      <c r="S35" s="309">
        <v>299.93</v>
      </c>
      <c r="T35" s="309">
        <v>320.42</v>
      </c>
      <c r="U35" s="309">
        <v>339.64</v>
      </c>
      <c r="V35" s="309">
        <v>384.74</v>
      </c>
      <c r="W35" s="309">
        <v>345.86</v>
      </c>
      <c r="X35" s="309">
        <v>327.93</v>
      </c>
      <c r="Y35" s="309">
        <v>274.22000000000003</v>
      </c>
      <c r="Z35" s="309" t="s">
        <v>363</v>
      </c>
      <c r="AA35" s="309" t="s">
        <v>363</v>
      </c>
      <c r="AB35" s="309" t="s">
        <v>363</v>
      </c>
      <c r="AC35" s="309" t="s">
        <v>363</v>
      </c>
      <c r="AD35" s="309" t="s">
        <v>363</v>
      </c>
      <c r="AE35" s="352"/>
      <c r="AF35" s="352"/>
      <c r="AG35" s="352"/>
      <c r="AJ35"/>
    </row>
    <row r="36" spans="2:36" s="290" customFormat="1" x14ac:dyDescent="0.2">
      <c r="B36" s="289">
        <v>0.79166666666666663</v>
      </c>
      <c r="C36" s="309">
        <v>362.03</v>
      </c>
      <c r="D36" s="309">
        <v>363.69</v>
      </c>
      <c r="E36" s="309">
        <v>380.69</v>
      </c>
      <c r="F36" s="309">
        <v>395.65</v>
      </c>
      <c r="G36" s="309">
        <v>406.35</v>
      </c>
      <c r="H36" s="309">
        <v>294.57</v>
      </c>
      <c r="I36" s="309">
        <v>260.68</v>
      </c>
      <c r="J36" s="309">
        <v>274.95999999999998</v>
      </c>
      <c r="K36" s="309">
        <v>278.55</v>
      </c>
      <c r="L36" s="309">
        <v>300.62</v>
      </c>
      <c r="M36" s="309">
        <v>280.27</v>
      </c>
      <c r="N36" s="309">
        <v>255.67</v>
      </c>
      <c r="O36" s="309">
        <v>261.39</v>
      </c>
      <c r="P36" s="309">
        <v>293.27</v>
      </c>
      <c r="Q36" s="309">
        <v>275.32</v>
      </c>
      <c r="R36" s="309">
        <v>298.67</v>
      </c>
      <c r="S36" s="309">
        <v>302.45</v>
      </c>
      <c r="T36" s="309">
        <v>324.73</v>
      </c>
      <c r="U36" s="309">
        <v>347.22</v>
      </c>
      <c r="V36" s="309">
        <v>390.57</v>
      </c>
      <c r="W36" s="309">
        <v>349.88</v>
      </c>
      <c r="X36" s="309">
        <v>317.64999999999998</v>
      </c>
      <c r="Y36" s="309">
        <v>287.7</v>
      </c>
      <c r="Z36" s="309" t="s">
        <v>363</v>
      </c>
      <c r="AA36" s="309" t="s">
        <v>363</v>
      </c>
      <c r="AB36" s="309" t="s">
        <v>363</v>
      </c>
      <c r="AC36" s="309" t="s">
        <v>363</v>
      </c>
      <c r="AD36" s="309" t="s">
        <v>363</v>
      </c>
      <c r="AE36" s="352"/>
      <c r="AF36" s="352"/>
      <c r="AG36" s="352"/>
      <c r="AJ36"/>
    </row>
    <row r="37" spans="2:36" s="290" customFormat="1" x14ac:dyDescent="0.2">
      <c r="B37" s="289">
        <v>0.83333333333333337</v>
      </c>
      <c r="C37" s="309">
        <v>369.79</v>
      </c>
      <c r="D37" s="309">
        <v>370.98</v>
      </c>
      <c r="E37" s="309">
        <v>386.79</v>
      </c>
      <c r="F37" s="309">
        <v>402.05</v>
      </c>
      <c r="G37" s="309">
        <v>385.56</v>
      </c>
      <c r="H37" s="309">
        <v>300.38</v>
      </c>
      <c r="I37" s="309">
        <v>268.27999999999997</v>
      </c>
      <c r="J37" s="309">
        <v>280.27</v>
      </c>
      <c r="K37" s="309">
        <v>283.05</v>
      </c>
      <c r="L37" s="309">
        <v>309.08</v>
      </c>
      <c r="M37" s="309">
        <v>278.37</v>
      </c>
      <c r="N37" s="309">
        <v>258.51</v>
      </c>
      <c r="O37" s="309">
        <v>264.35000000000002</v>
      </c>
      <c r="P37" s="309">
        <v>293.11</v>
      </c>
      <c r="Q37" s="309">
        <v>279.22000000000003</v>
      </c>
      <c r="R37" s="309">
        <v>303.60000000000002</v>
      </c>
      <c r="S37" s="309">
        <v>305.72000000000003</v>
      </c>
      <c r="T37" s="309">
        <v>330.62</v>
      </c>
      <c r="U37" s="309">
        <v>351.63</v>
      </c>
      <c r="V37" s="309">
        <v>395.66</v>
      </c>
      <c r="W37" s="309">
        <v>355.09</v>
      </c>
      <c r="X37" s="309">
        <v>308.27</v>
      </c>
      <c r="Y37" s="309">
        <v>295.74</v>
      </c>
      <c r="Z37" s="309" t="s">
        <v>363</v>
      </c>
      <c r="AA37" s="309" t="s">
        <v>363</v>
      </c>
      <c r="AB37" s="309" t="s">
        <v>363</v>
      </c>
      <c r="AC37" s="309" t="s">
        <v>363</v>
      </c>
      <c r="AD37" s="309" t="s">
        <v>363</v>
      </c>
      <c r="AE37" s="352"/>
      <c r="AF37" s="352"/>
      <c r="AG37" s="352"/>
      <c r="AJ37"/>
    </row>
    <row r="38" spans="2:36" s="290" customFormat="1" x14ac:dyDescent="0.2">
      <c r="B38" s="289">
        <v>0.875</v>
      </c>
      <c r="C38" s="309">
        <v>377.6</v>
      </c>
      <c r="D38" s="309">
        <v>376.35</v>
      </c>
      <c r="E38" s="309">
        <v>392.32</v>
      </c>
      <c r="F38" s="309">
        <v>407.5</v>
      </c>
      <c r="G38" s="309">
        <v>371.44</v>
      </c>
      <c r="H38" s="309">
        <v>304.95</v>
      </c>
      <c r="I38" s="309">
        <v>274.64</v>
      </c>
      <c r="J38" s="309">
        <v>285.82</v>
      </c>
      <c r="K38" s="309">
        <v>290.18</v>
      </c>
      <c r="L38" s="309">
        <v>315.37</v>
      </c>
      <c r="M38" s="309">
        <v>276.33</v>
      </c>
      <c r="N38" s="309">
        <v>260.18</v>
      </c>
      <c r="O38" s="309">
        <v>265.69</v>
      </c>
      <c r="P38" s="309">
        <v>295.14</v>
      </c>
      <c r="Q38" s="309">
        <v>285</v>
      </c>
      <c r="R38" s="309">
        <v>310.95</v>
      </c>
      <c r="S38" s="309">
        <v>311.42</v>
      </c>
      <c r="T38" s="309">
        <v>338.26</v>
      </c>
      <c r="U38" s="309">
        <v>361.99</v>
      </c>
      <c r="V38" s="309">
        <v>406.98</v>
      </c>
      <c r="W38" s="309">
        <v>359.44</v>
      </c>
      <c r="X38" s="309">
        <v>301.16000000000003</v>
      </c>
      <c r="Y38" s="309">
        <v>304.11</v>
      </c>
      <c r="Z38" s="309">
        <v>240.18</v>
      </c>
      <c r="AA38" s="309" t="s">
        <v>363</v>
      </c>
      <c r="AB38" s="309" t="s">
        <v>363</v>
      </c>
      <c r="AC38" s="309" t="s">
        <v>363</v>
      </c>
      <c r="AD38" s="309" t="s">
        <v>363</v>
      </c>
      <c r="AE38" s="352"/>
      <c r="AF38" s="352"/>
      <c r="AG38" s="352"/>
      <c r="AJ38"/>
    </row>
    <row r="39" spans="2:36" s="290" customFormat="1" x14ac:dyDescent="0.2">
      <c r="B39" s="289">
        <v>0.91666666666666663</v>
      </c>
      <c r="C39" s="309">
        <v>383.1</v>
      </c>
      <c r="D39" s="309">
        <v>385.11</v>
      </c>
      <c r="E39" s="309">
        <v>397.61</v>
      </c>
      <c r="F39" s="309">
        <v>411.25</v>
      </c>
      <c r="G39" s="309">
        <v>356.1</v>
      </c>
      <c r="H39" s="309">
        <v>308.02999999999997</v>
      </c>
      <c r="I39" s="309">
        <v>279.94</v>
      </c>
      <c r="J39" s="309">
        <v>290.11</v>
      </c>
      <c r="K39" s="309">
        <v>300.57</v>
      </c>
      <c r="L39" s="309">
        <v>320.99</v>
      </c>
      <c r="M39" s="309">
        <v>277.51</v>
      </c>
      <c r="N39" s="309">
        <v>264.12</v>
      </c>
      <c r="O39" s="309">
        <v>270.05</v>
      </c>
      <c r="P39" s="309">
        <v>298.58999999999997</v>
      </c>
      <c r="Q39" s="309">
        <v>291.79000000000002</v>
      </c>
      <c r="R39" s="309">
        <v>320.87</v>
      </c>
      <c r="S39" s="309">
        <v>318.36</v>
      </c>
      <c r="T39" s="309">
        <v>348.38</v>
      </c>
      <c r="U39" s="309">
        <v>369.22</v>
      </c>
      <c r="V39" s="309">
        <v>414.1</v>
      </c>
      <c r="W39" s="309">
        <v>365.87</v>
      </c>
      <c r="X39" s="309">
        <v>306.62</v>
      </c>
      <c r="Y39" s="309">
        <v>311.47000000000003</v>
      </c>
      <c r="Z39" s="309">
        <v>249.23</v>
      </c>
      <c r="AA39" s="309" t="s">
        <v>363</v>
      </c>
      <c r="AB39" s="309" t="s">
        <v>363</v>
      </c>
      <c r="AC39" s="309" t="s">
        <v>363</v>
      </c>
      <c r="AD39" s="309" t="s">
        <v>363</v>
      </c>
      <c r="AE39" s="352"/>
      <c r="AF39" s="352"/>
      <c r="AG39" s="352"/>
    </row>
    <row r="40" spans="2:36" s="290" customFormat="1" x14ac:dyDescent="0.2">
      <c r="B40" s="289">
        <v>0.95833333333333337</v>
      </c>
      <c r="C40" s="309">
        <v>387.44</v>
      </c>
      <c r="D40" s="309">
        <v>392.92</v>
      </c>
      <c r="E40" s="309">
        <v>403.14</v>
      </c>
      <c r="F40" s="309">
        <v>415.7</v>
      </c>
      <c r="G40" s="309">
        <v>340.93</v>
      </c>
      <c r="H40" s="309">
        <v>308.89999999999998</v>
      </c>
      <c r="I40" s="309">
        <v>284.36</v>
      </c>
      <c r="J40" s="309">
        <v>294.81</v>
      </c>
      <c r="K40" s="309">
        <v>305.58</v>
      </c>
      <c r="L40" s="309">
        <v>325.74</v>
      </c>
      <c r="M40" s="309">
        <v>280.63</v>
      </c>
      <c r="N40" s="309">
        <v>269.39</v>
      </c>
      <c r="O40" s="309">
        <v>279.85000000000002</v>
      </c>
      <c r="P40" s="309">
        <v>300.89</v>
      </c>
      <c r="Q40" s="309">
        <v>297.73</v>
      </c>
      <c r="R40" s="309">
        <v>328.86</v>
      </c>
      <c r="S40" s="309">
        <v>326.63</v>
      </c>
      <c r="T40" s="309">
        <v>357.01</v>
      </c>
      <c r="U40" s="309">
        <v>375.35</v>
      </c>
      <c r="V40" s="309">
        <v>412.94</v>
      </c>
      <c r="W40" s="309">
        <v>370.58</v>
      </c>
      <c r="X40" s="309">
        <v>304.14</v>
      </c>
      <c r="Y40" s="309">
        <v>318.42</v>
      </c>
      <c r="Z40" s="309">
        <v>255.83</v>
      </c>
      <c r="AA40" s="309" t="s">
        <v>363</v>
      </c>
      <c r="AB40" s="309" t="s">
        <v>363</v>
      </c>
      <c r="AC40" s="309" t="s">
        <v>363</v>
      </c>
      <c r="AD40" s="309" t="s">
        <v>363</v>
      </c>
      <c r="AE40" s="352"/>
      <c r="AF40" s="352"/>
      <c r="AG40" s="352"/>
    </row>
    <row r="41" spans="2:36" s="291" customFormat="1" ht="27" customHeight="1" x14ac:dyDescent="0.2">
      <c r="B41" s="287" t="s">
        <v>332</v>
      </c>
      <c r="C41" s="351" t="s">
        <v>333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2"/>
      <c r="AF41" s="352"/>
      <c r="AG41" s="352"/>
    </row>
    <row r="42" spans="2:36" x14ac:dyDescent="0.2">
      <c r="B42" s="324" t="s">
        <v>352</v>
      </c>
    </row>
    <row r="43" spans="2:36" x14ac:dyDescent="0.2">
      <c r="B43" s="324" t="s">
        <v>365</v>
      </c>
    </row>
  </sheetData>
  <mergeCells count="5"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4"/>
  <sheetViews>
    <sheetView showGridLines="0" topLeftCell="A561" zoomScale="80" zoomScaleNormal="80" workbookViewId="0">
      <selection activeCell="C614" sqref="C614"/>
    </sheetView>
  </sheetViews>
  <sheetFormatPr baseColWidth="10" defaultColWidth="11.5703125" defaultRowHeight="12" x14ac:dyDescent="0.2"/>
  <cols>
    <col min="1" max="1" width="4.140625" style="292" bestFit="1" customWidth="1"/>
    <col min="2" max="2" width="2.140625" style="292" customWidth="1"/>
    <col min="3" max="3" width="34" style="293" customWidth="1"/>
    <col min="4" max="4" width="14.28515625" style="294" customWidth="1"/>
    <col min="5" max="5" width="13.5703125" style="294" bestFit="1" customWidth="1"/>
    <col min="6" max="6" width="13.5703125" style="294" customWidth="1"/>
    <col min="7" max="7" width="10.7109375" style="294" customWidth="1"/>
    <col min="8" max="8" width="13.28515625" style="295" customWidth="1"/>
    <col min="9" max="9" width="12.140625" style="295" customWidth="1"/>
    <col min="10" max="10" width="13.85546875" style="294" customWidth="1"/>
    <col min="11" max="16384" width="11.5703125" style="296"/>
  </cols>
  <sheetData>
    <row r="1" spans="1:10" ht="19.7" customHeight="1" x14ac:dyDescent="0.2"/>
    <row r="2" spans="1:10" ht="16.5" customHeight="1" x14ac:dyDescent="0.2">
      <c r="C2" s="379"/>
      <c r="D2" s="384" t="s">
        <v>350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0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1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297"/>
      <c r="D5" s="297"/>
      <c r="E5" s="297"/>
      <c r="F5" s="297"/>
      <c r="G5" s="297"/>
      <c r="H5" s="297"/>
      <c r="I5" s="297"/>
      <c r="J5" s="298"/>
    </row>
    <row r="6" spans="1:10" s="300" customFormat="1" ht="30" customHeight="1" x14ac:dyDescent="0.2">
      <c r="A6" s="299"/>
      <c r="B6" s="299"/>
      <c r="C6" s="326" t="s">
        <v>188</v>
      </c>
      <c r="D6" s="383" t="str">
        <f>'PM10_CA-ILO-03'!F6</f>
        <v>Evaluación de seguimiento de la calidad del aire en el CEBA Jose Pardo, distrito Ilo, provincia Ilo, departamento Moquegua, en enero 2021</v>
      </c>
      <c r="E6" s="383"/>
      <c r="F6" s="383"/>
      <c r="G6" s="383"/>
      <c r="H6" s="383"/>
      <c r="I6" s="383"/>
      <c r="J6" s="383"/>
    </row>
    <row r="7" spans="1:10" s="300" customFormat="1" ht="11.45" customHeight="1" x14ac:dyDescent="0.25">
      <c r="A7" s="299"/>
      <c r="B7" s="299"/>
      <c r="C7" s="297"/>
      <c r="D7" s="297"/>
      <c r="E7" s="297"/>
      <c r="F7" s="297"/>
      <c r="G7" s="297"/>
      <c r="H7" s="297"/>
      <c r="I7" s="297"/>
      <c r="J7" s="298"/>
    </row>
    <row r="8" spans="1:10" s="300" customFormat="1" ht="15.75" customHeight="1" x14ac:dyDescent="0.2">
      <c r="A8" s="299"/>
      <c r="B8" s="299"/>
      <c r="C8" s="139" t="s">
        <v>236</v>
      </c>
      <c r="D8" s="282" t="s">
        <v>334</v>
      </c>
      <c r="E8" s="301"/>
      <c r="F8" s="277" t="s">
        <v>189</v>
      </c>
      <c r="G8" s="302"/>
      <c r="H8" s="308"/>
      <c r="I8" s="301"/>
      <c r="J8" s="301"/>
    </row>
    <row r="9" spans="1:10" s="300" customFormat="1" ht="8.25" customHeight="1" x14ac:dyDescent="0.25">
      <c r="A9" s="299"/>
      <c r="B9" s="299"/>
      <c r="C9" s="297"/>
      <c r="D9" s="297"/>
      <c r="E9" s="297"/>
      <c r="F9" s="297"/>
      <c r="G9" s="297"/>
      <c r="H9" s="297"/>
      <c r="I9" s="297"/>
      <c r="J9" s="298"/>
    </row>
    <row r="10" spans="1:10" s="300" customFormat="1" ht="15.75" customHeight="1" x14ac:dyDescent="0.2">
      <c r="A10" s="299"/>
      <c r="B10" s="299"/>
      <c r="C10" s="382" t="s">
        <v>217</v>
      </c>
      <c r="D10" s="382"/>
      <c r="E10" s="382"/>
      <c r="F10" s="382"/>
      <c r="G10" s="382"/>
      <c r="H10" s="382"/>
      <c r="I10" s="382"/>
      <c r="J10" s="382"/>
    </row>
    <row r="11" spans="1:10" s="300" customFormat="1" ht="8.25" customHeight="1" x14ac:dyDescent="0.25">
      <c r="A11" s="299"/>
      <c r="B11" s="299"/>
      <c r="C11" s="297"/>
      <c r="D11" s="297"/>
      <c r="E11" s="297"/>
      <c r="F11" s="297"/>
      <c r="G11" s="297"/>
      <c r="H11" s="297"/>
      <c r="I11" s="297"/>
      <c r="J11" s="298"/>
    </row>
    <row r="12" spans="1:10" ht="15.75" customHeight="1" x14ac:dyDescent="0.2">
      <c r="C12" s="139" t="s">
        <v>33</v>
      </c>
      <c r="D12" s="301" t="s">
        <v>262</v>
      </c>
      <c r="E12" s="301"/>
      <c r="F12" s="301"/>
      <c r="G12" s="277" t="s">
        <v>8</v>
      </c>
      <c r="H12" s="301" t="s">
        <v>307</v>
      </c>
      <c r="I12" s="303"/>
      <c r="J12" s="303"/>
    </row>
    <row r="13" spans="1:10" ht="7.5" customHeight="1" x14ac:dyDescent="0.25">
      <c r="C13" s="297"/>
      <c r="D13" s="297"/>
      <c r="E13" s="297"/>
      <c r="F13" s="297"/>
      <c r="G13" s="297"/>
      <c r="H13" s="297"/>
      <c r="I13" s="297"/>
      <c r="J13" s="297"/>
    </row>
    <row r="14" spans="1:10" ht="14.25" customHeight="1" x14ac:dyDescent="0.2">
      <c r="A14" s="329"/>
      <c r="B14" s="329"/>
      <c r="C14" s="330" t="s">
        <v>338</v>
      </c>
      <c r="D14" s="301" t="s">
        <v>354</v>
      </c>
      <c r="E14" s="301"/>
      <c r="F14" s="301"/>
      <c r="G14" s="330" t="s">
        <v>10</v>
      </c>
      <c r="H14" s="301" t="s">
        <v>339</v>
      </c>
      <c r="I14" s="301"/>
      <c r="J14" s="301"/>
    </row>
    <row r="15" spans="1:10" ht="15.75" customHeight="1" x14ac:dyDescent="0.2">
      <c r="A15" s="329"/>
      <c r="B15" s="329"/>
      <c r="C15" s="330" t="s">
        <v>338</v>
      </c>
      <c r="D15" s="301" t="s">
        <v>355</v>
      </c>
      <c r="E15" s="301"/>
      <c r="F15" s="301"/>
      <c r="G15" s="330" t="s">
        <v>10</v>
      </c>
      <c r="H15" s="304">
        <v>1665884185</v>
      </c>
      <c r="I15" s="301"/>
      <c r="J15" s="301"/>
    </row>
    <row r="16" spans="1:10" ht="15.75" customHeight="1" x14ac:dyDescent="0.2">
      <c r="A16" s="329"/>
      <c r="B16" s="329"/>
      <c r="C16" s="330" t="s">
        <v>338</v>
      </c>
      <c r="D16" s="301" t="s">
        <v>356</v>
      </c>
      <c r="E16" s="301"/>
      <c r="F16" s="301"/>
      <c r="G16" s="330" t="s">
        <v>10</v>
      </c>
      <c r="H16" s="301" t="s">
        <v>340</v>
      </c>
      <c r="I16" s="301"/>
      <c r="J16" s="301"/>
    </row>
    <row r="17" spans="1:10" ht="15.75" customHeight="1" x14ac:dyDescent="0.2">
      <c r="C17" s="330" t="s">
        <v>338</v>
      </c>
      <c r="D17" s="301" t="s">
        <v>357</v>
      </c>
      <c r="E17" s="301"/>
      <c r="F17" s="301"/>
      <c r="G17" s="277" t="s">
        <v>10</v>
      </c>
      <c r="H17" s="301" t="s">
        <v>341</v>
      </c>
      <c r="I17" s="301"/>
      <c r="J17" s="301"/>
    </row>
    <row r="18" spans="1:10" ht="15.75" customHeight="1" x14ac:dyDescent="0.2">
      <c r="A18" s="336"/>
      <c r="B18" s="336"/>
      <c r="C18" s="337" t="s">
        <v>338</v>
      </c>
      <c r="D18" s="301" t="s">
        <v>358</v>
      </c>
      <c r="E18" s="301"/>
      <c r="F18" s="301"/>
      <c r="G18" s="337" t="s">
        <v>10</v>
      </c>
      <c r="H18" s="304">
        <v>193240</v>
      </c>
      <c r="I18" s="301"/>
      <c r="J18" s="301"/>
    </row>
    <row r="19" spans="1:10" ht="11.25" customHeight="1" x14ac:dyDescent="0.25">
      <c r="C19" s="297"/>
      <c r="D19" s="297"/>
      <c r="E19" s="334"/>
      <c r="F19" s="297"/>
      <c r="G19" s="549" t="s">
        <v>361</v>
      </c>
      <c r="H19" s="339"/>
      <c r="I19" s="297"/>
      <c r="J19" s="298"/>
    </row>
    <row r="20" spans="1:10" ht="48.75" customHeight="1" x14ac:dyDescent="0.2">
      <c r="C20" s="335" t="s">
        <v>263</v>
      </c>
      <c r="D20" s="335" t="s">
        <v>181</v>
      </c>
      <c r="E20" s="335" t="s">
        <v>264</v>
      </c>
      <c r="F20" s="335" t="s">
        <v>182</v>
      </c>
      <c r="G20" s="335" t="s">
        <v>265</v>
      </c>
      <c r="H20" s="335" t="s">
        <v>266</v>
      </c>
      <c r="I20" s="335" t="s">
        <v>267</v>
      </c>
      <c r="J20" s="335" t="s">
        <v>342</v>
      </c>
    </row>
    <row r="21" spans="1:10" x14ac:dyDescent="0.2">
      <c r="A21" s="378"/>
      <c r="C21" s="305">
        <v>44228</v>
      </c>
      <c r="D21" s="306">
        <v>985.7</v>
      </c>
      <c r="E21" s="306">
        <v>0</v>
      </c>
      <c r="F21" s="306">
        <v>21.5</v>
      </c>
      <c r="G21" s="306">
        <v>70.400000000000006</v>
      </c>
      <c r="H21" s="306">
        <v>3.6</v>
      </c>
      <c r="I21" s="306">
        <v>55.3</v>
      </c>
      <c r="J21" s="306">
        <v>0</v>
      </c>
    </row>
    <row r="22" spans="1:10" x14ac:dyDescent="0.2">
      <c r="A22" s="378"/>
      <c r="C22" s="305">
        <v>44228.041666666664</v>
      </c>
      <c r="D22" s="306">
        <v>985.6</v>
      </c>
      <c r="E22" s="306">
        <v>0</v>
      </c>
      <c r="F22" s="306">
        <v>21.4</v>
      </c>
      <c r="G22" s="306">
        <v>69.8</v>
      </c>
      <c r="H22" s="306">
        <v>3.4</v>
      </c>
      <c r="I22" s="306">
        <v>58.9</v>
      </c>
      <c r="J22" s="306">
        <v>0</v>
      </c>
    </row>
    <row r="23" spans="1:10" x14ac:dyDescent="0.2">
      <c r="A23" s="378"/>
      <c r="C23" s="305">
        <v>44228.083333333336</v>
      </c>
      <c r="D23" s="306">
        <v>985.4</v>
      </c>
      <c r="E23" s="306">
        <v>0</v>
      </c>
      <c r="F23" s="306">
        <v>21.5</v>
      </c>
      <c r="G23" s="306">
        <v>69.599999999999994</v>
      </c>
      <c r="H23" s="306">
        <v>2.8</v>
      </c>
      <c r="I23" s="306">
        <v>70.900000000000006</v>
      </c>
      <c r="J23" s="306">
        <v>0</v>
      </c>
    </row>
    <row r="24" spans="1:10" x14ac:dyDescent="0.2">
      <c r="A24" s="378"/>
      <c r="C24" s="305">
        <v>44228.125</v>
      </c>
      <c r="D24" s="306">
        <v>985.5</v>
      </c>
      <c r="E24" s="306">
        <v>0</v>
      </c>
      <c r="F24" s="306">
        <v>21.1</v>
      </c>
      <c r="G24" s="306">
        <v>71.400000000000006</v>
      </c>
      <c r="H24" s="306">
        <v>2</v>
      </c>
      <c r="I24" s="306">
        <v>105.3</v>
      </c>
      <c r="J24" s="306">
        <v>0</v>
      </c>
    </row>
    <row r="25" spans="1:10" x14ac:dyDescent="0.2">
      <c r="A25" s="378"/>
      <c r="C25" s="305">
        <v>44228.166666666664</v>
      </c>
      <c r="D25" s="306">
        <v>985.7</v>
      </c>
      <c r="E25" s="306">
        <v>0</v>
      </c>
      <c r="F25" s="306">
        <v>20.7</v>
      </c>
      <c r="G25" s="306">
        <v>74.8</v>
      </c>
      <c r="H25" s="306">
        <v>1.6</v>
      </c>
      <c r="I25" s="306">
        <v>246.2</v>
      </c>
      <c r="J25" s="306">
        <v>0</v>
      </c>
    </row>
    <row r="26" spans="1:10" x14ac:dyDescent="0.2">
      <c r="A26" s="378"/>
      <c r="C26" s="305">
        <v>44228.208333333336</v>
      </c>
      <c r="D26" s="306">
        <v>985.9</v>
      </c>
      <c r="E26" s="306">
        <v>0</v>
      </c>
      <c r="F26" s="306">
        <v>21</v>
      </c>
      <c r="G26" s="306">
        <v>71.599999999999994</v>
      </c>
      <c r="H26" s="306">
        <v>0.9</v>
      </c>
      <c r="I26" s="306">
        <v>81.099999999999994</v>
      </c>
      <c r="J26" s="306">
        <v>4</v>
      </c>
    </row>
    <row r="27" spans="1:10" x14ac:dyDescent="0.2">
      <c r="A27" s="378"/>
      <c r="C27" s="305">
        <v>44228.25</v>
      </c>
      <c r="D27" s="306">
        <v>986</v>
      </c>
      <c r="E27" s="306">
        <v>0</v>
      </c>
      <c r="F27" s="306">
        <v>21.1</v>
      </c>
      <c r="G27" s="306">
        <v>70.2</v>
      </c>
      <c r="H27" s="306">
        <v>1.7</v>
      </c>
      <c r="I27" s="306">
        <v>80.8</v>
      </c>
      <c r="J27" s="306">
        <v>52.9</v>
      </c>
    </row>
    <row r="28" spans="1:10" x14ac:dyDescent="0.2">
      <c r="A28" s="378"/>
      <c r="C28" s="305">
        <v>44228.291666666664</v>
      </c>
      <c r="D28" s="306">
        <v>986.1</v>
      </c>
      <c r="E28" s="306">
        <v>0</v>
      </c>
      <c r="F28" s="306">
        <v>21.9</v>
      </c>
      <c r="G28" s="306">
        <v>66.400000000000006</v>
      </c>
      <c r="H28" s="306">
        <v>2.9</v>
      </c>
      <c r="I28" s="306">
        <v>73.2</v>
      </c>
      <c r="J28" s="306">
        <v>216.5</v>
      </c>
    </row>
    <row r="29" spans="1:10" x14ac:dyDescent="0.2">
      <c r="A29" s="378"/>
      <c r="C29" s="305">
        <v>44228.333333333336</v>
      </c>
      <c r="D29" s="306">
        <v>986</v>
      </c>
      <c r="E29" s="306">
        <v>0</v>
      </c>
      <c r="F29" s="306">
        <v>22.9</v>
      </c>
      <c r="G29" s="306">
        <v>61.4</v>
      </c>
      <c r="H29" s="306">
        <v>3.6</v>
      </c>
      <c r="I29" s="306">
        <v>77.5</v>
      </c>
      <c r="J29" s="306">
        <v>407.7</v>
      </c>
    </row>
    <row r="30" spans="1:10" x14ac:dyDescent="0.2">
      <c r="A30" s="378"/>
      <c r="C30" s="305">
        <v>44228.375</v>
      </c>
      <c r="D30" s="306">
        <v>985.7</v>
      </c>
      <c r="E30" s="306">
        <v>0</v>
      </c>
      <c r="F30" s="306">
        <v>23.3</v>
      </c>
      <c r="G30" s="306">
        <v>60</v>
      </c>
      <c r="H30" s="306">
        <v>3.4</v>
      </c>
      <c r="I30" s="306">
        <v>89.3</v>
      </c>
      <c r="J30" s="306">
        <v>648.70000000000005</v>
      </c>
    </row>
    <row r="31" spans="1:10" x14ac:dyDescent="0.2">
      <c r="A31" s="378"/>
      <c r="C31" s="305">
        <v>44228.416666666664</v>
      </c>
      <c r="D31" s="306">
        <v>985</v>
      </c>
      <c r="E31" s="306">
        <v>0</v>
      </c>
      <c r="F31" s="306">
        <v>23.8</v>
      </c>
      <c r="G31" s="306">
        <v>58.7</v>
      </c>
      <c r="H31" s="306">
        <v>3.2</v>
      </c>
      <c r="I31" s="306">
        <v>94.6</v>
      </c>
      <c r="J31" s="306">
        <v>808.4</v>
      </c>
    </row>
    <row r="32" spans="1:10" x14ac:dyDescent="0.2">
      <c r="A32" s="378"/>
      <c r="C32" s="305">
        <v>44228.458333333336</v>
      </c>
      <c r="D32" s="306">
        <v>984.4</v>
      </c>
      <c r="E32" s="306">
        <v>0</v>
      </c>
      <c r="F32" s="306">
        <v>24.2</v>
      </c>
      <c r="G32" s="306">
        <v>57.5</v>
      </c>
      <c r="H32" s="306">
        <v>3.4</v>
      </c>
      <c r="I32" s="306">
        <v>90.9</v>
      </c>
      <c r="J32" s="306">
        <v>1072.0999999999999</v>
      </c>
    </row>
    <row r="33" spans="1:10" x14ac:dyDescent="0.2">
      <c r="A33" s="378"/>
      <c r="C33" s="305">
        <v>44228.5</v>
      </c>
      <c r="D33" s="306">
        <v>984</v>
      </c>
      <c r="E33" s="306">
        <v>0</v>
      </c>
      <c r="F33" s="306">
        <v>24.4</v>
      </c>
      <c r="G33" s="306">
        <v>56.9</v>
      </c>
      <c r="H33" s="306">
        <v>4.0999999999999996</v>
      </c>
      <c r="I33" s="306">
        <v>96.1</v>
      </c>
      <c r="J33" s="306">
        <v>1031.9000000000001</v>
      </c>
    </row>
    <row r="34" spans="1:10" x14ac:dyDescent="0.2">
      <c r="A34" s="378"/>
      <c r="C34" s="305">
        <v>44228.541666666664</v>
      </c>
      <c r="D34" s="306">
        <v>983.8</v>
      </c>
      <c r="E34" s="306">
        <v>0</v>
      </c>
      <c r="F34" s="306">
        <v>24.2</v>
      </c>
      <c r="G34" s="306">
        <v>58.1</v>
      </c>
      <c r="H34" s="306">
        <v>3.9</v>
      </c>
      <c r="I34" s="306">
        <v>92.5</v>
      </c>
      <c r="J34" s="306">
        <v>981.7</v>
      </c>
    </row>
    <row r="35" spans="1:10" x14ac:dyDescent="0.2">
      <c r="A35" s="378"/>
      <c r="C35" s="305">
        <v>44228.583333333336</v>
      </c>
      <c r="D35" s="306">
        <v>983.4</v>
      </c>
      <c r="E35" s="306">
        <v>0</v>
      </c>
      <c r="F35" s="306">
        <v>24.1</v>
      </c>
      <c r="G35" s="306">
        <v>61.1</v>
      </c>
      <c r="H35" s="306">
        <v>4</v>
      </c>
      <c r="I35" s="306">
        <v>82.6</v>
      </c>
      <c r="J35" s="306">
        <v>840.8</v>
      </c>
    </row>
    <row r="36" spans="1:10" x14ac:dyDescent="0.2">
      <c r="A36" s="378"/>
      <c r="C36" s="305">
        <v>44228.625</v>
      </c>
      <c r="D36" s="306">
        <v>983.2</v>
      </c>
      <c r="E36" s="306">
        <v>0</v>
      </c>
      <c r="F36" s="306">
        <v>23.8</v>
      </c>
      <c r="G36" s="306">
        <v>62.7</v>
      </c>
      <c r="H36" s="306">
        <v>4.0999999999999996</v>
      </c>
      <c r="I36" s="306">
        <v>80.8</v>
      </c>
      <c r="J36" s="306">
        <v>485.2</v>
      </c>
    </row>
    <row r="37" spans="1:10" x14ac:dyDescent="0.2">
      <c r="A37" s="378"/>
      <c r="C37" s="305">
        <v>44228.666666666664</v>
      </c>
      <c r="D37" s="306">
        <v>983.4</v>
      </c>
      <c r="E37" s="306">
        <v>0</v>
      </c>
      <c r="F37" s="306">
        <v>23.5</v>
      </c>
      <c r="G37" s="306">
        <v>64</v>
      </c>
      <c r="H37" s="306">
        <v>4.8</v>
      </c>
      <c r="I37" s="306">
        <v>75.8</v>
      </c>
      <c r="J37" s="306">
        <v>388.2</v>
      </c>
    </row>
    <row r="38" spans="1:10" x14ac:dyDescent="0.2">
      <c r="A38" s="378"/>
      <c r="C38" s="305">
        <v>44228.708333333336</v>
      </c>
      <c r="D38" s="306">
        <v>984.3</v>
      </c>
      <c r="E38" s="306">
        <v>0</v>
      </c>
      <c r="F38" s="306">
        <v>22.8</v>
      </c>
      <c r="G38" s="306">
        <v>66.5</v>
      </c>
      <c r="H38" s="306">
        <v>5.0999999999999996</v>
      </c>
      <c r="I38" s="306">
        <v>71.8</v>
      </c>
      <c r="J38" s="306">
        <v>129.4</v>
      </c>
    </row>
    <row r="39" spans="1:10" x14ac:dyDescent="0.2">
      <c r="A39" s="378"/>
      <c r="C39" s="305">
        <v>44228.75</v>
      </c>
      <c r="D39" s="306">
        <v>985.4</v>
      </c>
      <c r="E39" s="306">
        <v>0</v>
      </c>
      <c r="F39" s="306">
        <v>22.2</v>
      </c>
      <c r="G39" s="306">
        <v>69.5</v>
      </c>
      <c r="H39" s="306">
        <v>4.5999999999999996</v>
      </c>
      <c r="I39" s="306">
        <v>61.2</v>
      </c>
      <c r="J39" s="306">
        <v>10.7</v>
      </c>
    </row>
    <row r="40" spans="1:10" x14ac:dyDescent="0.2">
      <c r="A40" s="378"/>
      <c r="C40" s="305">
        <v>44228.791666666664</v>
      </c>
      <c r="D40" s="306">
        <v>986.4</v>
      </c>
      <c r="E40" s="306">
        <v>0</v>
      </c>
      <c r="F40" s="306">
        <v>21.9</v>
      </c>
      <c r="G40" s="306">
        <v>69.7</v>
      </c>
      <c r="H40" s="306">
        <v>4.5</v>
      </c>
      <c r="I40" s="306">
        <v>61.2</v>
      </c>
      <c r="J40" s="306">
        <v>0</v>
      </c>
    </row>
    <row r="41" spans="1:10" x14ac:dyDescent="0.2">
      <c r="A41" s="378"/>
      <c r="C41" s="305">
        <v>44228.833333333336</v>
      </c>
      <c r="D41" s="306">
        <v>987.2</v>
      </c>
      <c r="E41" s="306">
        <v>0</v>
      </c>
      <c r="F41" s="306">
        <v>22</v>
      </c>
      <c r="G41" s="306">
        <v>68.8</v>
      </c>
      <c r="H41" s="306">
        <v>3.8</v>
      </c>
      <c r="I41" s="306">
        <v>62</v>
      </c>
      <c r="J41" s="306">
        <v>0</v>
      </c>
    </row>
    <row r="42" spans="1:10" x14ac:dyDescent="0.2">
      <c r="A42" s="378"/>
      <c r="C42" s="305">
        <v>44228.875</v>
      </c>
      <c r="D42" s="306">
        <v>987.4</v>
      </c>
      <c r="E42" s="306">
        <v>0</v>
      </c>
      <c r="F42" s="306">
        <v>22.1</v>
      </c>
      <c r="G42" s="306">
        <v>67.599999999999994</v>
      </c>
      <c r="H42" s="306">
        <v>3.7</v>
      </c>
      <c r="I42" s="306">
        <v>57.5</v>
      </c>
      <c r="J42" s="306">
        <v>0</v>
      </c>
    </row>
    <row r="43" spans="1:10" x14ac:dyDescent="0.2">
      <c r="A43" s="378"/>
      <c r="C43" s="305">
        <v>44228.916666666664</v>
      </c>
      <c r="D43" s="306">
        <v>987.6</v>
      </c>
      <c r="E43" s="306">
        <v>0</v>
      </c>
      <c r="F43" s="306">
        <v>22.1</v>
      </c>
      <c r="G43" s="306">
        <v>67</v>
      </c>
      <c r="H43" s="306">
        <v>3.4</v>
      </c>
      <c r="I43" s="306">
        <v>61.4</v>
      </c>
      <c r="J43" s="306">
        <v>0</v>
      </c>
    </row>
    <row r="44" spans="1:10" x14ac:dyDescent="0.2">
      <c r="A44" s="378"/>
      <c r="C44" s="305">
        <v>44228.958333333336</v>
      </c>
      <c r="D44" s="306">
        <v>987.1</v>
      </c>
      <c r="E44" s="306">
        <v>0</v>
      </c>
      <c r="F44" s="306">
        <v>22</v>
      </c>
      <c r="G44" s="306">
        <v>67.3</v>
      </c>
      <c r="H44" s="306">
        <v>3.3</v>
      </c>
      <c r="I44" s="306">
        <v>57</v>
      </c>
      <c r="J44" s="306">
        <v>0</v>
      </c>
    </row>
    <row r="45" spans="1:10" x14ac:dyDescent="0.2">
      <c r="A45" s="378"/>
      <c r="C45" s="305">
        <v>44229</v>
      </c>
      <c r="D45" s="306">
        <v>986.6</v>
      </c>
      <c r="E45" s="306">
        <v>0</v>
      </c>
      <c r="F45" s="306">
        <v>21.9</v>
      </c>
      <c r="G45" s="306">
        <v>68.099999999999994</v>
      </c>
      <c r="H45" s="306">
        <v>3.1</v>
      </c>
      <c r="I45" s="306">
        <v>58.4</v>
      </c>
      <c r="J45" s="306">
        <v>0</v>
      </c>
    </row>
    <row r="46" spans="1:10" x14ac:dyDescent="0.2">
      <c r="A46" s="378"/>
      <c r="C46" s="305">
        <v>44229.041666666664</v>
      </c>
      <c r="D46" s="306">
        <v>985.9</v>
      </c>
      <c r="E46" s="306">
        <v>0</v>
      </c>
      <c r="F46" s="306">
        <v>21.8</v>
      </c>
      <c r="G46" s="306">
        <v>68.400000000000006</v>
      </c>
      <c r="H46" s="306">
        <v>2.8</v>
      </c>
      <c r="I46" s="306">
        <v>45.6</v>
      </c>
      <c r="J46" s="306">
        <v>0</v>
      </c>
    </row>
    <row r="47" spans="1:10" x14ac:dyDescent="0.2">
      <c r="A47" s="378"/>
      <c r="C47" s="305">
        <v>44229.083333333336</v>
      </c>
      <c r="D47" s="306">
        <v>985.6</v>
      </c>
      <c r="E47" s="306">
        <v>0</v>
      </c>
      <c r="F47" s="306">
        <v>21.8</v>
      </c>
      <c r="G47" s="306">
        <v>68.7</v>
      </c>
      <c r="H47" s="306">
        <v>3.6</v>
      </c>
      <c r="I47" s="306">
        <v>43.2</v>
      </c>
      <c r="J47" s="306">
        <v>0</v>
      </c>
    </row>
    <row r="48" spans="1:10" x14ac:dyDescent="0.2">
      <c r="A48" s="378"/>
      <c r="C48" s="305">
        <v>44229.125</v>
      </c>
      <c r="D48" s="306">
        <v>985.1</v>
      </c>
      <c r="E48" s="306">
        <v>0</v>
      </c>
      <c r="F48" s="306">
        <v>21.7</v>
      </c>
      <c r="G48" s="306">
        <v>69</v>
      </c>
      <c r="H48" s="306">
        <v>3.4</v>
      </c>
      <c r="I48" s="306">
        <v>49.5</v>
      </c>
      <c r="J48" s="306">
        <v>0</v>
      </c>
    </row>
    <row r="49" spans="1:10" x14ac:dyDescent="0.2">
      <c r="A49" s="378"/>
      <c r="C49" s="305">
        <v>44229.166666666664</v>
      </c>
      <c r="D49" s="306">
        <v>984.9</v>
      </c>
      <c r="E49" s="306">
        <v>0</v>
      </c>
      <c r="F49" s="306">
        <v>21.5</v>
      </c>
      <c r="G49" s="306">
        <v>69.2</v>
      </c>
      <c r="H49" s="338">
        <v>3.9</v>
      </c>
      <c r="I49" s="338">
        <v>46.4</v>
      </c>
      <c r="J49" s="306">
        <v>0</v>
      </c>
    </row>
    <row r="50" spans="1:10" x14ac:dyDescent="0.2">
      <c r="A50" s="378"/>
      <c r="C50" s="305">
        <v>44229.208333333336</v>
      </c>
      <c r="D50" s="306">
        <v>985.1</v>
      </c>
      <c r="E50" s="306">
        <v>0</v>
      </c>
      <c r="F50" s="306">
        <v>21.3</v>
      </c>
      <c r="G50" s="306">
        <v>69.599999999999994</v>
      </c>
      <c r="H50" s="306">
        <v>3.6</v>
      </c>
      <c r="I50" s="306">
        <v>52.6</v>
      </c>
      <c r="J50" s="306">
        <v>4.3</v>
      </c>
    </row>
    <row r="51" spans="1:10" x14ac:dyDescent="0.2">
      <c r="A51" s="378"/>
      <c r="C51" s="305">
        <v>44229.25</v>
      </c>
      <c r="D51" s="306">
        <v>985.8</v>
      </c>
      <c r="E51" s="306">
        <v>0</v>
      </c>
      <c r="F51" s="306">
        <v>21.6</v>
      </c>
      <c r="G51" s="306">
        <v>68.400000000000006</v>
      </c>
      <c r="H51" s="306">
        <v>2.6</v>
      </c>
      <c r="I51" s="306">
        <v>64</v>
      </c>
      <c r="J51" s="306">
        <v>49.6</v>
      </c>
    </row>
    <row r="52" spans="1:10" x14ac:dyDescent="0.2">
      <c r="A52" s="378"/>
      <c r="C52" s="305">
        <v>44229.291666666664</v>
      </c>
      <c r="D52" s="306">
        <v>985.8</v>
      </c>
      <c r="E52" s="306">
        <v>0</v>
      </c>
      <c r="F52" s="306">
        <v>22.2</v>
      </c>
      <c r="G52" s="306">
        <v>65.7</v>
      </c>
      <c r="H52" s="306">
        <v>3.6</v>
      </c>
      <c r="I52" s="306">
        <v>69.099999999999994</v>
      </c>
      <c r="J52" s="306">
        <v>274.89999999999998</v>
      </c>
    </row>
    <row r="53" spans="1:10" x14ac:dyDescent="0.2">
      <c r="A53" s="378"/>
      <c r="C53" s="305">
        <v>44229.333333333336</v>
      </c>
      <c r="D53" s="306">
        <v>985.7</v>
      </c>
      <c r="E53" s="306">
        <v>0</v>
      </c>
      <c r="F53" s="306">
        <v>22.9</v>
      </c>
      <c r="G53" s="306">
        <v>62.7</v>
      </c>
      <c r="H53" s="306">
        <v>4.5</v>
      </c>
      <c r="I53" s="306">
        <v>72.7</v>
      </c>
      <c r="J53" s="306">
        <v>372.9</v>
      </c>
    </row>
    <row r="54" spans="1:10" x14ac:dyDescent="0.2">
      <c r="A54" s="378"/>
      <c r="C54" s="305">
        <v>44229.375</v>
      </c>
      <c r="D54" s="306">
        <v>985.7</v>
      </c>
      <c r="E54" s="306">
        <v>0</v>
      </c>
      <c r="F54" s="306">
        <v>23.1</v>
      </c>
      <c r="G54" s="306">
        <v>61.2</v>
      </c>
      <c r="H54" s="306">
        <v>4.2</v>
      </c>
      <c r="I54" s="306">
        <v>78.7</v>
      </c>
      <c r="J54" s="306">
        <v>598.70000000000005</v>
      </c>
    </row>
    <row r="55" spans="1:10" x14ac:dyDescent="0.2">
      <c r="A55" s="378"/>
      <c r="C55" s="305">
        <v>44229.416666666664</v>
      </c>
      <c r="D55" s="306">
        <v>985.2</v>
      </c>
      <c r="E55" s="306">
        <v>0</v>
      </c>
      <c r="F55" s="306">
        <v>23.9</v>
      </c>
      <c r="G55" s="306">
        <v>58.6</v>
      </c>
      <c r="H55" s="306">
        <v>4.0999999999999996</v>
      </c>
      <c r="I55" s="306">
        <v>71.400000000000006</v>
      </c>
      <c r="J55" s="306">
        <v>1046.5</v>
      </c>
    </row>
    <row r="56" spans="1:10" x14ac:dyDescent="0.2">
      <c r="A56" s="378"/>
      <c r="C56" s="305">
        <v>44229.458333333336</v>
      </c>
      <c r="D56" s="306">
        <v>984.6</v>
      </c>
      <c r="E56" s="306">
        <v>0</v>
      </c>
      <c r="F56" s="306">
        <v>24.5</v>
      </c>
      <c r="G56" s="306">
        <v>58.8</v>
      </c>
      <c r="H56" s="306">
        <v>4.7</v>
      </c>
      <c r="I56" s="306">
        <v>79.400000000000006</v>
      </c>
      <c r="J56" s="306">
        <v>1076.8</v>
      </c>
    </row>
    <row r="57" spans="1:10" x14ac:dyDescent="0.2">
      <c r="A57" s="378"/>
      <c r="C57" s="305">
        <v>44229.5</v>
      </c>
      <c r="D57" s="306">
        <v>984.4</v>
      </c>
      <c r="E57" s="306">
        <v>0</v>
      </c>
      <c r="F57" s="306">
        <v>24.6</v>
      </c>
      <c r="G57" s="306">
        <v>58.6</v>
      </c>
      <c r="H57" s="306">
        <v>5</v>
      </c>
      <c r="I57" s="306">
        <v>80.2</v>
      </c>
      <c r="J57" s="306">
        <v>1045.2</v>
      </c>
    </row>
    <row r="58" spans="1:10" x14ac:dyDescent="0.2">
      <c r="A58" s="378"/>
      <c r="C58" s="305">
        <v>44229.541666666664</v>
      </c>
      <c r="D58" s="306">
        <v>984</v>
      </c>
      <c r="E58" s="306">
        <v>0</v>
      </c>
      <c r="F58" s="306">
        <v>24.3</v>
      </c>
      <c r="G58" s="306">
        <v>59.9</v>
      </c>
      <c r="H58" s="306">
        <v>5.4</v>
      </c>
      <c r="I58" s="306">
        <v>77.2</v>
      </c>
      <c r="J58" s="306">
        <v>962.9</v>
      </c>
    </row>
    <row r="59" spans="1:10" x14ac:dyDescent="0.2">
      <c r="A59" s="378"/>
      <c r="C59" s="305">
        <v>44229.583333333336</v>
      </c>
      <c r="D59" s="306">
        <v>984.1</v>
      </c>
      <c r="E59" s="306">
        <v>0</v>
      </c>
      <c r="F59" s="306">
        <v>24</v>
      </c>
      <c r="G59" s="306">
        <v>61.1</v>
      </c>
      <c r="H59" s="306">
        <v>5.3</v>
      </c>
      <c r="I59" s="306">
        <v>81.400000000000006</v>
      </c>
      <c r="J59" s="306">
        <v>705.5</v>
      </c>
    </row>
    <row r="60" spans="1:10" x14ac:dyDescent="0.2">
      <c r="A60" s="378"/>
      <c r="C60" s="305">
        <v>44229.625</v>
      </c>
      <c r="D60" s="306">
        <v>984.2</v>
      </c>
      <c r="E60" s="306">
        <v>0</v>
      </c>
      <c r="F60" s="306">
        <v>23.7</v>
      </c>
      <c r="G60" s="306">
        <v>62.4</v>
      </c>
      <c r="H60" s="306">
        <v>4.5</v>
      </c>
      <c r="I60" s="306">
        <v>77.7</v>
      </c>
      <c r="J60" s="306">
        <v>589.1</v>
      </c>
    </row>
    <row r="61" spans="1:10" x14ac:dyDescent="0.2">
      <c r="A61" s="378"/>
      <c r="C61" s="305">
        <v>44229.666666666664</v>
      </c>
      <c r="D61" s="306">
        <v>984.6</v>
      </c>
      <c r="E61" s="306">
        <v>0</v>
      </c>
      <c r="F61" s="306">
        <v>23.5</v>
      </c>
      <c r="G61" s="306">
        <v>66.2</v>
      </c>
      <c r="H61" s="306">
        <v>4.5999999999999996</v>
      </c>
      <c r="I61" s="306">
        <v>78.5</v>
      </c>
      <c r="J61" s="306">
        <v>355.6</v>
      </c>
    </row>
    <row r="62" spans="1:10" x14ac:dyDescent="0.2">
      <c r="A62" s="378"/>
      <c r="C62" s="305">
        <v>44229.708333333336</v>
      </c>
      <c r="D62" s="306">
        <v>985.4</v>
      </c>
      <c r="E62" s="306">
        <v>0</v>
      </c>
      <c r="F62" s="306">
        <v>23</v>
      </c>
      <c r="G62" s="306">
        <v>68</v>
      </c>
      <c r="H62" s="306">
        <v>4.5</v>
      </c>
      <c r="I62" s="306">
        <v>70.3</v>
      </c>
      <c r="J62" s="306">
        <v>134.9</v>
      </c>
    </row>
    <row r="63" spans="1:10" x14ac:dyDescent="0.2">
      <c r="A63" s="378"/>
      <c r="C63" s="305">
        <v>44229.75</v>
      </c>
      <c r="D63" s="306">
        <v>986.5</v>
      </c>
      <c r="E63" s="306">
        <v>0</v>
      </c>
      <c r="F63" s="306">
        <v>22.7</v>
      </c>
      <c r="G63" s="306">
        <v>68</v>
      </c>
      <c r="H63" s="306">
        <v>4.3</v>
      </c>
      <c r="I63" s="306">
        <v>61.2</v>
      </c>
      <c r="J63" s="306">
        <v>8.9</v>
      </c>
    </row>
    <row r="64" spans="1:10" x14ac:dyDescent="0.2">
      <c r="A64" s="378"/>
      <c r="C64" s="305">
        <v>44229.791666666664</v>
      </c>
      <c r="D64" s="306">
        <v>987.1</v>
      </c>
      <c r="E64" s="306">
        <v>0</v>
      </c>
      <c r="F64" s="306">
        <v>22.3</v>
      </c>
      <c r="G64" s="306">
        <v>70.099999999999994</v>
      </c>
      <c r="H64" s="306">
        <v>4.7</v>
      </c>
      <c r="I64" s="306">
        <v>58.1</v>
      </c>
      <c r="J64" s="306">
        <v>0</v>
      </c>
    </row>
    <row r="65" spans="1:10" x14ac:dyDescent="0.2">
      <c r="A65" s="378"/>
      <c r="C65" s="305">
        <v>44229.833333333336</v>
      </c>
      <c r="D65" s="306">
        <v>987.3</v>
      </c>
      <c r="E65" s="306">
        <v>0</v>
      </c>
      <c r="F65" s="306">
        <v>22.2</v>
      </c>
      <c r="G65" s="306">
        <v>69.400000000000006</v>
      </c>
      <c r="H65" s="306">
        <v>4.7</v>
      </c>
      <c r="I65" s="306">
        <v>54</v>
      </c>
      <c r="J65" s="306">
        <v>0</v>
      </c>
    </row>
    <row r="66" spans="1:10" x14ac:dyDescent="0.2">
      <c r="A66" s="378"/>
      <c r="C66" s="305">
        <v>44229.875</v>
      </c>
      <c r="D66" s="306">
        <v>987.2</v>
      </c>
      <c r="E66" s="306">
        <v>0</v>
      </c>
      <c r="F66" s="306">
        <v>22.4</v>
      </c>
      <c r="G66" s="306">
        <v>67.099999999999994</v>
      </c>
      <c r="H66" s="306">
        <v>4.5999999999999996</v>
      </c>
      <c r="I66" s="306">
        <v>49.1</v>
      </c>
      <c r="J66" s="306">
        <v>0</v>
      </c>
    </row>
    <row r="67" spans="1:10" x14ac:dyDescent="0.2">
      <c r="A67" s="378"/>
      <c r="C67" s="305">
        <v>44229.916666666664</v>
      </c>
      <c r="D67" s="306">
        <v>986.8</v>
      </c>
      <c r="E67" s="306">
        <v>0</v>
      </c>
      <c r="F67" s="306">
        <v>21.8</v>
      </c>
      <c r="G67" s="306">
        <v>70.2</v>
      </c>
      <c r="H67" s="306">
        <v>4.5999999999999996</v>
      </c>
      <c r="I67" s="306">
        <v>52.7</v>
      </c>
      <c r="J67" s="306">
        <v>0</v>
      </c>
    </row>
    <row r="68" spans="1:10" x14ac:dyDescent="0.2">
      <c r="A68" s="378"/>
      <c r="C68" s="305">
        <v>44229.958333333336</v>
      </c>
      <c r="D68" s="306">
        <v>986.2</v>
      </c>
      <c r="E68" s="306">
        <v>0</v>
      </c>
      <c r="F68" s="306">
        <v>21.5</v>
      </c>
      <c r="G68" s="306">
        <v>70.3</v>
      </c>
      <c r="H68" s="306">
        <v>3.3</v>
      </c>
      <c r="I68" s="306">
        <v>52.5</v>
      </c>
      <c r="J68" s="306">
        <v>0</v>
      </c>
    </row>
    <row r="69" spans="1:10" x14ac:dyDescent="0.2">
      <c r="A69" s="378"/>
      <c r="C69" s="305">
        <v>44230</v>
      </c>
      <c r="D69" s="306">
        <v>985.9</v>
      </c>
      <c r="E69" s="306">
        <v>0</v>
      </c>
      <c r="F69" s="306">
        <v>20.8</v>
      </c>
      <c r="G69" s="306">
        <v>73.8</v>
      </c>
      <c r="H69" s="306">
        <v>3.6</v>
      </c>
      <c r="I69" s="306">
        <v>66.400000000000006</v>
      </c>
      <c r="J69" s="306">
        <v>0</v>
      </c>
    </row>
    <row r="70" spans="1:10" x14ac:dyDescent="0.2">
      <c r="A70" s="378"/>
      <c r="C70" s="305">
        <v>44230.041666666664</v>
      </c>
      <c r="D70" s="306">
        <v>985.5</v>
      </c>
      <c r="E70" s="306">
        <v>0</v>
      </c>
      <c r="F70" s="306">
        <v>20.399999999999999</v>
      </c>
      <c r="G70" s="306">
        <v>73.599999999999994</v>
      </c>
      <c r="H70" s="306">
        <v>3.4</v>
      </c>
      <c r="I70" s="306">
        <v>67.7</v>
      </c>
      <c r="J70" s="306">
        <v>0</v>
      </c>
    </row>
    <row r="71" spans="1:10" x14ac:dyDescent="0.2">
      <c r="A71" s="378"/>
      <c r="C71" s="305">
        <v>44230.083333333336</v>
      </c>
      <c r="D71" s="306">
        <v>985.2</v>
      </c>
      <c r="E71" s="306">
        <v>0</v>
      </c>
      <c r="F71" s="306">
        <v>20.399999999999999</v>
      </c>
      <c r="G71" s="306">
        <v>72.599999999999994</v>
      </c>
      <c r="H71" s="306">
        <v>3.6</v>
      </c>
      <c r="I71" s="306">
        <v>71.900000000000006</v>
      </c>
      <c r="J71" s="306">
        <v>0</v>
      </c>
    </row>
    <row r="72" spans="1:10" x14ac:dyDescent="0.2">
      <c r="A72" s="378"/>
      <c r="C72" s="305">
        <v>44230.125</v>
      </c>
      <c r="D72" s="306">
        <v>985.3</v>
      </c>
      <c r="E72" s="306">
        <v>0</v>
      </c>
      <c r="F72" s="306">
        <v>20.399999999999999</v>
      </c>
      <c r="G72" s="306">
        <v>71.400000000000006</v>
      </c>
      <c r="H72" s="306">
        <v>3.2</v>
      </c>
      <c r="I72" s="306">
        <v>58.8</v>
      </c>
      <c r="J72" s="306">
        <v>0</v>
      </c>
    </row>
    <row r="73" spans="1:10" x14ac:dyDescent="0.2">
      <c r="A73" s="378"/>
      <c r="C73" s="305">
        <v>44230.166666666664</v>
      </c>
      <c r="D73" s="306">
        <v>985.4</v>
      </c>
      <c r="E73" s="306">
        <v>0</v>
      </c>
      <c r="F73" s="306">
        <v>20.5</v>
      </c>
      <c r="G73" s="306">
        <v>70.5</v>
      </c>
      <c r="H73" s="306">
        <v>2.5</v>
      </c>
      <c r="I73" s="306">
        <v>71.3</v>
      </c>
      <c r="J73" s="306">
        <v>0</v>
      </c>
    </row>
    <row r="74" spans="1:10" x14ac:dyDescent="0.2">
      <c r="A74" s="378"/>
      <c r="C74" s="305">
        <v>44230.208333333336</v>
      </c>
      <c r="D74" s="306">
        <v>985.6</v>
      </c>
      <c r="E74" s="306">
        <v>0</v>
      </c>
      <c r="F74" s="306">
        <v>20.399999999999999</v>
      </c>
      <c r="G74" s="306">
        <v>70.7</v>
      </c>
      <c r="H74" s="306">
        <v>2.4</v>
      </c>
      <c r="I74" s="306">
        <v>55.6</v>
      </c>
      <c r="J74" s="306">
        <v>8.4</v>
      </c>
    </row>
    <row r="75" spans="1:10" x14ac:dyDescent="0.2">
      <c r="A75" s="378"/>
      <c r="C75" s="305">
        <v>44230.25</v>
      </c>
      <c r="D75" s="306">
        <v>986</v>
      </c>
      <c r="E75" s="306">
        <v>0</v>
      </c>
      <c r="F75" s="306">
        <v>20.7</v>
      </c>
      <c r="G75" s="306">
        <v>69.099999999999994</v>
      </c>
      <c r="H75" s="306">
        <v>2.5</v>
      </c>
      <c r="I75" s="306">
        <v>61</v>
      </c>
      <c r="J75" s="306">
        <v>99.3</v>
      </c>
    </row>
    <row r="76" spans="1:10" x14ac:dyDescent="0.2">
      <c r="A76" s="378"/>
      <c r="C76" s="305">
        <v>44230.291666666664</v>
      </c>
      <c r="D76" s="306">
        <v>985.8</v>
      </c>
      <c r="E76" s="306">
        <v>0</v>
      </c>
      <c r="F76" s="306">
        <v>21.4</v>
      </c>
      <c r="G76" s="306">
        <v>66.8</v>
      </c>
      <c r="H76" s="306">
        <v>3.4</v>
      </c>
      <c r="I76" s="306">
        <v>62.6</v>
      </c>
      <c r="J76" s="306">
        <v>230.9</v>
      </c>
    </row>
    <row r="77" spans="1:10" x14ac:dyDescent="0.2">
      <c r="A77" s="378"/>
      <c r="C77" s="305">
        <v>44230.333333333336</v>
      </c>
      <c r="D77" s="306">
        <v>985.8</v>
      </c>
      <c r="E77" s="306">
        <v>0</v>
      </c>
      <c r="F77" s="306">
        <v>22.7</v>
      </c>
      <c r="G77" s="306">
        <v>64.5</v>
      </c>
      <c r="H77" s="306">
        <v>4.7</v>
      </c>
      <c r="I77" s="306">
        <v>55.6</v>
      </c>
      <c r="J77" s="306">
        <v>594.4</v>
      </c>
    </row>
    <row r="78" spans="1:10" x14ac:dyDescent="0.2">
      <c r="A78" s="378"/>
      <c r="C78" s="305">
        <v>44230.375</v>
      </c>
      <c r="D78" s="306">
        <v>985.6</v>
      </c>
      <c r="E78" s="306">
        <v>0</v>
      </c>
      <c r="F78" s="306">
        <v>23</v>
      </c>
      <c r="G78" s="306">
        <v>63.5</v>
      </c>
      <c r="H78" s="306">
        <v>4.9000000000000004</v>
      </c>
      <c r="I78" s="306">
        <v>73.099999999999994</v>
      </c>
      <c r="J78" s="306">
        <v>815.4</v>
      </c>
    </row>
    <row r="79" spans="1:10" x14ac:dyDescent="0.2">
      <c r="A79" s="378"/>
      <c r="C79" s="305">
        <v>44230.416666666664</v>
      </c>
      <c r="D79" s="306">
        <v>985</v>
      </c>
      <c r="E79" s="306">
        <v>0</v>
      </c>
      <c r="F79" s="306">
        <v>23.6</v>
      </c>
      <c r="G79" s="306">
        <v>62</v>
      </c>
      <c r="H79" s="306">
        <v>4.3</v>
      </c>
      <c r="I79" s="306">
        <v>75.900000000000006</v>
      </c>
      <c r="J79" s="306">
        <v>959.9</v>
      </c>
    </row>
    <row r="80" spans="1:10" x14ac:dyDescent="0.2">
      <c r="A80" s="378"/>
      <c r="C80" s="305">
        <v>44230.458333333336</v>
      </c>
      <c r="D80" s="306">
        <v>984.7</v>
      </c>
      <c r="E80" s="306">
        <v>0</v>
      </c>
      <c r="F80" s="306">
        <v>24</v>
      </c>
      <c r="G80" s="306">
        <v>62.1</v>
      </c>
      <c r="H80" s="306">
        <v>4.5</v>
      </c>
      <c r="I80" s="306">
        <v>85.2</v>
      </c>
      <c r="J80" s="306">
        <v>1051</v>
      </c>
    </row>
    <row r="81" spans="1:10" x14ac:dyDescent="0.2">
      <c r="A81" s="378"/>
      <c r="C81" s="305">
        <v>44230.5</v>
      </c>
      <c r="D81" s="306">
        <v>984.8</v>
      </c>
      <c r="E81" s="306">
        <v>0</v>
      </c>
      <c r="F81" s="306">
        <v>24</v>
      </c>
      <c r="G81" s="306">
        <v>65.2</v>
      </c>
      <c r="H81" s="306">
        <v>4.5999999999999996</v>
      </c>
      <c r="I81" s="306">
        <v>92.7</v>
      </c>
      <c r="J81" s="306">
        <v>1003.1</v>
      </c>
    </row>
    <row r="82" spans="1:10" x14ac:dyDescent="0.2">
      <c r="A82" s="378"/>
      <c r="C82" s="305">
        <v>44230.541666666664</v>
      </c>
      <c r="D82" s="306">
        <v>984.8</v>
      </c>
      <c r="E82" s="306">
        <v>0</v>
      </c>
      <c r="F82" s="306">
        <v>23.9</v>
      </c>
      <c r="G82" s="306">
        <v>65.7</v>
      </c>
      <c r="H82" s="306">
        <v>4.5</v>
      </c>
      <c r="I82" s="306">
        <v>84.4</v>
      </c>
      <c r="J82" s="306">
        <v>808.5</v>
      </c>
    </row>
    <row r="83" spans="1:10" x14ac:dyDescent="0.2">
      <c r="A83" s="378"/>
      <c r="C83" s="305">
        <v>44230.583333333336</v>
      </c>
      <c r="D83" s="306">
        <v>984.5</v>
      </c>
      <c r="E83" s="306">
        <v>0</v>
      </c>
      <c r="F83" s="306">
        <v>24.2</v>
      </c>
      <c r="G83" s="306">
        <v>64.7</v>
      </c>
      <c r="H83" s="306">
        <v>4.4000000000000004</v>
      </c>
      <c r="I83" s="306">
        <v>93.8</v>
      </c>
      <c r="J83" s="306">
        <v>889.5</v>
      </c>
    </row>
    <row r="84" spans="1:10" x14ac:dyDescent="0.2">
      <c r="A84" s="378"/>
      <c r="C84" s="305">
        <v>44230.625</v>
      </c>
      <c r="D84" s="306">
        <v>984.4</v>
      </c>
      <c r="E84" s="306">
        <v>0</v>
      </c>
      <c r="F84" s="306">
        <v>23.6</v>
      </c>
      <c r="G84" s="306">
        <v>67.099999999999994</v>
      </c>
      <c r="H84" s="306">
        <v>4.2</v>
      </c>
      <c r="I84" s="306">
        <v>87.6</v>
      </c>
      <c r="J84" s="306">
        <v>416.6</v>
      </c>
    </row>
    <row r="85" spans="1:10" x14ac:dyDescent="0.2">
      <c r="A85" s="378"/>
      <c r="C85" s="305">
        <v>44230.666666666664</v>
      </c>
      <c r="D85" s="306">
        <v>985.1</v>
      </c>
      <c r="E85" s="306">
        <v>0</v>
      </c>
      <c r="F85" s="306">
        <v>23.1</v>
      </c>
      <c r="G85" s="306">
        <v>69.5</v>
      </c>
      <c r="H85" s="306">
        <v>4.5</v>
      </c>
      <c r="I85" s="306">
        <v>84.7</v>
      </c>
      <c r="J85" s="306">
        <v>189.2</v>
      </c>
    </row>
    <row r="86" spans="1:10" x14ac:dyDescent="0.2">
      <c r="A86" s="378"/>
      <c r="C86" s="305">
        <v>44230.708333333336</v>
      </c>
      <c r="D86" s="306">
        <v>986.1</v>
      </c>
      <c r="E86" s="306">
        <v>0</v>
      </c>
      <c r="F86" s="306">
        <v>22.6</v>
      </c>
      <c r="G86" s="306">
        <v>71</v>
      </c>
      <c r="H86" s="306">
        <v>4.2</v>
      </c>
      <c r="I86" s="306">
        <v>75.400000000000006</v>
      </c>
      <c r="J86" s="306">
        <v>38.6</v>
      </c>
    </row>
    <row r="87" spans="1:10" x14ac:dyDescent="0.2">
      <c r="A87" s="378"/>
      <c r="C87" s="305">
        <v>44230.75</v>
      </c>
      <c r="D87" s="306">
        <v>986.8</v>
      </c>
      <c r="E87" s="306">
        <v>0</v>
      </c>
      <c r="F87" s="306">
        <v>22.4</v>
      </c>
      <c r="G87" s="306">
        <v>71.7</v>
      </c>
      <c r="H87" s="306">
        <v>3.7</v>
      </c>
      <c r="I87" s="306">
        <v>77.099999999999994</v>
      </c>
      <c r="J87" s="306">
        <v>4.5999999999999996</v>
      </c>
    </row>
    <row r="88" spans="1:10" x14ac:dyDescent="0.2">
      <c r="A88" s="378"/>
      <c r="C88" s="305">
        <v>44230.791666666664</v>
      </c>
      <c r="D88" s="306">
        <v>987.5</v>
      </c>
      <c r="E88" s="306">
        <v>0</v>
      </c>
      <c r="F88" s="306">
        <v>22.3</v>
      </c>
      <c r="G88" s="306">
        <v>72.099999999999994</v>
      </c>
      <c r="H88" s="306">
        <v>3.8</v>
      </c>
      <c r="I88" s="306">
        <v>57.8</v>
      </c>
      <c r="J88" s="306">
        <v>0</v>
      </c>
    </row>
    <row r="89" spans="1:10" x14ac:dyDescent="0.2">
      <c r="A89" s="378"/>
      <c r="C89" s="305">
        <v>44230.833333333336</v>
      </c>
      <c r="D89" s="306">
        <v>987.7</v>
      </c>
      <c r="E89" s="306">
        <v>0</v>
      </c>
      <c r="F89" s="306">
        <v>22.4</v>
      </c>
      <c r="G89" s="306">
        <v>72.3</v>
      </c>
      <c r="H89" s="306">
        <v>3.8</v>
      </c>
      <c r="I89" s="343">
        <v>59.1</v>
      </c>
      <c r="J89" s="306">
        <v>0</v>
      </c>
    </row>
    <row r="90" spans="1:10" x14ac:dyDescent="0.2">
      <c r="A90" s="378"/>
      <c r="C90" s="305">
        <v>44230.875</v>
      </c>
      <c r="D90" s="306">
        <v>987.7</v>
      </c>
      <c r="E90" s="306">
        <v>0</v>
      </c>
      <c r="F90" s="306">
        <v>22.2</v>
      </c>
      <c r="G90" s="306">
        <v>71.900000000000006</v>
      </c>
      <c r="H90" s="344">
        <v>3.7</v>
      </c>
      <c r="I90" s="338">
        <v>57.7</v>
      </c>
      <c r="J90" s="342">
        <v>0</v>
      </c>
    </row>
    <row r="91" spans="1:10" x14ac:dyDescent="0.2">
      <c r="A91" s="378"/>
      <c r="C91" s="305">
        <v>44230.916666666664</v>
      </c>
      <c r="D91" s="306">
        <v>987.6</v>
      </c>
      <c r="E91" s="306">
        <v>0</v>
      </c>
      <c r="F91" s="306">
        <v>22</v>
      </c>
      <c r="G91" s="340">
        <v>72.5</v>
      </c>
      <c r="H91" s="338">
        <v>3.1</v>
      </c>
      <c r="I91" s="338">
        <v>64.2</v>
      </c>
      <c r="J91" s="342">
        <v>0</v>
      </c>
    </row>
    <row r="92" spans="1:10" x14ac:dyDescent="0.2">
      <c r="A92" s="378"/>
      <c r="C92" s="305">
        <v>44230.958333333336</v>
      </c>
      <c r="D92" s="306">
        <v>987</v>
      </c>
      <c r="E92" s="306">
        <v>0</v>
      </c>
      <c r="F92" s="306">
        <v>21.7</v>
      </c>
      <c r="G92" s="306">
        <v>74.3</v>
      </c>
      <c r="H92" s="346">
        <v>3</v>
      </c>
      <c r="I92" s="346">
        <v>73</v>
      </c>
      <c r="J92" s="306">
        <v>0</v>
      </c>
    </row>
    <row r="93" spans="1:10" x14ac:dyDescent="0.2">
      <c r="A93" s="378"/>
      <c r="C93" s="305">
        <v>44231</v>
      </c>
      <c r="D93" s="306">
        <v>986.7</v>
      </c>
      <c r="E93" s="306">
        <v>0</v>
      </c>
      <c r="F93" s="306">
        <v>21.6</v>
      </c>
      <c r="G93" s="306">
        <v>73.900000000000006</v>
      </c>
      <c r="H93" s="306">
        <v>1.7</v>
      </c>
      <c r="I93" s="306">
        <v>75.8</v>
      </c>
      <c r="J93" s="306">
        <v>0</v>
      </c>
    </row>
    <row r="94" spans="1:10" x14ac:dyDescent="0.2">
      <c r="A94" s="378"/>
      <c r="C94" s="305">
        <v>44231.041666666664</v>
      </c>
      <c r="D94" s="306">
        <v>986.3</v>
      </c>
      <c r="E94" s="306">
        <v>0</v>
      </c>
      <c r="F94" s="306">
        <v>21.4</v>
      </c>
      <c r="G94" s="306">
        <v>73.3</v>
      </c>
      <c r="H94" s="343">
        <v>1.8</v>
      </c>
      <c r="I94" s="343">
        <v>108.2</v>
      </c>
      <c r="J94" s="306">
        <v>0</v>
      </c>
    </row>
    <row r="95" spans="1:10" x14ac:dyDescent="0.2">
      <c r="A95" s="378"/>
      <c r="C95" s="305">
        <v>44231.083333333336</v>
      </c>
      <c r="D95" s="306">
        <v>986.1</v>
      </c>
      <c r="E95" s="306">
        <v>0</v>
      </c>
      <c r="F95" s="306">
        <v>21.4</v>
      </c>
      <c r="G95" s="340">
        <v>72.099999999999994</v>
      </c>
      <c r="H95" s="338">
        <v>2</v>
      </c>
      <c r="I95" s="338">
        <v>85.9</v>
      </c>
      <c r="J95" s="342">
        <v>0</v>
      </c>
    </row>
    <row r="96" spans="1:10" x14ac:dyDescent="0.2">
      <c r="A96" s="378"/>
      <c r="C96" s="305">
        <v>44231.125</v>
      </c>
      <c r="D96" s="306">
        <v>986</v>
      </c>
      <c r="E96" s="306">
        <v>0</v>
      </c>
      <c r="F96" s="306">
        <v>21.6</v>
      </c>
      <c r="G96" s="306">
        <v>72.099999999999994</v>
      </c>
      <c r="H96" s="346">
        <v>1.5</v>
      </c>
      <c r="I96" s="346">
        <v>73.2</v>
      </c>
      <c r="J96" s="306">
        <v>0</v>
      </c>
    </row>
    <row r="97" spans="1:10" x14ac:dyDescent="0.2">
      <c r="A97" s="378"/>
      <c r="C97" s="305">
        <v>44231.166666666664</v>
      </c>
      <c r="D97" s="306">
        <v>986</v>
      </c>
      <c r="E97" s="306">
        <v>0</v>
      </c>
      <c r="F97" s="306">
        <v>21.1</v>
      </c>
      <c r="G97" s="306">
        <v>72.5</v>
      </c>
      <c r="H97" s="306">
        <v>2.1</v>
      </c>
      <c r="I97" s="306">
        <v>81.2</v>
      </c>
      <c r="J97" s="306">
        <v>0</v>
      </c>
    </row>
    <row r="98" spans="1:10" x14ac:dyDescent="0.2">
      <c r="A98" s="378"/>
      <c r="C98" s="305">
        <v>44231.208333333336</v>
      </c>
      <c r="D98" s="306">
        <v>986.5</v>
      </c>
      <c r="E98" s="306">
        <v>0</v>
      </c>
      <c r="F98" s="306">
        <v>21.1</v>
      </c>
      <c r="G98" s="306">
        <v>71.900000000000006</v>
      </c>
      <c r="H98" s="345">
        <v>2.2000000000000002</v>
      </c>
      <c r="I98" s="345">
        <v>69</v>
      </c>
      <c r="J98" s="306">
        <v>1.6</v>
      </c>
    </row>
    <row r="99" spans="1:10" x14ac:dyDescent="0.2">
      <c r="A99" s="378"/>
      <c r="C99" s="305">
        <v>44231.25</v>
      </c>
      <c r="D99" s="306">
        <v>987</v>
      </c>
      <c r="E99" s="306">
        <v>0</v>
      </c>
      <c r="F99" s="306">
        <v>21.6</v>
      </c>
      <c r="G99" s="340">
        <v>71.400000000000006</v>
      </c>
      <c r="H99" s="554" t="s">
        <v>361</v>
      </c>
      <c r="I99" s="554" t="s">
        <v>361</v>
      </c>
      <c r="J99" s="342">
        <v>58.1</v>
      </c>
    </row>
    <row r="100" spans="1:10" x14ac:dyDescent="0.2">
      <c r="A100" s="378"/>
      <c r="C100" s="305">
        <v>44231.291666666664</v>
      </c>
      <c r="D100" s="306">
        <v>987.2</v>
      </c>
      <c r="E100" s="306">
        <v>0</v>
      </c>
      <c r="F100" s="306">
        <v>22.1</v>
      </c>
      <c r="G100" s="306">
        <v>71.400000000000006</v>
      </c>
      <c r="H100" s="348">
        <v>1.1000000000000001</v>
      </c>
      <c r="I100" s="554" t="s">
        <v>361</v>
      </c>
      <c r="J100" s="342">
        <v>184.4</v>
      </c>
    </row>
    <row r="101" spans="1:10" x14ac:dyDescent="0.2">
      <c r="A101" s="378"/>
      <c r="C101" s="305">
        <v>44231.333333333336</v>
      </c>
      <c r="D101" s="306">
        <v>987.3</v>
      </c>
      <c r="E101" s="306">
        <v>0</v>
      </c>
      <c r="F101" s="306">
        <v>22.6</v>
      </c>
      <c r="G101" s="306">
        <v>69.599999999999994</v>
      </c>
      <c r="H101" s="306">
        <v>1.1000000000000001</v>
      </c>
      <c r="I101" s="346">
        <v>203.2</v>
      </c>
      <c r="J101" s="306">
        <v>348.6</v>
      </c>
    </row>
    <row r="102" spans="1:10" x14ac:dyDescent="0.2">
      <c r="A102" s="378"/>
      <c r="C102" s="305">
        <v>44231.375</v>
      </c>
      <c r="D102" s="306">
        <v>987.3</v>
      </c>
      <c r="E102" s="306">
        <v>0</v>
      </c>
      <c r="F102" s="306">
        <v>23.4</v>
      </c>
      <c r="G102" s="306">
        <v>65.599999999999994</v>
      </c>
      <c r="H102" s="306">
        <v>1.6</v>
      </c>
      <c r="I102" s="306">
        <v>163.69999999999999</v>
      </c>
      <c r="J102" s="306">
        <v>423.2</v>
      </c>
    </row>
    <row r="103" spans="1:10" x14ac:dyDescent="0.2">
      <c r="A103" s="378"/>
      <c r="C103" s="305">
        <v>44231.416666666664</v>
      </c>
      <c r="D103" s="306">
        <v>987</v>
      </c>
      <c r="E103" s="306">
        <v>0</v>
      </c>
      <c r="F103" s="306">
        <v>23.8</v>
      </c>
      <c r="G103" s="306">
        <v>64.400000000000006</v>
      </c>
      <c r="H103" s="306">
        <v>2</v>
      </c>
      <c r="I103" s="306">
        <v>206</v>
      </c>
      <c r="J103" s="306">
        <v>505.9</v>
      </c>
    </row>
    <row r="104" spans="1:10" x14ac:dyDescent="0.2">
      <c r="A104" s="378"/>
      <c r="C104" s="305">
        <v>44231.458333333336</v>
      </c>
      <c r="D104" s="306">
        <v>986.3</v>
      </c>
      <c r="E104" s="306">
        <v>0</v>
      </c>
      <c r="F104" s="306">
        <v>24.6</v>
      </c>
      <c r="G104" s="306">
        <v>61.8</v>
      </c>
      <c r="H104" s="306">
        <v>2.7</v>
      </c>
      <c r="I104" s="306">
        <v>118.5</v>
      </c>
      <c r="J104" s="306">
        <v>917.2</v>
      </c>
    </row>
    <row r="105" spans="1:10" x14ac:dyDescent="0.2">
      <c r="A105" s="378"/>
      <c r="C105" s="305">
        <v>44231.5</v>
      </c>
      <c r="D105" s="306">
        <v>985.7</v>
      </c>
      <c r="E105" s="306">
        <v>0</v>
      </c>
      <c r="F105" s="306">
        <v>24.8</v>
      </c>
      <c r="G105" s="306">
        <v>61.1</v>
      </c>
      <c r="H105" s="306">
        <v>3.9</v>
      </c>
      <c r="I105" s="306">
        <v>92.6</v>
      </c>
      <c r="J105" s="306">
        <v>1027.9000000000001</v>
      </c>
    </row>
    <row r="106" spans="1:10" x14ac:dyDescent="0.2">
      <c r="A106" s="378"/>
      <c r="C106" s="305">
        <v>44231.541666666664</v>
      </c>
      <c r="D106" s="306">
        <v>985.5</v>
      </c>
      <c r="E106" s="306">
        <v>0</v>
      </c>
      <c r="F106" s="306">
        <v>24.7</v>
      </c>
      <c r="G106" s="306">
        <v>62.3</v>
      </c>
      <c r="H106" s="306">
        <v>4.2</v>
      </c>
      <c r="I106" s="306">
        <v>85.9</v>
      </c>
      <c r="J106" s="306">
        <v>992</v>
      </c>
    </row>
    <row r="107" spans="1:10" x14ac:dyDescent="0.2">
      <c r="A107" s="378"/>
      <c r="C107" s="305">
        <v>44231.583333333336</v>
      </c>
      <c r="D107" s="306">
        <v>985.2</v>
      </c>
      <c r="E107" s="306">
        <v>0</v>
      </c>
      <c r="F107" s="306">
        <v>24.6</v>
      </c>
      <c r="G107" s="306">
        <v>63.9</v>
      </c>
      <c r="H107" s="306">
        <v>4.8</v>
      </c>
      <c r="I107" s="306">
        <v>89.6</v>
      </c>
      <c r="J107" s="306">
        <v>931</v>
      </c>
    </row>
    <row r="108" spans="1:10" x14ac:dyDescent="0.2">
      <c r="A108" s="378"/>
      <c r="C108" s="305">
        <v>44231.625</v>
      </c>
      <c r="D108" s="306">
        <v>985.3</v>
      </c>
      <c r="E108" s="306">
        <v>0</v>
      </c>
      <c r="F108" s="306">
        <v>23.9</v>
      </c>
      <c r="G108" s="306">
        <v>67.099999999999994</v>
      </c>
      <c r="H108" s="306">
        <v>4.8</v>
      </c>
      <c r="I108" s="306">
        <v>76.900000000000006</v>
      </c>
      <c r="J108" s="306">
        <v>547.9</v>
      </c>
    </row>
    <row r="109" spans="1:10" x14ac:dyDescent="0.2">
      <c r="A109" s="378"/>
      <c r="C109" s="305">
        <v>44231.666666666664</v>
      </c>
      <c r="D109" s="306">
        <v>985.6</v>
      </c>
      <c r="E109" s="306">
        <v>0</v>
      </c>
      <c r="F109" s="306">
        <v>23.4</v>
      </c>
      <c r="G109" s="306">
        <v>69.900000000000006</v>
      </c>
      <c r="H109" s="306">
        <v>4.3</v>
      </c>
      <c r="I109" s="306">
        <v>79.5</v>
      </c>
      <c r="J109" s="306">
        <v>260.10000000000002</v>
      </c>
    </row>
    <row r="110" spans="1:10" x14ac:dyDescent="0.2">
      <c r="A110" s="378"/>
      <c r="C110" s="305">
        <v>44231.708333333336</v>
      </c>
      <c r="D110" s="306">
        <v>985.9</v>
      </c>
      <c r="E110" s="306">
        <v>0</v>
      </c>
      <c r="F110" s="306">
        <v>22.7</v>
      </c>
      <c r="G110" s="306">
        <v>73.8</v>
      </c>
      <c r="H110" s="306">
        <v>4.8</v>
      </c>
      <c r="I110" s="306">
        <v>74.5</v>
      </c>
      <c r="J110" s="306">
        <v>96.2</v>
      </c>
    </row>
    <row r="111" spans="1:10" x14ac:dyDescent="0.2">
      <c r="A111" s="378"/>
      <c r="C111" s="305">
        <v>44231.75</v>
      </c>
      <c r="D111" s="306">
        <v>986.7</v>
      </c>
      <c r="E111" s="306">
        <v>0</v>
      </c>
      <c r="F111" s="306">
        <v>22.3</v>
      </c>
      <c r="G111" s="306">
        <v>74.900000000000006</v>
      </c>
      <c r="H111" s="306">
        <v>4.5999999999999996</v>
      </c>
      <c r="I111" s="306">
        <v>72.7</v>
      </c>
      <c r="J111" s="306">
        <v>6.4</v>
      </c>
    </row>
    <row r="112" spans="1:10" x14ac:dyDescent="0.2">
      <c r="A112" s="378"/>
      <c r="C112" s="305">
        <v>44231.791666666664</v>
      </c>
      <c r="D112" s="306">
        <v>987.5</v>
      </c>
      <c r="E112" s="306">
        <v>0</v>
      </c>
      <c r="F112" s="306">
        <v>22.2</v>
      </c>
      <c r="G112" s="306">
        <v>75.7</v>
      </c>
      <c r="H112" s="306">
        <v>4.3</v>
      </c>
      <c r="I112" s="306">
        <v>62</v>
      </c>
      <c r="J112" s="306">
        <v>0</v>
      </c>
    </row>
    <row r="113" spans="1:10" x14ac:dyDescent="0.2">
      <c r="A113" s="378"/>
      <c r="C113" s="305">
        <v>44231.833333333336</v>
      </c>
      <c r="D113" s="306">
        <v>987.8</v>
      </c>
      <c r="E113" s="306">
        <v>0</v>
      </c>
      <c r="F113" s="306">
        <v>22.1</v>
      </c>
      <c r="G113" s="306">
        <v>74.400000000000006</v>
      </c>
      <c r="H113" s="306">
        <v>4.0999999999999996</v>
      </c>
      <c r="I113" s="306">
        <v>67.5</v>
      </c>
      <c r="J113" s="306">
        <v>0</v>
      </c>
    </row>
    <row r="114" spans="1:10" x14ac:dyDescent="0.2">
      <c r="A114" s="378"/>
      <c r="C114" s="305">
        <v>44231.875</v>
      </c>
      <c r="D114" s="306">
        <v>988.2</v>
      </c>
      <c r="E114" s="306">
        <v>0</v>
      </c>
      <c r="F114" s="306">
        <v>22.1</v>
      </c>
      <c r="G114" s="306">
        <v>73.2</v>
      </c>
      <c r="H114" s="306">
        <v>3.8</v>
      </c>
      <c r="I114" s="306">
        <v>62.2</v>
      </c>
      <c r="J114" s="306">
        <v>0</v>
      </c>
    </row>
    <row r="115" spans="1:10" x14ac:dyDescent="0.2">
      <c r="A115" s="378"/>
      <c r="C115" s="305">
        <v>44231.916666666664</v>
      </c>
      <c r="D115" s="306">
        <v>988.2</v>
      </c>
      <c r="E115" s="306">
        <v>0</v>
      </c>
      <c r="F115" s="306">
        <v>22.1</v>
      </c>
      <c r="G115" s="306">
        <v>73</v>
      </c>
      <c r="H115" s="306">
        <v>3.8</v>
      </c>
      <c r="I115" s="306">
        <v>59.8</v>
      </c>
      <c r="J115" s="306">
        <v>0</v>
      </c>
    </row>
    <row r="116" spans="1:10" x14ac:dyDescent="0.2">
      <c r="A116" s="378"/>
      <c r="C116" s="305">
        <v>44231.958333333336</v>
      </c>
      <c r="D116" s="306">
        <v>987.6</v>
      </c>
      <c r="E116" s="306">
        <v>0</v>
      </c>
      <c r="F116" s="306">
        <v>22.1</v>
      </c>
      <c r="G116" s="306">
        <v>73.7</v>
      </c>
      <c r="H116" s="306">
        <v>3.5</v>
      </c>
      <c r="I116" s="306">
        <v>56.4</v>
      </c>
      <c r="J116" s="306">
        <v>0</v>
      </c>
    </row>
    <row r="117" spans="1:10" x14ac:dyDescent="0.2">
      <c r="A117" s="378"/>
      <c r="C117" s="305">
        <v>44232</v>
      </c>
      <c r="D117" s="306">
        <v>987.4</v>
      </c>
      <c r="E117" s="306">
        <v>0</v>
      </c>
      <c r="F117" s="306">
        <v>22</v>
      </c>
      <c r="G117" s="306">
        <v>74.8</v>
      </c>
      <c r="H117" s="306">
        <v>2.9</v>
      </c>
      <c r="I117" s="306">
        <v>63.1</v>
      </c>
      <c r="J117" s="306">
        <v>0</v>
      </c>
    </row>
    <row r="118" spans="1:10" x14ac:dyDescent="0.2">
      <c r="A118" s="378"/>
      <c r="C118" s="305">
        <v>44232.041666666664</v>
      </c>
      <c r="D118" s="306">
        <v>986.7</v>
      </c>
      <c r="E118" s="306">
        <v>0</v>
      </c>
      <c r="F118" s="306">
        <v>21.9</v>
      </c>
      <c r="G118" s="306">
        <v>75.900000000000006</v>
      </c>
      <c r="H118" s="306">
        <v>2.6</v>
      </c>
      <c r="I118" s="306">
        <v>68.099999999999994</v>
      </c>
      <c r="J118" s="306">
        <v>0</v>
      </c>
    </row>
    <row r="119" spans="1:10" x14ac:dyDescent="0.2">
      <c r="A119" s="378"/>
      <c r="C119" s="305">
        <v>44232.083333333336</v>
      </c>
      <c r="D119" s="306">
        <v>986.4</v>
      </c>
      <c r="E119" s="306">
        <v>0</v>
      </c>
      <c r="F119" s="306">
        <v>22</v>
      </c>
      <c r="G119" s="306">
        <v>75.8</v>
      </c>
      <c r="H119" s="306">
        <v>2.4</v>
      </c>
      <c r="I119" s="306">
        <v>83.3</v>
      </c>
      <c r="J119" s="306">
        <v>0</v>
      </c>
    </row>
    <row r="120" spans="1:10" x14ac:dyDescent="0.2">
      <c r="A120" s="378"/>
      <c r="C120" s="305">
        <v>44232.125</v>
      </c>
      <c r="D120" s="306">
        <v>986</v>
      </c>
      <c r="E120" s="306">
        <v>0</v>
      </c>
      <c r="F120" s="306">
        <v>22.1</v>
      </c>
      <c r="G120" s="306">
        <v>74.400000000000006</v>
      </c>
      <c r="H120" s="306">
        <v>2.6</v>
      </c>
      <c r="I120" s="306">
        <v>77.400000000000006</v>
      </c>
      <c r="J120" s="306">
        <v>0</v>
      </c>
    </row>
    <row r="121" spans="1:10" x14ac:dyDescent="0.2">
      <c r="A121" s="378"/>
      <c r="C121" s="305">
        <v>44232.166666666664</v>
      </c>
      <c r="D121" s="306">
        <v>986.1</v>
      </c>
      <c r="E121" s="306">
        <v>0</v>
      </c>
      <c r="F121" s="306">
        <v>21.8</v>
      </c>
      <c r="G121" s="306">
        <v>74.400000000000006</v>
      </c>
      <c r="H121" s="343">
        <v>2.6</v>
      </c>
      <c r="I121" s="343">
        <v>63.6</v>
      </c>
      <c r="J121" s="306">
        <v>0</v>
      </c>
    </row>
    <row r="122" spans="1:10" x14ac:dyDescent="0.2">
      <c r="A122" s="378"/>
      <c r="C122" s="305">
        <v>44232.208333333336</v>
      </c>
      <c r="D122" s="306">
        <v>986.6</v>
      </c>
      <c r="E122" s="306">
        <v>0</v>
      </c>
      <c r="F122" s="306">
        <v>21.9</v>
      </c>
      <c r="G122" s="340">
        <v>73.599999999999994</v>
      </c>
      <c r="H122" s="338">
        <v>1.9</v>
      </c>
      <c r="I122" s="338">
        <v>67.2</v>
      </c>
      <c r="J122" s="342">
        <v>4.5999999999999996</v>
      </c>
    </row>
    <row r="123" spans="1:10" x14ac:dyDescent="0.2">
      <c r="A123" s="378"/>
      <c r="C123" s="305">
        <v>44232.25</v>
      </c>
      <c r="D123" s="306">
        <v>987.4</v>
      </c>
      <c r="E123" s="306">
        <v>0</v>
      </c>
      <c r="F123" s="306">
        <v>21.7</v>
      </c>
      <c r="G123" s="306">
        <v>75.3</v>
      </c>
      <c r="H123" s="347">
        <v>1.5</v>
      </c>
      <c r="I123" s="347">
        <v>240.7</v>
      </c>
      <c r="J123" s="306">
        <v>46.1</v>
      </c>
    </row>
    <row r="124" spans="1:10" x14ac:dyDescent="0.2">
      <c r="A124" s="378"/>
      <c r="C124" s="305">
        <v>44232.291666666664</v>
      </c>
      <c r="D124" s="306">
        <v>987.8</v>
      </c>
      <c r="E124" s="306">
        <v>0</v>
      </c>
      <c r="F124" s="306">
        <v>21.6</v>
      </c>
      <c r="G124" s="306">
        <v>76.900000000000006</v>
      </c>
      <c r="H124" s="306">
        <v>1.6</v>
      </c>
      <c r="I124" s="306">
        <v>227.5</v>
      </c>
      <c r="J124" s="306">
        <v>159.80000000000001</v>
      </c>
    </row>
    <row r="125" spans="1:10" x14ac:dyDescent="0.2">
      <c r="A125" s="378"/>
      <c r="C125" s="305">
        <v>44232.333333333336</v>
      </c>
      <c r="D125" s="306">
        <v>987.8</v>
      </c>
      <c r="E125" s="306">
        <v>0</v>
      </c>
      <c r="F125" s="306">
        <v>22.2</v>
      </c>
      <c r="G125" s="306">
        <v>74.5</v>
      </c>
      <c r="H125" s="306">
        <v>1.2</v>
      </c>
      <c r="I125" s="306">
        <v>203</v>
      </c>
      <c r="J125" s="306">
        <v>364.8</v>
      </c>
    </row>
    <row r="126" spans="1:10" x14ac:dyDescent="0.2">
      <c r="A126" s="378"/>
      <c r="C126" s="305">
        <v>44232.375</v>
      </c>
      <c r="D126" s="306">
        <v>987.3</v>
      </c>
      <c r="E126" s="306">
        <v>0</v>
      </c>
      <c r="F126" s="306">
        <v>23.3</v>
      </c>
      <c r="G126" s="306">
        <v>69.7</v>
      </c>
      <c r="H126" s="306">
        <v>2.2000000000000002</v>
      </c>
      <c r="I126" s="306">
        <v>205.6</v>
      </c>
      <c r="J126" s="306">
        <v>563.9</v>
      </c>
    </row>
    <row r="127" spans="1:10" x14ac:dyDescent="0.2">
      <c r="A127" s="378"/>
      <c r="C127" s="305">
        <v>44232.416666666664</v>
      </c>
      <c r="D127" s="306">
        <v>986.9</v>
      </c>
      <c r="E127" s="306">
        <v>0</v>
      </c>
      <c r="F127" s="306">
        <v>23.4</v>
      </c>
      <c r="G127" s="306">
        <v>69.5</v>
      </c>
      <c r="H127" s="306">
        <v>2.1</v>
      </c>
      <c r="I127" s="306">
        <v>192.2</v>
      </c>
      <c r="J127" s="306">
        <v>647.29999999999995</v>
      </c>
    </row>
    <row r="128" spans="1:10" x14ac:dyDescent="0.2">
      <c r="A128" s="378"/>
      <c r="C128" s="305">
        <v>44232.458333333336</v>
      </c>
      <c r="D128" s="306">
        <v>986.1</v>
      </c>
      <c r="E128" s="306">
        <v>0</v>
      </c>
      <c r="F128" s="306">
        <v>24.1</v>
      </c>
      <c r="G128" s="306">
        <v>65.5</v>
      </c>
      <c r="H128" s="306">
        <v>2.4</v>
      </c>
      <c r="I128" s="306">
        <v>187.7</v>
      </c>
      <c r="J128" s="306">
        <v>730.8</v>
      </c>
    </row>
    <row r="129" spans="1:10" x14ac:dyDescent="0.2">
      <c r="A129" s="378"/>
      <c r="C129" s="305">
        <v>44232.5</v>
      </c>
      <c r="D129" s="306">
        <v>985.7</v>
      </c>
      <c r="E129" s="306">
        <v>0</v>
      </c>
      <c r="F129" s="306">
        <v>24.2</v>
      </c>
      <c r="G129" s="306">
        <v>63.2</v>
      </c>
      <c r="H129" s="306">
        <v>2.2000000000000002</v>
      </c>
      <c r="I129" s="306">
        <v>170.1</v>
      </c>
      <c r="J129" s="306">
        <v>465.5</v>
      </c>
    </row>
    <row r="130" spans="1:10" x14ac:dyDescent="0.2">
      <c r="A130" s="378"/>
      <c r="C130" s="305">
        <v>44232.541666666664</v>
      </c>
      <c r="D130" s="306">
        <v>985.2</v>
      </c>
      <c r="E130" s="306">
        <v>0</v>
      </c>
      <c r="F130" s="306">
        <v>24.8</v>
      </c>
      <c r="G130" s="306">
        <v>61.1</v>
      </c>
      <c r="H130" s="306">
        <v>2.6</v>
      </c>
      <c r="I130" s="306">
        <v>103.9</v>
      </c>
      <c r="J130" s="306">
        <v>689.8</v>
      </c>
    </row>
    <row r="131" spans="1:10" x14ac:dyDescent="0.2">
      <c r="A131" s="378"/>
      <c r="C131" s="305">
        <v>44232.583333333336</v>
      </c>
      <c r="D131" s="306">
        <v>984.8</v>
      </c>
      <c r="E131" s="306">
        <v>0</v>
      </c>
      <c r="F131" s="306">
        <v>24.9</v>
      </c>
      <c r="G131" s="306">
        <v>60.6</v>
      </c>
      <c r="H131" s="306">
        <v>2.9</v>
      </c>
      <c r="I131" s="306">
        <v>111.7</v>
      </c>
      <c r="J131" s="306">
        <v>578.4</v>
      </c>
    </row>
    <row r="132" spans="1:10" x14ac:dyDescent="0.2">
      <c r="A132" s="378"/>
      <c r="C132" s="305">
        <v>44232.625</v>
      </c>
      <c r="D132" s="306">
        <v>984.9</v>
      </c>
      <c r="E132" s="306">
        <v>0</v>
      </c>
      <c r="F132" s="306">
        <v>24.4</v>
      </c>
      <c r="G132" s="306">
        <v>63.2</v>
      </c>
      <c r="H132" s="306">
        <v>2.6</v>
      </c>
      <c r="I132" s="306">
        <v>125</v>
      </c>
      <c r="J132" s="306">
        <v>403.6</v>
      </c>
    </row>
    <row r="133" spans="1:10" x14ac:dyDescent="0.2">
      <c r="A133" s="378"/>
      <c r="C133" s="305">
        <v>44232.666666666664</v>
      </c>
      <c r="D133" s="306">
        <v>984.9</v>
      </c>
      <c r="E133" s="306">
        <v>0</v>
      </c>
      <c r="F133" s="306">
        <v>24.1</v>
      </c>
      <c r="G133" s="306">
        <v>65.3</v>
      </c>
      <c r="H133" s="306">
        <v>2.2000000000000002</v>
      </c>
      <c r="I133" s="306">
        <v>94</v>
      </c>
      <c r="J133" s="306">
        <v>432.5</v>
      </c>
    </row>
    <row r="134" spans="1:10" x14ac:dyDescent="0.2">
      <c r="A134" s="378"/>
      <c r="C134" s="305">
        <v>44232.708333333336</v>
      </c>
      <c r="D134" s="306">
        <v>985.7</v>
      </c>
      <c r="E134" s="306">
        <v>0</v>
      </c>
      <c r="F134" s="306">
        <v>23.5</v>
      </c>
      <c r="G134" s="306">
        <v>68.400000000000006</v>
      </c>
      <c r="H134" s="306">
        <v>2.5</v>
      </c>
      <c r="I134" s="306">
        <v>97.5</v>
      </c>
      <c r="J134" s="306">
        <v>170.4</v>
      </c>
    </row>
    <row r="135" spans="1:10" x14ac:dyDescent="0.2">
      <c r="A135" s="378"/>
      <c r="C135" s="305">
        <v>44232.75</v>
      </c>
      <c r="D135" s="306">
        <v>986.8</v>
      </c>
      <c r="E135" s="306">
        <v>0</v>
      </c>
      <c r="F135" s="306">
        <v>22.7</v>
      </c>
      <c r="G135" s="306">
        <v>72.099999999999994</v>
      </c>
      <c r="H135" s="343">
        <v>2.4</v>
      </c>
      <c r="I135" s="343">
        <v>93.9</v>
      </c>
      <c r="J135" s="306">
        <v>9.5</v>
      </c>
    </row>
    <row r="136" spans="1:10" x14ac:dyDescent="0.2">
      <c r="A136" s="378"/>
      <c r="C136" s="305">
        <v>44232.791666666664</v>
      </c>
      <c r="D136" s="306">
        <v>987.7</v>
      </c>
      <c r="E136" s="306">
        <v>0</v>
      </c>
      <c r="F136" s="306">
        <v>22.5</v>
      </c>
      <c r="G136" s="340">
        <v>73</v>
      </c>
      <c r="H136" s="554" t="s">
        <v>361</v>
      </c>
      <c r="I136" s="554" t="s">
        <v>361</v>
      </c>
      <c r="J136" s="342">
        <v>0</v>
      </c>
    </row>
    <row r="137" spans="1:10" x14ac:dyDescent="0.2">
      <c r="A137" s="378"/>
      <c r="C137" s="305">
        <v>44232.833333333336</v>
      </c>
      <c r="D137" s="306">
        <v>987.7</v>
      </c>
      <c r="E137" s="306">
        <v>0</v>
      </c>
      <c r="F137" s="306">
        <v>22.3</v>
      </c>
      <c r="G137" s="306">
        <v>73.5</v>
      </c>
      <c r="H137" s="346">
        <v>2.6</v>
      </c>
      <c r="I137" s="346">
        <v>73.099999999999994</v>
      </c>
      <c r="J137" s="306">
        <v>0</v>
      </c>
    </row>
    <row r="138" spans="1:10" x14ac:dyDescent="0.2">
      <c r="A138" s="378"/>
      <c r="C138" s="305">
        <v>44232.875</v>
      </c>
      <c r="D138" s="306">
        <v>988.1</v>
      </c>
      <c r="E138" s="306">
        <v>0</v>
      </c>
      <c r="F138" s="306">
        <v>22.2</v>
      </c>
      <c r="G138" s="306">
        <v>73.599999999999994</v>
      </c>
      <c r="H138" s="306">
        <v>2.4</v>
      </c>
      <c r="I138" s="306">
        <v>68.099999999999994</v>
      </c>
      <c r="J138" s="306">
        <v>0</v>
      </c>
    </row>
    <row r="139" spans="1:10" x14ac:dyDescent="0.2">
      <c r="A139" s="378"/>
      <c r="C139" s="305">
        <v>44232.916666666664</v>
      </c>
      <c r="D139" s="306">
        <v>988.1</v>
      </c>
      <c r="E139" s="306">
        <v>0</v>
      </c>
      <c r="F139" s="306">
        <v>22.2</v>
      </c>
      <c r="G139" s="306">
        <v>72.8</v>
      </c>
      <c r="H139" s="306">
        <v>1.4</v>
      </c>
      <c r="I139" s="306">
        <v>77.7</v>
      </c>
      <c r="J139" s="306">
        <v>0</v>
      </c>
    </row>
    <row r="140" spans="1:10" x14ac:dyDescent="0.2">
      <c r="A140" s="378"/>
      <c r="C140" s="305">
        <v>44232.958333333336</v>
      </c>
      <c r="D140" s="306">
        <v>987.7</v>
      </c>
      <c r="E140" s="306">
        <v>0</v>
      </c>
      <c r="F140" s="306">
        <v>22.1</v>
      </c>
      <c r="G140" s="306">
        <v>72.7</v>
      </c>
      <c r="H140" s="306">
        <v>1.4</v>
      </c>
      <c r="I140" s="306">
        <v>61.1</v>
      </c>
      <c r="J140" s="306">
        <v>0</v>
      </c>
    </row>
    <row r="141" spans="1:10" x14ac:dyDescent="0.2">
      <c r="A141" s="378"/>
      <c r="C141" s="305">
        <v>44233</v>
      </c>
      <c r="D141" s="306">
        <v>986.8</v>
      </c>
      <c r="E141" s="306">
        <v>0</v>
      </c>
      <c r="F141" s="306">
        <v>22</v>
      </c>
      <c r="G141" s="306">
        <v>73</v>
      </c>
      <c r="H141" s="306">
        <v>1.7</v>
      </c>
      <c r="I141" s="306">
        <v>55.4</v>
      </c>
      <c r="J141" s="306">
        <v>0</v>
      </c>
    </row>
    <row r="142" spans="1:10" x14ac:dyDescent="0.2">
      <c r="A142" s="378"/>
      <c r="C142" s="305">
        <v>44233.041666666664</v>
      </c>
      <c r="D142" s="306">
        <v>986.1</v>
      </c>
      <c r="E142" s="306">
        <v>0</v>
      </c>
      <c r="F142" s="306">
        <v>21.8</v>
      </c>
      <c r="G142" s="306">
        <v>72.8</v>
      </c>
      <c r="H142" s="343">
        <v>2.1</v>
      </c>
      <c r="I142" s="343">
        <v>65</v>
      </c>
      <c r="J142" s="306">
        <v>0</v>
      </c>
    </row>
    <row r="143" spans="1:10" x14ac:dyDescent="0.2">
      <c r="A143" s="378"/>
      <c r="C143" s="305">
        <v>44233.083333333336</v>
      </c>
      <c r="D143" s="306">
        <v>985.8</v>
      </c>
      <c r="E143" s="306">
        <v>0</v>
      </c>
      <c r="F143" s="306">
        <v>21.3</v>
      </c>
      <c r="G143" s="340">
        <v>74.3</v>
      </c>
      <c r="H143" s="554" t="s">
        <v>361</v>
      </c>
      <c r="I143" s="554" t="s">
        <v>361</v>
      </c>
      <c r="J143" s="342">
        <v>0</v>
      </c>
    </row>
    <row r="144" spans="1:10" x14ac:dyDescent="0.2">
      <c r="A144" s="378"/>
      <c r="C144" s="305">
        <v>44233.125</v>
      </c>
      <c r="D144" s="306">
        <v>985.7</v>
      </c>
      <c r="E144" s="306">
        <v>0</v>
      </c>
      <c r="F144" s="306">
        <v>21.3</v>
      </c>
      <c r="G144" s="340">
        <v>75.400000000000006</v>
      </c>
      <c r="H144" s="554" t="s">
        <v>361</v>
      </c>
      <c r="I144" s="554" t="s">
        <v>361</v>
      </c>
      <c r="J144" s="342">
        <v>0</v>
      </c>
    </row>
    <row r="145" spans="1:10" x14ac:dyDescent="0.2">
      <c r="A145" s="378"/>
      <c r="C145" s="305">
        <v>44233.166666666664</v>
      </c>
      <c r="D145" s="306">
        <v>985.7</v>
      </c>
      <c r="E145" s="306">
        <v>0</v>
      </c>
      <c r="F145" s="306">
        <v>21.1</v>
      </c>
      <c r="G145" s="340">
        <v>77.900000000000006</v>
      </c>
      <c r="H145" s="554" t="s">
        <v>361</v>
      </c>
      <c r="I145" s="554" t="s">
        <v>361</v>
      </c>
      <c r="J145" s="342">
        <v>0</v>
      </c>
    </row>
    <row r="146" spans="1:10" x14ac:dyDescent="0.2">
      <c r="A146" s="378"/>
      <c r="C146" s="305">
        <v>44233.208333333336</v>
      </c>
      <c r="D146" s="306">
        <v>986.4</v>
      </c>
      <c r="E146" s="306">
        <v>0</v>
      </c>
      <c r="F146" s="306">
        <v>21.1</v>
      </c>
      <c r="G146" s="306">
        <v>77.2</v>
      </c>
      <c r="H146" s="552">
        <v>0.1</v>
      </c>
      <c r="I146" s="554" t="s">
        <v>361</v>
      </c>
      <c r="J146" s="342">
        <v>5.0999999999999996</v>
      </c>
    </row>
    <row r="147" spans="1:10" x14ac:dyDescent="0.2">
      <c r="A147" s="378"/>
      <c r="C147" s="305">
        <v>44233.25</v>
      </c>
      <c r="D147" s="306">
        <v>987</v>
      </c>
      <c r="E147" s="306">
        <v>0</v>
      </c>
      <c r="F147" s="306">
        <v>21.7</v>
      </c>
      <c r="G147" s="340">
        <v>74.7</v>
      </c>
      <c r="H147" s="554" t="s">
        <v>361</v>
      </c>
      <c r="I147" s="554" t="s">
        <v>361</v>
      </c>
      <c r="J147" s="342">
        <v>71.599999999999994</v>
      </c>
    </row>
    <row r="148" spans="1:10" x14ac:dyDescent="0.2">
      <c r="A148" s="378"/>
      <c r="C148" s="305">
        <v>44233.291666666664</v>
      </c>
      <c r="D148" s="306">
        <v>987.1</v>
      </c>
      <c r="E148" s="306">
        <v>0</v>
      </c>
      <c r="F148" s="306">
        <v>22.5</v>
      </c>
      <c r="G148" s="340">
        <v>72.2</v>
      </c>
      <c r="H148" s="554" t="s">
        <v>361</v>
      </c>
      <c r="I148" s="554" t="s">
        <v>361</v>
      </c>
      <c r="J148" s="342">
        <v>288.7</v>
      </c>
    </row>
    <row r="149" spans="1:10" x14ac:dyDescent="0.2">
      <c r="A149" s="378"/>
      <c r="C149" s="305">
        <v>44233.333333333336</v>
      </c>
      <c r="D149" s="306">
        <v>987</v>
      </c>
      <c r="E149" s="306">
        <v>0</v>
      </c>
      <c r="F149" s="306">
        <v>23</v>
      </c>
      <c r="G149" s="306">
        <v>70.599999999999994</v>
      </c>
      <c r="H149" s="346">
        <v>2</v>
      </c>
      <c r="I149" s="346">
        <v>214</v>
      </c>
      <c r="J149" s="306">
        <v>674.3</v>
      </c>
    </row>
    <row r="150" spans="1:10" x14ac:dyDescent="0.2">
      <c r="A150" s="378"/>
      <c r="C150" s="305">
        <v>44233.375</v>
      </c>
      <c r="D150" s="306">
        <v>986.4</v>
      </c>
      <c r="E150" s="306">
        <v>0</v>
      </c>
      <c r="F150" s="306">
        <v>23.2</v>
      </c>
      <c r="G150" s="306">
        <v>69.7</v>
      </c>
      <c r="H150" s="306">
        <v>2.2000000000000002</v>
      </c>
      <c r="I150" s="306">
        <v>206.2</v>
      </c>
      <c r="J150" s="306">
        <v>850</v>
      </c>
    </row>
    <row r="151" spans="1:10" x14ac:dyDescent="0.2">
      <c r="A151" s="378"/>
      <c r="C151" s="305">
        <v>44233.416666666664</v>
      </c>
      <c r="D151" s="306">
        <v>985.4</v>
      </c>
      <c r="E151" s="306">
        <v>0</v>
      </c>
      <c r="F151" s="306">
        <v>24.6</v>
      </c>
      <c r="G151" s="306">
        <v>61.5</v>
      </c>
      <c r="H151" s="306">
        <v>2.5</v>
      </c>
      <c r="I151" s="306">
        <v>116.5</v>
      </c>
      <c r="J151" s="306">
        <v>975.9</v>
      </c>
    </row>
    <row r="152" spans="1:10" x14ac:dyDescent="0.2">
      <c r="A152" s="378"/>
      <c r="C152" s="305">
        <v>44233.458333333336</v>
      </c>
      <c r="D152" s="306">
        <v>984.9</v>
      </c>
      <c r="E152" s="306">
        <v>0</v>
      </c>
      <c r="F152" s="306">
        <v>25.4</v>
      </c>
      <c r="G152" s="306">
        <v>57.2</v>
      </c>
      <c r="H152" s="306">
        <v>3.4</v>
      </c>
      <c r="I152" s="306">
        <v>81.2</v>
      </c>
      <c r="J152" s="306">
        <v>1014.4</v>
      </c>
    </row>
    <row r="153" spans="1:10" x14ac:dyDescent="0.2">
      <c r="A153" s="378"/>
      <c r="C153" s="305">
        <v>44233.5</v>
      </c>
      <c r="D153" s="306">
        <v>984.6</v>
      </c>
      <c r="E153" s="306">
        <v>0</v>
      </c>
      <c r="F153" s="306">
        <v>25.2</v>
      </c>
      <c r="G153" s="306">
        <v>58.5</v>
      </c>
      <c r="H153" s="306">
        <v>4</v>
      </c>
      <c r="I153" s="306">
        <v>88.7</v>
      </c>
      <c r="J153" s="306">
        <v>1008</v>
      </c>
    </row>
    <row r="154" spans="1:10" x14ac:dyDescent="0.2">
      <c r="A154" s="378"/>
      <c r="C154" s="305">
        <v>44233.541666666664</v>
      </c>
      <c r="D154" s="306">
        <v>984.6</v>
      </c>
      <c r="E154" s="306">
        <v>0</v>
      </c>
      <c r="F154" s="306">
        <v>24.9</v>
      </c>
      <c r="G154" s="306">
        <v>60.6</v>
      </c>
      <c r="H154" s="306">
        <v>4.0999999999999996</v>
      </c>
      <c r="I154" s="306">
        <v>90</v>
      </c>
      <c r="J154" s="306">
        <v>944.8</v>
      </c>
    </row>
    <row r="155" spans="1:10" x14ac:dyDescent="0.2">
      <c r="A155" s="378"/>
      <c r="C155" s="305">
        <v>44233.583333333336</v>
      </c>
      <c r="D155" s="306">
        <v>984.6</v>
      </c>
      <c r="E155" s="306">
        <v>0</v>
      </c>
      <c r="F155" s="306">
        <v>24.8</v>
      </c>
      <c r="G155" s="306">
        <v>62.2</v>
      </c>
      <c r="H155" s="306">
        <v>4</v>
      </c>
      <c r="I155" s="306">
        <v>99.5</v>
      </c>
      <c r="J155" s="306">
        <v>816.9</v>
      </c>
    </row>
    <row r="156" spans="1:10" x14ac:dyDescent="0.2">
      <c r="A156" s="378"/>
      <c r="C156" s="305">
        <v>44233.625</v>
      </c>
      <c r="D156" s="306">
        <v>984.5</v>
      </c>
      <c r="E156" s="306">
        <v>0</v>
      </c>
      <c r="F156" s="306">
        <v>24.5</v>
      </c>
      <c r="G156" s="306">
        <v>66.7</v>
      </c>
      <c r="H156" s="306">
        <v>3.6</v>
      </c>
      <c r="I156" s="306">
        <v>91.7</v>
      </c>
      <c r="J156" s="306">
        <v>615.20000000000005</v>
      </c>
    </row>
    <row r="157" spans="1:10" x14ac:dyDescent="0.2">
      <c r="A157" s="378"/>
      <c r="C157" s="305">
        <v>44233.666666666664</v>
      </c>
      <c r="D157" s="306">
        <v>985.2</v>
      </c>
      <c r="E157" s="306">
        <v>0</v>
      </c>
      <c r="F157" s="306">
        <v>24.1</v>
      </c>
      <c r="G157" s="306">
        <v>68.2</v>
      </c>
      <c r="H157" s="306">
        <v>2.9</v>
      </c>
      <c r="I157" s="306">
        <v>95.1</v>
      </c>
      <c r="J157" s="306">
        <v>265.7</v>
      </c>
    </row>
    <row r="158" spans="1:10" x14ac:dyDescent="0.2">
      <c r="A158" s="378"/>
      <c r="C158" s="305">
        <v>44233.708333333336</v>
      </c>
      <c r="D158" s="306">
        <v>985.7</v>
      </c>
      <c r="E158" s="306">
        <v>0</v>
      </c>
      <c r="F158" s="306">
        <v>23.6</v>
      </c>
      <c r="G158" s="306">
        <v>70.900000000000006</v>
      </c>
      <c r="H158" s="306">
        <v>1.8</v>
      </c>
      <c r="I158" s="306">
        <v>106.5</v>
      </c>
      <c r="J158" s="306">
        <v>106.5</v>
      </c>
    </row>
    <row r="159" spans="1:10" x14ac:dyDescent="0.2">
      <c r="A159" s="378"/>
      <c r="C159" s="305">
        <v>44233.75</v>
      </c>
      <c r="D159" s="306">
        <v>986.6</v>
      </c>
      <c r="E159" s="306">
        <v>0</v>
      </c>
      <c r="F159" s="306">
        <v>23</v>
      </c>
      <c r="G159" s="306">
        <v>75.099999999999994</v>
      </c>
      <c r="H159" s="306">
        <v>1.7</v>
      </c>
      <c r="I159" s="306">
        <v>116.7</v>
      </c>
      <c r="J159" s="306">
        <v>12.1</v>
      </c>
    </row>
    <row r="160" spans="1:10" x14ac:dyDescent="0.2">
      <c r="A160" s="378"/>
      <c r="C160" s="305">
        <v>44233.791666666664</v>
      </c>
      <c r="D160" s="306">
        <v>987.2</v>
      </c>
      <c r="E160" s="306">
        <v>0</v>
      </c>
      <c r="F160" s="306">
        <v>23.1</v>
      </c>
      <c r="G160" s="306">
        <v>71.8</v>
      </c>
      <c r="H160" s="306">
        <v>3.1</v>
      </c>
      <c r="I160" s="306">
        <v>71.400000000000006</v>
      </c>
      <c r="J160" s="306">
        <v>0</v>
      </c>
    </row>
    <row r="161" spans="1:10" x14ac:dyDescent="0.2">
      <c r="A161" s="378"/>
      <c r="C161" s="305">
        <v>44233.833333333336</v>
      </c>
      <c r="D161" s="306">
        <v>987.6</v>
      </c>
      <c r="E161" s="306">
        <v>0</v>
      </c>
      <c r="F161" s="306">
        <v>23.1</v>
      </c>
      <c r="G161" s="306">
        <v>72</v>
      </c>
      <c r="H161" s="306">
        <v>3.9</v>
      </c>
      <c r="I161" s="306">
        <v>70.7</v>
      </c>
      <c r="J161" s="306">
        <v>0</v>
      </c>
    </row>
    <row r="162" spans="1:10" x14ac:dyDescent="0.2">
      <c r="A162" s="378"/>
      <c r="C162" s="305">
        <v>44233.875</v>
      </c>
      <c r="D162" s="306">
        <v>988</v>
      </c>
      <c r="E162" s="306">
        <v>0</v>
      </c>
      <c r="F162" s="306">
        <v>23</v>
      </c>
      <c r="G162" s="306">
        <v>73</v>
      </c>
      <c r="H162" s="306">
        <v>4.2</v>
      </c>
      <c r="I162" s="306">
        <v>60.8</v>
      </c>
      <c r="J162" s="306">
        <v>0</v>
      </c>
    </row>
    <row r="163" spans="1:10" x14ac:dyDescent="0.2">
      <c r="A163" s="378"/>
      <c r="C163" s="305">
        <v>44233.916666666664</v>
      </c>
      <c r="D163" s="306">
        <v>987.9</v>
      </c>
      <c r="E163" s="306">
        <v>0</v>
      </c>
      <c r="F163" s="306">
        <v>22.9</v>
      </c>
      <c r="G163" s="306">
        <v>72.900000000000006</v>
      </c>
      <c r="H163" s="306">
        <v>4.3</v>
      </c>
      <c r="I163" s="306">
        <v>59.6</v>
      </c>
      <c r="J163" s="306">
        <v>0</v>
      </c>
    </row>
    <row r="164" spans="1:10" x14ac:dyDescent="0.2">
      <c r="A164" s="378"/>
      <c r="C164" s="305">
        <v>44233.958333333336</v>
      </c>
      <c r="D164" s="306">
        <v>987.5</v>
      </c>
      <c r="E164" s="306">
        <v>0</v>
      </c>
      <c r="F164" s="306">
        <v>22.9</v>
      </c>
      <c r="G164" s="306">
        <v>72.8</v>
      </c>
      <c r="H164" s="306">
        <v>3.6</v>
      </c>
      <c r="I164" s="306">
        <v>65.400000000000006</v>
      </c>
      <c r="J164" s="306">
        <v>0</v>
      </c>
    </row>
    <row r="165" spans="1:10" x14ac:dyDescent="0.2">
      <c r="A165" s="378"/>
      <c r="C165" s="305">
        <v>44234</v>
      </c>
      <c r="D165" s="306">
        <v>987.2</v>
      </c>
      <c r="E165" s="306">
        <v>0</v>
      </c>
      <c r="F165" s="306">
        <v>22.9</v>
      </c>
      <c r="G165" s="306">
        <v>72</v>
      </c>
      <c r="H165" s="306">
        <v>3.3</v>
      </c>
      <c r="I165" s="306">
        <v>75.400000000000006</v>
      </c>
      <c r="J165" s="306">
        <v>0</v>
      </c>
    </row>
    <row r="166" spans="1:10" x14ac:dyDescent="0.2">
      <c r="A166" s="378"/>
      <c r="C166" s="305">
        <v>44234.041666666664</v>
      </c>
      <c r="D166" s="306">
        <v>986.8</v>
      </c>
      <c r="E166" s="306">
        <v>0</v>
      </c>
      <c r="F166" s="306">
        <v>22.7</v>
      </c>
      <c r="G166" s="306">
        <v>72.5</v>
      </c>
      <c r="H166" s="306">
        <v>1.6</v>
      </c>
      <c r="I166" s="306">
        <v>129.9</v>
      </c>
      <c r="J166" s="306">
        <v>0</v>
      </c>
    </row>
    <row r="167" spans="1:10" x14ac:dyDescent="0.2">
      <c r="A167" s="378"/>
      <c r="C167" s="305">
        <v>44234.083333333336</v>
      </c>
      <c r="D167" s="306">
        <v>986.3</v>
      </c>
      <c r="E167" s="306">
        <v>0</v>
      </c>
      <c r="F167" s="306">
        <v>22.3</v>
      </c>
      <c r="G167" s="306">
        <v>70.2</v>
      </c>
      <c r="H167" s="345">
        <v>1.2</v>
      </c>
      <c r="I167" s="345">
        <v>153.5</v>
      </c>
      <c r="J167" s="306">
        <v>0</v>
      </c>
    </row>
    <row r="168" spans="1:10" x14ac:dyDescent="0.2">
      <c r="A168" s="378"/>
      <c r="C168" s="305">
        <v>44234.125</v>
      </c>
      <c r="D168" s="306">
        <v>986.5</v>
      </c>
      <c r="E168" s="306">
        <v>0</v>
      </c>
      <c r="F168" s="306">
        <v>22.5</v>
      </c>
      <c r="G168" s="340">
        <v>71.099999999999994</v>
      </c>
      <c r="H168" s="554" t="s">
        <v>361</v>
      </c>
      <c r="I168" s="554" t="s">
        <v>361</v>
      </c>
      <c r="J168" s="342">
        <v>0</v>
      </c>
    </row>
    <row r="169" spans="1:10" x14ac:dyDescent="0.2">
      <c r="A169" s="378"/>
      <c r="C169" s="305">
        <v>44234.166666666664</v>
      </c>
      <c r="D169" s="306">
        <v>986.2</v>
      </c>
      <c r="E169" s="306">
        <v>0</v>
      </c>
      <c r="F169" s="306">
        <v>22.4</v>
      </c>
      <c r="G169" s="340">
        <v>75.7</v>
      </c>
      <c r="H169" s="554" t="s">
        <v>361</v>
      </c>
      <c r="I169" s="554" t="s">
        <v>361</v>
      </c>
      <c r="J169" s="342">
        <v>0</v>
      </c>
    </row>
    <row r="170" spans="1:10" x14ac:dyDescent="0.2">
      <c r="A170" s="378"/>
      <c r="C170" s="305">
        <v>44234.208333333336</v>
      </c>
      <c r="D170" s="306">
        <v>986.3</v>
      </c>
      <c r="E170" s="306">
        <v>0</v>
      </c>
      <c r="F170" s="306">
        <v>22.6</v>
      </c>
      <c r="G170" s="340">
        <v>73.900000000000006</v>
      </c>
      <c r="H170" s="554" t="s">
        <v>361</v>
      </c>
      <c r="I170" s="554" t="s">
        <v>361</v>
      </c>
      <c r="J170" s="342">
        <v>6.7</v>
      </c>
    </row>
    <row r="171" spans="1:10" x14ac:dyDescent="0.2">
      <c r="A171" s="378"/>
      <c r="C171" s="305">
        <v>44234.25</v>
      </c>
      <c r="D171" s="306">
        <v>986.8</v>
      </c>
      <c r="E171" s="306">
        <v>0</v>
      </c>
      <c r="F171" s="306">
        <v>22.2</v>
      </c>
      <c r="G171" s="340">
        <v>69.3</v>
      </c>
      <c r="H171" s="554" t="s">
        <v>361</v>
      </c>
      <c r="I171" s="554" t="s">
        <v>361</v>
      </c>
      <c r="J171" s="342">
        <v>159.80000000000001</v>
      </c>
    </row>
    <row r="172" spans="1:10" x14ac:dyDescent="0.2">
      <c r="A172" s="378"/>
      <c r="C172" s="305">
        <v>44234.291666666664</v>
      </c>
      <c r="D172" s="306">
        <v>986.9</v>
      </c>
      <c r="E172" s="306">
        <v>0</v>
      </c>
      <c r="F172" s="306">
        <v>23.2</v>
      </c>
      <c r="G172" s="306">
        <v>65.5</v>
      </c>
      <c r="H172" s="346">
        <v>1.3</v>
      </c>
      <c r="I172" s="346">
        <v>99.3</v>
      </c>
      <c r="J172" s="306">
        <v>369.9</v>
      </c>
    </row>
    <row r="173" spans="1:10" x14ac:dyDescent="0.2">
      <c r="A173" s="378"/>
      <c r="C173" s="305">
        <v>44234.333333333336</v>
      </c>
      <c r="D173" s="306">
        <v>986.7</v>
      </c>
      <c r="E173" s="306">
        <v>0</v>
      </c>
      <c r="F173" s="306">
        <v>24.1</v>
      </c>
      <c r="G173" s="306">
        <v>62.6</v>
      </c>
      <c r="H173" s="306">
        <v>4.3</v>
      </c>
      <c r="I173" s="306">
        <v>77.5</v>
      </c>
      <c r="J173" s="306">
        <v>631.70000000000005</v>
      </c>
    </row>
    <row r="174" spans="1:10" x14ac:dyDescent="0.2">
      <c r="A174" s="378"/>
      <c r="C174" s="305">
        <v>44234.375</v>
      </c>
      <c r="D174" s="306">
        <v>985.9</v>
      </c>
      <c r="E174" s="306">
        <v>0</v>
      </c>
      <c r="F174" s="306">
        <v>24.9</v>
      </c>
      <c r="G174" s="306">
        <v>61.5</v>
      </c>
      <c r="H174" s="306">
        <v>6</v>
      </c>
      <c r="I174" s="306">
        <v>78.099999999999994</v>
      </c>
      <c r="J174" s="306">
        <v>841.8</v>
      </c>
    </row>
    <row r="175" spans="1:10" x14ac:dyDescent="0.2">
      <c r="A175" s="378"/>
      <c r="C175" s="305">
        <v>44234.416666666664</v>
      </c>
      <c r="D175" s="307">
        <v>985.2</v>
      </c>
      <c r="E175" s="306">
        <v>0</v>
      </c>
      <c r="F175" s="306">
        <v>25.6</v>
      </c>
      <c r="G175" s="306">
        <v>57.4</v>
      </c>
      <c r="H175" s="306">
        <v>6.4</v>
      </c>
      <c r="I175" s="306">
        <v>76.099999999999994</v>
      </c>
      <c r="J175" s="306">
        <v>962.6</v>
      </c>
    </row>
    <row r="176" spans="1:10" x14ac:dyDescent="0.2">
      <c r="A176" s="378"/>
      <c r="C176" s="305">
        <v>44234.458333333336</v>
      </c>
      <c r="D176" s="306">
        <v>984.7</v>
      </c>
      <c r="E176" s="306">
        <v>0</v>
      </c>
      <c r="F176" s="306">
        <v>26.1</v>
      </c>
      <c r="G176" s="306">
        <v>55.3</v>
      </c>
      <c r="H176" s="306">
        <v>6.9</v>
      </c>
      <c r="I176" s="306">
        <v>77.3</v>
      </c>
      <c r="J176" s="306">
        <v>1007.8</v>
      </c>
    </row>
    <row r="177" spans="1:10" x14ac:dyDescent="0.2">
      <c r="A177" s="378"/>
      <c r="C177" s="305">
        <v>44234.5</v>
      </c>
      <c r="D177" s="306">
        <v>984.4</v>
      </c>
      <c r="E177" s="306">
        <v>0</v>
      </c>
      <c r="F177" s="306">
        <v>26.1</v>
      </c>
      <c r="G177" s="306">
        <v>53.9</v>
      </c>
      <c r="H177" s="306">
        <v>6.8</v>
      </c>
      <c r="I177" s="306">
        <v>73</v>
      </c>
      <c r="J177" s="306">
        <v>995.7</v>
      </c>
    </row>
    <row r="178" spans="1:10" x14ac:dyDescent="0.2">
      <c r="A178" s="378"/>
      <c r="C178" s="305">
        <v>44234.541666666664</v>
      </c>
      <c r="D178" s="306">
        <v>984.3</v>
      </c>
      <c r="E178" s="306">
        <v>0</v>
      </c>
      <c r="F178" s="306">
        <v>26.2</v>
      </c>
      <c r="G178" s="306">
        <v>54.8</v>
      </c>
      <c r="H178" s="306">
        <v>7.2</v>
      </c>
      <c r="I178" s="306">
        <v>72.400000000000006</v>
      </c>
      <c r="J178" s="306">
        <v>935.9</v>
      </c>
    </row>
    <row r="179" spans="1:10" x14ac:dyDescent="0.2">
      <c r="A179" s="378"/>
      <c r="C179" s="305">
        <v>44234.583333333336</v>
      </c>
      <c r="D179" s="306">
        <v>983.9</v>
      </c>
      <c r="E179" s="306">
        <v>0</v>
      </c>
      <c r="F179" s="306">
        <v>25.8</v>
      </c>
      <c r="G179" s="306">
        <v>59.2</v>
      </c>
      <c r="H179" s="306">
        <v>6.8</v>
      </c>
      <c r="I179" s="306">
        <v>72.5</v>
      </c>
      <c r="J179" s="306">
        <v>820.8</v>
      </c>
    </row>
    <row r="180" spans="1:10" x14ac:dyDescent="0.2">
      <c r="A180" s="378"/>
      <c r="C180" s="305">
        <v>44234.625</v>
      </c>
      <c r="D180" s="306">
        <v>984.2</v>
      </c>
      <c r="E180" s="306">
        <v>0</v>
      </c>
      <c r="F180" s="306">
        <v>25.2</v>
      </c>
      <c r="G180" s="306">
        <v>63.2</v>
      </c>
      <c r="H180" s="306">
        <v>6.4</v>
      </c>
      <c r="I180" s="306">
        <v>72.8</v>
      </c>
      <c r="J180" s="306">
        <v>461</v>
      </c>
    </row>
    <row r="181" spans="1:10" x14ac:dyDescent="0.2">
      <c r="A181" s="378"/>
      <c r="C181" s="305">
        <v>44234.666666666664</v>
      </c>
      <c r="D181" s="306">
        <v>984.8</v>
      </c>
      <c r="E181" s="306">
        <v>0</v>
      </c>
      <c r="F181" s="306">
        <v>24.6</v>
      </c>
      <c r="G181" s="306">
        <v>65.400000000000006</v>
      </c>
      <c r="H181" s="306">
        <v>6.1</v>
      </c>
      <c r="I181" s="306">
        <v>76.099999999999994</v>
      </c>
      <c r="J181" s="306">
        <v>322.60000000000002</v>
      </c>
    </row>
    <row r="182" spans="1:10" x14ac:dyDescent="0.2">
      <c r="A182" s="378"/>
      <c r="C182" s="305">
        <v>44234.708333333336</v>
      </c>
      <c r="D182" s="306">
        <v>985.5</v>
      </c>
      <c r="E182" s="306">
        <v>0</v>
      </c>
      <c r="F182" s="306">
        <v>24.2</v>
      </c>
      <c r="G182" s="306">
        <v>66.5</v>
      </c>
      <c r="H182" s="306">
        <v>4.5999999999999996</v>
      </c>
      <c r="I182" s="306">
        <v>78.5</v>
      </c>
      <c r="J182" s="306">
        <v>154.6</v>
      </c>
    </row>
    <row r="183" spans="1:10" x14ac:dyDescent="0.2">
      <c r="A183" s="378"/>
      <c r="C183" s="305">
        <v>44234.75</v>
      </c>
      <c r="D183" s="306">
        <v>986.6</v>
      </c>
      <c r="E183" s="306">
        <v>0</v>
      </c>
      <c r="F183" s="306">
        <v>23.6</v>
      </c>
      <c r="G183" s="306">
        <v>69.5</v>
      </c>
      <c r="H183" s="306">
        <v>4</v>
      </c>
      <c r="I183" s="306">
        <v>70.5</v>
      </c>
      <c r="J183" s="306">
        <v>10.5</v>
      </c>
    </row>
    <row r="184" spans="1:10" x14ac:dyDescent="0.2">
      <c r="A184" s="378"/>
      <c r="C184" s="305">
        <v>44234.791666666664</v>
      </c>
      <c r="D184" s="306">
        <v>987.7</v>
      </c>
      <c r="E184" s="306">
        <v>0</v>
      </c>
      <c r="F184" s="306">
        <v>23.4</v>
      </c>
      <c r="G184" s="306">
        <v>69.599999999999994</v>
      </c>
      <c r="H184" s="306">
        <v>3.8</v>
      </c>
      <c r="I184" s="306">
        <v>59.5</v>
      </c>
      <c r="J184" s="306">
        <v>0</v>
      </c>
    </row>
    <row r="185" spans="1:10" x14ac:dyDescent="0.2">
      <c r="A185" s="378"/>
      <c r="C185" s="305">
        <v>44234.833333333336</v>
      </c>
      <c r="D185" s="306">
        <v>988.2</v>
      </c>
      <c r="E185" s="306">
        <v>0</v>
      </c>
      <c r="F185" s="306">
        <v>23.2</v>
      </c>
      <c r="G185" s="306">
        <v>69.5</v>
      </c>
      <c r="H185" s="306">
        <v>4</v>
      </c>
      <c r="I185" s="306">
        <v>57.9</v>
      </c>
      <c r="J185" s="306">
        <v>0</v>
      </c>
    </row>
    <row r="186" spans="1:10" x14ac:dyDescent="0.2">
      <c r="A186" s="378"/>
      <c r="C186" s="305">
        <v>44234.875</v>
      </c>
      <c r="D186" s="306">
        <v>988.3</v>
      </c>
      <c r="E186" s="306">
        <v>0</v>
      </c>
      <c r="F186" s="306">
        <v>23.1</v>
      </c>
      <c r="G186" s="306">
        <v>69.599999999999994</v>
      </c>
      <c r="H186" s="306">
        <v>3.5</v>
      </c>
      <c r="I186" s="306">
        <v>62.4</v>
      </c>
      <c r="J186" s="306">
        <v>0</v>
      </c>
    </row>
    <row r="187" spans="1:10" x14ac:dyDescent="0.2">
      <c r="A187" s="378"/>
      <c r="C187" s="305">
        <v>44234.916666666664</v>
      </c>
      <c r="D187" s="306">
        <v>988.4</v>
      </c>
      <c r="E187" s="306">
        <v>0</v>
      </c>
      <c r="F187" s="306">
        <v>22.8</v>
      </c>
      <c r="G187" s="306">
        <v>70.400000000000006</v>
      </c>
      <c r="H187" s="306">
        <v>3.4</v>
      </c>
      <c r="I187" s="306">
        <v>66.099999999999994</v>
      </c>
      <c r="J187" s="306">
        <v>0</v>
      </c>
    </row>
    <row r="188" spans="1:10" x14ac:dyDescent="0.2">
      <c r="A188" s="378"/>
      <c r="C188" s="305">
        <v>44234.958333333336</v>
      </c>
      <c r="D188" s="306">
        <v>988</v>
      </c>
      <c r="E188" s="306">
        <v>0</v>
      </c>
      <c r="F188" s="306">
        <v>22.5</v>
      </c>
      <c r="G188" s="306">
        <v>70.5</v>
      </c>
      <c r="H188" s="306">
        <v>3.6</v>
      </c>
      <c r="I188" s="306">
        <v>62</v>
      </c>
      <c r="J188" s="306">
        <v>0</v>
      </c>
    </row>
    <row r="189" spans="1:10" x14ac:dyDescent="0.2">
      <c r="A189" s="378"/>
      <c r="C189" s="305">
        <v>44235</v>
      </c>
      <c r="D189" s="306">
        <v>987.5</v>
      </c>
      <c r="E189" s="306">
        <v>0</v>
      </c>
      <c r="F189" s="306">
        <v>22.4</v>
      </c>
      <c r="G189" s="306">
        <v>67.3</v>
      </c>
      <c r="H189" s="306">
        <v>3.8</v>
      </c>
      <c r="I189" s="306">
        <v>48.8</v>
      </c>
      <c r="J189" s="306">
        <v>0</v>
      </c>
    </row>
    <row r="190" spans="1:10" x14ac:dyDescent="0.2">
      <c r="A190" s="378"/>
      <c r="C190" s="305">
        <v>44235.041666666664</v>
      </c>
      <c r="D190" s="306">
        <v>986.7</v>
      </c>
      <c r="E190" s="306">
        <v>0</v>
      </c>
      <c r="F190" s="306">
        <v>22.2</v>
      </c>
      <c r="G190" s="306">
        <v>66.5</v>
      </c>
      <c r="H190" s="306">
        <v>3.3</v>
      </c>
      <c r="I190" s="306">
        <v>64.8</v>
      </c>
      <c r="J190" s="306">
        <v>0</v>
      </c>
    </row>
    <row r="191" spans="1:10" x14ac:dyDescent="0.2">
      <c r="A191" s="378"/>
      <c r="C191" s="305">
        <v>44235.083333333336</v>
      </c>
      <c r="D191" s="306">
        <v>986.3</v>
      </c>
      <c r="E191" s="306">
        <v>0</v>
      </c>
      <c r="F191" s="306">
        <v>21.7</v>
      </c>
      <c r="G191" s="306">
        <v>68.400000000000006</v>
      </c>
      <c r="H191" s="306">
        <v>3.3</v>
      </c>
      <c r="I191" s="306">
        <v>67.7</v>
      </c>
      <c r="J191" s="306">
        <v>0</v>
      </c>
    </row>
    <row r="192" spans="1:10" x14ac:dyDescent="0.2">
      <c r="A192" s="378"/>
      <c r="C192" s="305">
        <v>44235.125</v>
      </c>
      <c r="D192" s="306">
        <v>986.2</v>
      </c>
      <c r="E192" s="306">
        <v>0</v>
      </c>
      <c r="F192" s="306">
        <v>21.6</v>
      </c>
      <c r="G192" s="306">
        <v>68</v>
      </c>
      <c r="H192" s="306">
        <v>3.4</v>
      </c>
      <c r="I192" s="306">
        <v>61.8</v>
      </c>
      <c r="J192" s="306">
        <v>0</v>
      </c>
    </row>
    <row r="193" spans="1:10" x14ac:dyDescent="0.2">
      <c r="A193" s="378"/>
      <c r="C193" s="305">
        <v>44235.166666666664</v>
      </c>
      <c r="D193" s="306">
        <v>986.6</v>
      </c>
      <c r="E193" s="306">
        <v>0</v>
      </c>
      <c r="F193" s="306">
        <v>21.7</v>
      </c>
      <c r="G193" s="306">
        <v>66.900000000000006</v>
      </c>
      <c r="H193" s="306">
        <v>2.5</v>
      </c>
      <c r="I193" s="306">
        <v>58.4</v>
      </c>
      <c r="J193" s="306">
        <v>0</v>
      </c>
    </row>
    <row r="194" spans="1:10" x14ac:dyDescent="0.2">
      <c r="A194" s="378"/>
      <c r="C194" s="305">
        <v>44235.208333333336</v>
      </c>
      <c r="D194" s="306">
        <v>987</v>
      </c>
      <c r="E194" s="306">
        <v>0</v>
      </c>
      <c r="F194" s="306">
        <v>21.5</v>
      </c>
      <c r="G194" s="306">
        <v>66.8</v>
      </c>
      <c r="H194" s="343">
        <v>1.6</v>
      </c>
      <c r="I194" s="343">
        <v>63.3</v>
      </c>
      <c r="J194" s="306">
        <v>2.8</v>
      </c>
    </row>
    <row r="195" spans="1:10" x14ac:dyDescent="0.2">
      <c r="A195" s="378"/>
      <c r="C195" s="305">
        <v>44235.25</v>
      </c>
      <c r="D195" s="306">
        <v>987.8</v>
      </c>
      <c r="E195" s="306">
        <v>0</v>
      </c>
      <c r="F195" s="306">
        <v>21.6</v>
      </c>
      <c r="G195" s="340">
        <v>65.8</v>
      </c>
      <c r="H195" s="338">
        <v>2</v>
      </c>
      <c r="I195" s="338">
        <v>66.400000000000006</v>
      </c>
      <c r="J195" s="342">
        <v>100.4</v>
      </c>
    </row>
    <row r="196" spans="1:10" x14ac:dyDescent="0.2">
      <c r="A196" s="378"/>
      <c r="C196" s="305">
        <v>44235.291666666664</v>
      </c>
      <c r="D196" s="306">
        <v>987.8</v>
      </c>
      <c r="E196" s="306">
        <v>0</v>
      </c>
      <c r="F196" s="306">
        <v>22.4</v>
      </c>
      <c r="G196" s="306">
        <v>63</v>
      </c>
      <c r="H196" s="346">
        <v>3.7</v>
      </c>
      <c r="I196" s="346">
        <v>76.5</v>
      </c>
      <c r="J196" s="306">
        <v>406.1</v>
      </c>
    </row>
    <row r="197" spans="1:10" x14ac:dyDescent="0.2">
      <c r="A197" s="378"/>
      <c r="C197" s="305">
        <v>44235.333333333336</v>
      </c>
      <c r="D197" s="306">
        <v>987.5</v>
      </c>
      <c r="E197" s="306">
        <v>0</v>
      </c>
      <c r="F197" s="306">
        <v>23.6</v>
      </c>
      <c r="G197" s="306">
        <v>58.9</v>
      </c>
      <c r="H197" s="306">
        <v>4.9000000000000004</v>
      </c>
      <c r="I197" s="306">
        <v>70.599999999999994</v>
      </c>
      <c r="J197" s="306">
        <v>649</v>
      </c>
    </row>
    <row r="198" spans="1:10" x14ac:dyDescent="0.2">
      <c r="A198" s="378"/>
      <c r="C198" s="305">
        <v>44235.375</v>
      </c>
      <c r="D198" s="306">
        <v>986.9</v>
      </c>
      <c r="E198" s="306">
        <v>0</v>
      </c>
      <c r="F198" s="306">
        <v>24.6</v>
      </c>
      <c r="G198" s="306">
        <v>53.6</v>
      </c>
      <c r="H198" s="306">
        <v>5.7</v>
      </c>
      <c r="I198" s="306">
        <v>62.5</v>
      </c>
      <c r="J198" s="306">
        <v>835</v>
      </c>
    </row>
    <row r="199" spans="1:10" x14ac:dyDescent="0.2">
      <c r="A199" s="378"/>
      <c r="C199" s="305">
        <v>44235.416666666664</v>
      </c>
      <c r="D199" s="306">
        <v>986.3</v>
      </c>
      <c r="E199" s="306">
        <v>0</v>
      </c>
      <c r="F199" s="306">
        <v>25.2</v>
      </c>
      <c r="G199" s="306">
        <v>52.8</v>
      </c>
      <c r="H199" s="306">
        <v>6.8</v>
      </c>
      <c r="I199" s="306">
        <v>62.9</v>
      </c>
      <c r="J199" s="306">
        <v>940.2</v>
      </c>
    </row>
    <row r="200" spans="1:10" x14ac:dyDescent="0.2">
      <c r="A200" s="378"/>
      <c r="C200" s="305">
        <v>44235.458333333336</v>
      </c>
      <c r="D200" s="306">
        <v>985.6</v>
      </c>
      <c r="E200" s="306">
        <v>0</v>
      </c>
      <c r="F200" s="306">
        <v>25.8</v>
      </c>
      <c r="G200" s="306">
        <v>51.2</v>
      </c>
      <c r="H200" s="306">
        <v>6.8</v>
      </c>
      <c r="I200" s="306">
        <v>65.7</v>
      </c>
      <c r="J200" s="306">
        <v>945.9</v>
      </c>
    </row>
    <row r="201" spans="1:10" x14ac:dyDescent="0.2">
      <c r="A201" s="378"/>
      <c r="C201" s="305">
        <v>44235.5</v>
      </c>
      <c r="D201" s="306">
        <v>985.3</v>
      </c>
      <c r="E201" s="306">
        <v>0</v>
      </c>
      <c r="F201" s="306">
        <v>25.4</v>
      </c>
      <c r="G201" s="306">
        <v>52</v>
      </c>
      <c r="H201" s="306">
        <v>7.3</v>
      </c>
      <c r="I201" s="306">
        <v>74.099999999999994</v>
      </c>
      <c r="J201" s="306">
        <v>985</v>
      </c>
    </row>
    <row r="202" spans="1:10" x14ac:dyDescent="0.2">
      <c r="A202" s="378"/>
      <c r="C202" s="305">
        <v>44235.541666666664</v>
      </c>
      <c r="D202" s="306">
        <v>984.8</v>
      </c>
      <c r="E202" s="306">
        <v>0</v>
      </c>
      <c r="F202" s="306">
        <v>25.3</v>
      </c>
      <c r="G202" s="306">
        <v>54.3</v>
      </c>
      <c r="H202" s="306">
        <v>7.3</v>
      </c>
      <c r="I202" s="306">
        <v>71.400000000000006</v>
      </c>
      <c r="J202" s="306">
        <v>946</v>
      </c>
    </row>
    <row r="203" spans="1:10" x14ac:dyDescent="0.2">
      <c r="A203" s="378"/>
      <c r="C203" s="305">
        <v>44235.583333333336</v>
      </c>
      <c r="D203" s="306">
        <v>984.6</v>
      </c>
      <c r="E203" s="306">
        <v>0</v>
      </c>
      <c r="F203" s="306">
        <v>25.4</v>
      </c>
      <c r="G203" s="306">
        <v>55.1</v>
      </c>
      <c r="H203" s="306">
        <v>6.4</v>
      </c>
      <c r="I203" s="306">
        <v>72.7</v>
      </c>
      <c r="J203" s="306">
        <v>807.1</v>
      </c>
    </row>
    <row r="204" spans="1:10" x14ac:dyDescent="0.2">
      <c r="A204" s="378"/>
      <c r="C204" s="305">
        <v>44235.625</v>
      </c>
      <c r="D204" s="306">
        <v>984.2</v>
      </c>
      <c r="E204" s="306">
        <v>0</v>
      </c>
      <c r="F204" s="306">
        <v>25.2</v>
      </c>
      <c r="G204" s="306">
        <v>55.6</v>
      </c>
      <c r="H204" s="306">
        <v>6.2</v>
      </c>
      <c r="I204" s="306">
        <v>69.599999999999994</v>
      </c>
      <c r="J204" s="306">
        <v>598.1</v>
      </c>
    </row>
    <row r="205" spans="1:10" x14ac:dyDescent="0.2">
      <c r="A205" s="378"/>
      <c r="C205" s="305">
        <v>44235.666666666664</v>
      </c>
      <c r="D205" s="306">
        <v>984.5</v>
      </c>
      <c r="E205" s="306">
        <v>0</v>
      </c>
      <c r="F205" s="306">
        <v>24.8</v>
      </c>
      <c r="G205" s="306">
        <v>58</v>
      </c>
      <c r="H205" s="306">
        <v>5.7</v>
      </c>
      <c r="I205" s="306">
        <v>68.2</v>
      </c>
      <c r="J205" s="306">
        <v>366.5</v>
      </c>
    </row>
    <row r="206" spans="1:10" x14ac:dyDescent="0.2">
      <c r="A206" s="378"/>
      <c r="C206" s="305">
        <v>44235.708333333336</v>
      </c>
      <c r="D206" s="306">
        <v>985.2</v>
      </c>
      <c r="E206" s="306">
        <v>0</v>
      </c>
      <c r="F206" s="306">
        <v>24.1</v>
      </c>
      <c r="G206" s="306">
        <v>61.4</v>
      </c>
      <c r="H206" s="306">
        <v>5.6</v>
      </c>
      <c r="I206" s="306">
        <v>62.3</v>
      </c>
      <c r="J206" s="306">
        <v>125.2</v>
      </c>
    </row>
    <row r="207" spans="1:10" x14ac:dyDescent="0.2">
      <c r="A207" s="378"/>
      <c r="C207" s="305">
        <v>44235.75</v>
      </c>
      <c r="D207" s="306">
        <v>985.7</v>
      </c>
      <c r="E207" s="306">
        <v>0</v>
      </c>
      <c r="F207" s="306">
        <v>23.6</v>
      </c>
      <c r="G207" s="306">
        <v>65.599999999999994</v>
      </c>
      <c r="H207" s="306">
        <v>4.8</v>
      </c>
      <c r="I207" s="306">
        <v>61.1</v>
      </c>
      <c r="J207" s="306">
        <v>10.1</v>
      </c>
    </row>
    <row r="208" spans="1:10" x14ac:dyDescent="0.2">
      <c r="A208" s="378"/>
      <c r="C208" s="305">
        <v>44235.791666666664</v>
      </c>
      <c r="D208" s="306">
        <v>986.4</v>
      </c>
      <c r="E208" s="306">
        <v>0</v>
      </c>
      <c r="F208" s="306">
        <v>23.1</v>
      </c>
      <c r="G208" s="306">
        <v>65.7</v>
      </c>
      <c r="H208" s="306">
        <v>4.5999999999999996</v>
      </c>
      <c r="I208" s="306">
        <v>75.3</v>
      </c>
      <c r="J208" s="306">
        <v>0</v>
      </c>
    </row>
    <row r="209" spans="1:10" x14ac:dyDescent="0.2">
      <c r="A209" s="378"/>
      <c r="C209" s="305">
        <v>44235.833333333336</v>
      </c>
      <c r="D209" s="306">
        <v>986.7</v>
      </c>
      <c r="E209" s="306">
        <v>0</v>
      </c>
      <c r="F209" s="306">
        <v>22.8</v>
      </c>
      <c r="G209" s="306">
        <v>61.7</v>
      </c>
      <c r="H209" s="306">
        <v>3.9</v>
      </c>
      <c r="I209" s="306">
        <v>77</v>
      </c>
      <c r="J209" s="306">
        <v>0</v>
      </c>
    </row>
    <row r="210" spans="1:10" x14ac:dyDescent="0.2">
      <c r="A210" s="378"/>
      <c r="C210" s="305">
        <v>44235.875</v>
      </c>
      <c r="D210" s="306">
        <v>987.2</v>
      </c>
      <c r="E210" s="306">
        <v>0</v>
      </c>
      <c r="F210" s="306">
        <v>22.8</v>
      </c>
      <c r="G210" s="306">
        <v>60.3</v>
      </c>
      <c r="H210" s="306">
        <v>2.9</v>
      </c>
      <c r="I210" s="306">
        <v>63.1</v>
      </c>
      <c r="J210" s="306">
        <v>0</v>
      </c>
    </row>
    <row r="211" spans="1:10" x14ac:dyDescent="0.2">
      <c r="A211" s="378"/>
      <c r="C211" s="305">
        <v>44235.916666666664</v>
      </c>
      <c r="D211" s="306">
        <v>987.5</v>
      </c>
      <c r="E211" s="306">
        <v>0</v>
      </c>
      <c r="F211" s="306">
        <v>22.1</v>
      </c>
      <c r="G211" s="306">
        <v>61</v>
      </c>
      <c r="H211" s="306">
        <v>3.1</v>
      </c>
      <c r="I211" s="306">
        <v>69.8</v>
      </c>
      <c r="J211" s="306">
        <v>0</v>
      </c>
    </row>
    <row r="212" spans="1:10" x14ac:dyDescent="0.2">
      <c r="A212" s="378"/>
      <c r="C212" s="305">
        <v>44235.958333333336</v>
      </c>
      <c r="D212" s="306">
        <v>987.2</v>
      </c>
      <c r="E212" s="306">
        <v>0</v>
      </c>
      <c r="F212" s="306">
        <v>22.1</v>
      </c>
      <c r="G212" s="306">
        <v>61.6</v>
      </c>
      <c r="H212" s="306">
        <v>3.9</v>
      </c>
      <c r="I212" s="306">
        <v>65.900000000000006</v>
      </c>
      <c r="J212" s="306">
        <v>0</v>
      </c>
    </row>
    <row r="213" spans="1:10" x14ac:dyDescent="0.2">
      <c r="A213" s="378"/>
      <c r="C213" s="305">
        <v>44236</v>
      </c>
      <c r="D213" s="306">
        <v>986.8</v>
      </c>
      <c r="E213" s="306">
        <v>0</v>
      </c>
      <c r="F213" s="306">
        <v>22</v>
      </c>
      <c r="G213" s="306">
        <v>62.1</v>
      </c>
      <c r="H213" s="306">
        <v>3.8</v>
      </c>
      <c r="I213" s="306">
        <v>65.2</v>
      </c>
      <c r="J213" s="306">
        <v>0</v>
      </c>
    </row>
    <row r="214" spans="1:10" x14ac:dyDescent="0.2">
      <c r="A214" s="378"/>
      <c r="C214" s="305">
        <v>44236.041666666664</v>
      </c>
      <c r="D214" s="306">
        <v>986.3</v>
      </c>
      <c r="E214" s="306">
        <v>0</v>
      </c>
      <c r="F214" s="306">
        <v>21.9</v>
      </c>
      <c r="G214" s="306">
        <v>62</v>
      </c>
      <c r="H214" s="306">
        <v>4</v>
      </c>
      <c r="I214" s="306">
        <v>59.7</v>
      </c>
      <c r="J214" s="306">
        <v>0</v>
      </c>
    </row>
    <row r="215" spans="1:10" x14ac:dyDescent="0.2">
      <c r="A215" s="378"/>
      <c r="C215" s="305">
        <v>44236.083333333336</v>
      </c>
      <c r="D215" s="306">
        <v>986.1</v>
      </c>
      <c r="E215" s="306">
        <v>0</v>
      </c>
      <c r="F215" s="306">
        <v>21.5</v>
      </c>
      <c r="G215" s="306">
        <v>66</v>
      </c>
      <c r="H215" s="306">
        <v>3.6</v>
      </c>
      <c r="I215" s="306">
        <v>56.5</v>
      </c>
      <c r="J215" s="306">
        <v>0</v>
      </c>
    </row>
    <row r="216" spans="1:10" x14ac:dyDescent="0.2">
      <c r="A216" s="378"/>
      <c r="C216" s="305">
        <v>44236.125</v>
      </c>
      <c r="D216" s="306">
        <v>985.9</v>
      </c>
      <c r="E216" s="306">
        <v>0</v>
      </c>
      <c r="F216" s="306">
        <v>21.3</v>
      </c>
      <c r="G216" s="306">
        <v>70.3</v>
      </c>
      <c r="H216" s="306">
        <v>3.9</v>
      </c>
      <c r="I216" s="306">
        <v>46.8</v>
      </c>
      <c r="J216" s="306">
        <v>0</v>
      </c>
    </row>
    <row r="217" spans="1:10" x14ac:dyDescent="0.2">
      <c r="A217" s="378"/>
      <c r="C217" s="305">
        <v>44236.166666666664</v>
      </c>
      <c r="D217" s="306">
        <v>985.9</v>
      </c>
      <c r="E217" s="306">
        <v>0</v>
      </c>
      <c r="F217" s="306">
        <v>21.3</v>
      </c>
      <c r="G217" s="306">
        <v>68</v>
      </c>
      <c r="H217" s="306">
        <v>4</v>
      </c>
      <c r="I217" s="306">
        <v>47.5</v>
      </c>
      <c r="J217" s="306">
        <v>0</v>
      </c>
    </row>
    <row r="218" spans="1:10" x14ac:dyDescent="0.2">
      <c r="A218" s="378"/>
      <c r="C218" s="305">
        <v>44236.208333333336</v>
      </c>
      <c r="D218" s="306">
        <v>985.9</v>
      </c>
      <c r="E218" s="306">
        <v>0</v>
      </c>
      <c r="F218" s="306">
        <v>21</v>
      </c>
      <c r="G218" s="306">
        <v>71</v>
      </c>
      <c r="H218" s="306">
        <v>4.3</v>
      </c>
      <c r="I218" s="306">
        <v>49.6</v>
      </c>
      <c r="J218" s="306">
        <v>5.7</v>
      </c>
    </row>
    <row r="219" spans="1:10" x14ac:dyDescent="0.2">
      <c r="A219" s="378"/>
      <c r="C219" s="305">
        <v>44236.25</v>
      </c>
      <c r="D219" s="306">
        <v>986.5</v>
      </c>
      <c r="E219" s="306">
        <v>0</v>
      </c>
      <c r="F219" s="306">
        <v>21.3</v>
      </c>
      <c r="G219" s="306">
        <v>69.8</v>
      </c>
      <c r="H219" s="338">
        <v>4.5</v>
      </c>
      <c r="I219" s="338">
        <v>50.1</v>
      </c>
      <c r="J219" s="306">
        <v>161.30000000000001</v>
      </c>
    </row>
    <row r="220" spans="1:10" x14ac:dyDescent="0.2">
      <c r="A220" s="378"/>
      <c r="C220" s="305">
        <v>44236.291666666664</v>
      </c>
      <c r="D220" s="306">
        <v>986.6</v>
      </c>
      <c r="E220" s="306">
        <v>0</v>
      </c>
      <c r="F220" s="306">
        <v>22.3</v>
      </c>
      <c r="G220" s="306">
        <v>65.400000000000006</v>
      </c>
      <c r="H220" s="306">
        <v>4.7</v>
      </c>
      <c r="I220" s="306">
        <v>57.4</v>
      </c>
      <c r="J220" s="306">
        <v>425.8</v>
      </c>
    </row>
    <row r="221" spans="1:10" x14ac:dyDescent="0.2">
      <c r="A221" s="378"/>
      <c r="C221" s="305">
        <v>44236.333333333336</v>
      </c>
      <c r="D221" s="306">
        <v>986.5</v>
      </c>
      <c r="E221" s="306">
        <v>0</v>
      </c>
      <c r="F221" s="306">
        <v>23</v>
      </c>
      <c r="G221" s="306">
        <v>61.1</v>
      </c>
      <c r="H221" s="306">
        <v>5.5</v>
      </c>
      <c r="I221" s="306">
        <v>62.4</v>
      </c>
      <c r="J221" s="306">
        <v>664</v>
      </c>
    </row>
    <row r="222" spans="1:10" x14ac:dyDescent="0.2">
      <c r="A222" s="378"/>
      <c r="C222" s="305">
        <v>44236.375</v>
      </c>
      <c r="D222" s="306">
        <v>986.1</v>
      </c>
      <c r="E222" s="306">
        <v>0</v>
      </c>
      <c r="F222" s="306">
        <v>23.5</v>
      </c>
      <c r="G222" s="306">
        <v>59.5</v>
      </c>
      <c r="H222" s="306">
        <v>6.1</v>
      </c>
      <c r="I222" s="306">
        <v>67.900000000000006</v>
      </c>
      <c r="J222" s="306">
        <v>842.2</v>
      </c>
    </row>
    <row r="223" spans="1:10" x14ac:dyDescent="0.2">
      <c r="A223" s="378"/>
      <c r="C223" s="305">
        <v>44236.416666666664</v>
      </c>
      <c r="D223" s="306">
        <v>985.9</v>
      </c>
      <c r="E223" s="306">
        <v>0</v>
      </c>
      <c r="F223" s="306">
        <v>23.8</v>
      </c>
      <c r="G223" s="306">
        <v>57.5</v>
      </c>
      <c r="H223" s="306">
        <v>6.6</v>
      </c>
      <c r="I223" s="306">
        <v>74.099999999999994</v>
      </c>
      <c r="J223" s="306">
        <v>962.2</v>
      </c>
    </row>
    <row r="224" spans="1:10" x14ac:dyDescent="0.2">
      <c r="A224" s="378"/>
      <c r="C224" s="305">
        <v>44236.458333333336</v>
      </c>
      <c r="D224" s="306">
        <v>985.2</v>
      </c>
      <c r="E224" s="306">
        <v>0</v>
      </c>
      <c r="F224" s="306">
        <v>24.5</v>
      </c>
      <c r="G224" s="306">
        <v>56.8</v>
      </c>
      <c r="H224" s="306">
        <v>7</v>
      </c>
      <c r="I224" s="306">
        <v>74.7</v>
      </c>
      <c r="J224" s="306">
        <v>863.5</v>
      </c>
    </row>
    <row r="225" spans="1:10" x14ac:dyDescent="0.2">
      <c r="A225" s="378"/>
      <c r="C225" s="305">
        <v>44236.5</v>
      </c>
      <c r="D225" s="306">
        <v>984.9</v>
      </c>
      <c r="E225" s="306">
        <v>0</v>
      </c>
      <c r="F225" s="306">
        <v>24.4</v>
      </c>
      <c r="G225" s="306">
        <v>60.7</v>
      </c>
      <c r="H225" s="306">
        <v>7.3</v>
      </c>
      <c r="I225" s="306">
        <v>72.8</v>
      </c>
      <c r="J225" s="306">
        <v>990.6</v>
      </c>
    </row>
    <row r="226" spans="1:10" x14ac:dyDescent="0.2">
      <c r="A226" s="378"/>
      <c r="C226" s="305">
        <v>44236.541666666664</v>
      </c>
      <c r="D226" s="306">
        <v>984.6</v>
      </c>
      <c r="E226" s="306">
        <v>0</v>
      </c>
      <c r="F226" s="306">
        <v>24.9</v>
      </c>
      <c r="G226" s="306">
        <v>56.6</v>
      </c>
      <c r="H226" s="306">
        <v>6.4</v>
      </c>
      <c r="I226" s="306">
        <v>70.8</v>
      </c>
      <c r="J226" s="306">
        <v>940.1</v>
      </c>
    </row>
    <row r="227" spans="1:10" x14ac:dyDescent="0.2">
      <c r="A227" s="378"/>
      <c r="C227" s="305">
        <v>44236.583333333336</v>
      </c>
      <c r="D227" s="306">
        <v>983.8</v>
      </c>
      <c r="E227" s="306">
        <v>0</v>
      </c>
      <c r="F227" s="306">
        <v>24.9</v>
      </c>
      <c r="G227" s="306">
        <v>58.1</v>
      </c>
      <c r="H227" s="306">
        <v>6.4</v>
      </c>
      <c r="I227" s="306">
        <v>64.2</v>
      </c>
      <c r="J227" s="306">
        <v>810.9</v>
      </c>
    </row>
    <row r="228" spans="1:10" x14ac:dyDescent="0.2">
      <c r="A228" s="378"/>
      <c r="C228" s="305">
        <v>44236.625</v>
      </c>
      <c r="D228" s="306">
        <v>983.5</v>
      </c>
      <c r="E228" s="306">
        <v>0</v>
      </c>
      <c r="F228" s="306">
        <v>24.6</v>
      </c>
      <c r="G228" s="306">
        <v>61.5</v>
      </c>
      <c r="H228" s="306">
        <v>6.8</v>
      </c>
      <c r="I228" s="306">
        <v>64.2</v>
      </c>
      <c r="J228" s="306">
        <v>609</v>
      </c>
    </row>
    <row r="229" spans="1:10" x14ac:dyDescent="0.2">
      <c r="A229" s="378"/>
      <c r="C229" s="305">
        <v>44236.666666666664</v>
      </c>
      <c r="D229" s="306">
        <v>983.4</v>
      </c>
      <c r="E229" s="306">
        <v>0</v>
      </c>
      <c r="F229" s="306">
        <v>23.6</v>
      </c>
      <c r="G229" s="306">
        <v>66.599999999999994</v>
      </c>
      <c r="H229" s="306">
        <v>6.7</v>
      </c>
      <c r="I229" s="306">
        <v>64.599999999999994</v>
      </c>
      <c r="J229" s="306">
        <v>368.2</v>
      </c>
    </row>
    <row r="230" spans="1:10" x14ac:dyDescent="0.2">
      <c r="A230" s="378"/>
      <c r="C230" s="305">
        <v>44236.708333333336</v>
      </c>
      <c r="D230" s="306">
        <v>984.1</v>
      </c>
      <c r="E230" s="306">
        <v>0</v>
      </c>
      <c r="F230" s="306">
        <v>22.8</v>
      </c>
      <c r="G230" s="306">
        <v>70</v>
      </c>
      <c r="H230" s="306">
        <v>6.3</v>
      </c>
      <c r="I230" s="306">
        <v>67.3</v>
      </c>
      <c r="J230" s="306">
        <v>127.3</v>
      </c>
    </row>
    <row r="231" spans="1:10" x14ac:dyDescent="0.2">
      <c r="A231" s="378"/>
      <c r="C231" s="305">
        <v>44236.75</v>
      </c>
      <c r="D231" s="306">
        <v>985.2</v>
      </c>
      <c r="E231" s="306">
        <v>0</v>
      </c>
      <c r="F231" s="306">
        <v>21.9</v>
      </c>
      <c r="G231" s="306">
        <v>71.099999999999994</v>
      </c>
      <c r="H231" s="306">
        <v>6</v>
      </c>
      <c r="I231" s="306">
        <v>73.2</v>
      </c>
      <c r="J231" s="306">
        <v>7.1</v>
      </c>
    </row>
    <row r="232" spans="1:10" x14ac:dyDescent="0.2">
      <c r="A232" s="378"/>
      <c r="C232" s="305">
        <v>44236.791666666664</v>
      </c>
      <c r="D232" s="306">
        <v>985.8</v>
      </c>
      <c r="E232" s="306">
        <v>0</v>
      </c>
      <c r="F232" s="306">
        <v>21.6</v>
      </c>
      <c r="G232" s="306">
        <v>67.5</v>
      </c>
      <c r="H232" s="306">
        <v>5.2</v>
      </c>
      <c r="I232" s="306">
        <v>78.5</v>
      </c>
      <c r="J232" s="306">
        <v>0</v>
      </c>
    </row>
    <row r="233" spans="1:10" x14ac:dyDescent="0.2">
      <c r="A233" s="378"/>
      <c r="C233" s="305">
        <v>44236.833333333336</v>
      </c>
      <c r="D233" s="306">
        <v>986.5</v>
      </c>
      <c r="E233" s="306">
        <v>0</v>
      </c>
      <c r="F233" s="306">
        <v>21.5</v>
      </c>
      <c r="G233" s="306">
        <v>66.8</v>
      </c>
      <c r="H233" s="306">
        <v>4.9000000000000004</v>
      </c>
      <c r="I233" s="306">
        <v>85.8</v>
      </c>
      <c r="J233" s="306">
        <v>0</v>
      </c>
    </row>
    <row r="234" spans="1:10" x14ac:dyDescent="0.2">
      <c r="A234" s="378"/>
      <c r="C234" s="305">
        <v>44236.875</v>
      </c>
      <c r="D234" s="306">
        <v>986.7</v>
      </c>
      <c r="E234" s="306">
        <v>0</v>
      </c>
      <c r="F234" s="306">
        <v>21.4</v>
      </c>
      <c r="G234" s="306">
        <v>66.099999999999994</v>
      </c>
      <c r="H234" s="306">
        <v>4.0999999999999996</v>
      </c>
      <c r="I234" s="306">
        <v>75.5</v>
      </c>
      <c r="J234" s="306">
        <v>0</v>
      </c>
    </row>
    <row r="235" spans="1:10" x14ac:dyDescent="0.2">
      <c r="A235" s="378"/>
      <c r="C235" s="305">
        <v>44236.916666666664</v>
      </c>
      <c r="D235" s="306">
        <v>986.8</v>
      </c>
      <c r="E235" s="306">
        <v>0</v>
      </c>
      <c r="F235" s="306">
        <v>21.5</v>
      </c>
      <c r="G235" s="306">
        <v>65.7</v>
      </c>
      <c r="H235" s="306">
        <v>1.9</v>
      </c>
      <c r="I235" s="306">
        <v>73.400000000000006</v>
      </c>
      <c r="J235" s="306">
        <v>0</v>
      </c>
    </row>
    <row r="236" spans="1:10" x14ac:dyDescent="0.2">
      <c r="A236" s="378"/>
      <c r="C236" s="305">
        <v>44236.958333333336</v>
      </c>
      <c r="D236" s="306">
        <v>986.2</v>
      </c>
      <c r="E236" s="306">
        <v>0</v>
      </c>
      <c r="F236" s="306">
        <v>21.1</v>
      </c>
      <c r="G236" s="306">
        <v>65.900000000000006</v>
      </c>
      <c r="H236" s="306">
        <v>2.7</v>
      </c>
      <c r="I236" s="306">
        <v>69.2</v>
      </c>
      <c r="J236" s="306">
        <v>0</v>
      </c>
    </row>
    <row r="237" spans="1:10" x14ac:dyDescent="0.2">
      <c r="A237" s="378"/>
      <c r="C237" s="305">
        <v>44237</v>
      </c>
      <c r="D237" s="306">
        <v>986</v>
      </c>
      <c r="E237" s="306">
        <v>0</v>
      </c>
      <c r="F237" s="306">
        <v>20.9</v>
      </c>
      <c r="G237" s="306">
        <v>66.400000000000006</v>
      </c>
      <c r="H237" s="306">
        <v>2.8</v>
      </c>
      <c r="I237" s="306">
        <v>46.5</v>
      </c>
      <c r="J237" s="306">
        <v>0</v>
      </c>
    </row>
    <row r="238" spans="1:10" x14ac:dyDescent="0.2">
      <c r="A238" s="378"/>
      <c r="C238" s="305">
        <v>44237.041666666664</v>
      </c>
      <c r="D238" s="306">
        <v>985.6</v>
      </c>
      <c r="E238" s="306">
        <v>0</v>
      </c>
      <c r="F238" s="306">
        <v>20.7</v>
      </c>
      <c r="G238" s="306">
        <v>66.2</v>
      </c>
      <c r="H238" s="306">
        <v>4.5999999999999996</v>
      </c>
      <c r="I238" s="306">
        <v>46.9</v>
      </c>
      <c r="J238" s="306">
        <v>0</v>
      </c>
    </row>
    <row r="239" spans="1:10" x14ac:dyDescent="0.2">
      <c r="A239" s="378"/>
      <c r="C239" s="305">
        <v>44237.083333333336</v>
      </c>
      <c r="D239" s="306">
        <v>985.2</v>
      </c>
      <c r="E239" s="306">
        <v>0</v>
      </c>
      <c r="F239" s="306">
        <v>20.6</v>
      </c>
      <c r="G239" s="306">
        <v>68.8</v>
      </c>
      <c r="H239" s="306">
        <v>4.5999999999999996</v>
      </c>
      <c r="I239" s="306">
        <v>42.3</v>
      </c>
      <c r="J239" s="306">
        <v>0</v>
      </c>
    </row>
    <row r="240" spans="1:10" x14ac:dyDescent="0.2">
      <c r="A240" s="378"/>
      <c r="C240" s="305">
        <v>44237.125</v>
      </c>
      <c r="D240" s="306">
        <v>985.5</v>
      </c>
      <c r="E240" s="306">
        <v>0</v>
      </c>
      <c r="F240" s="306">
        <v>20.6</v>
      </c>
      <c r="G240" s="306">
        <v>71</v>
      </c>
      <c r="H240" s="306">
        <v>4</v>
      </c>
      <c r="I240" s="306">
        <v>34.5</v>
      </c>
      <c r="J240" s="306">
        <v>0</v>
      </c>
    </row>
    <row r="241" spans="1:10" x14ac:dyDescent="0.2">
      <c r="A241" s="378"/>
      <c r="C241" s="305">
        <v>44237.166666666664</v>
      </c>
      <c r="D241" s="306">
        <v>985.9</v>
      </c>
      <c r="E241" s="306">
        <v>0</v>
      </c>
      <c r="F241" s="306">
        <v>20.6</v>
      </c>
      <c r="G241" s="306">
        <v>70.400000000000006</v>
      </c>
      <c r="H241" s="306">
        <v>2.8</v>
      </c>
      <c r="I241" s="306">
        <v>49.3</v>
      </c>
      <c r="J241" s="306">
        <v>0</v>
      </c>
    </row>
    <row r="242" spans="1:10" x14ac:dyDescent="0.2">
      <c r="A242" s="378"/>
      <c r="C242" s="305">
        <v>44237.208333333336</v>
      </c>
      <c r="D242" s="306">
        <v>986.6</v>
      </c>
      <c r="E242" s="306">
        <v>0</v>
      </c>
      <c r="F242" s="306">
        <v>20.7</v>
      </c>
      <c r="G242" s="306">
        <v>69.5</v>
      </c>
      <c r="H242" s="343">
        <v>1.9</v>
      </c>
      <c r="I242" s="343">
        <v>32</v>
      </c>
      <c r="J242" s="306">
        <v>5.8</v>
      </c>
    </row>
    <row r="243" spans="1:10" x14ac:dyDescent="0.2">
      <c r="A243" s="378"/>
      <c r="C243" s="305">
        <v>44237.25</v>
      </c>
      <c r="D243" s="306">
        <v>987.3</v>
      </c>
      <c r="E243" s="306">
        <v>0</v>
      </c>
      <c r="F243" s="306">
        <v>21.6</v>
      </c>
      <c r="G243" s="340">
        <v>70.2</v>
      </c>
      <c r="H243" s="554" t="s">
        <v>361</v>
      </c>
      <c r="I243" s="554" t="s">
        <v>361</v>
      </c>
      <c r="J243" s="342">
        <v>157.5</v>
      </c>
    </row>
    <row r="244" spans="1:10" x14ac:dyDescent="0.2">
      <c r="A244" s="378"/>
      <c r="C244" s="305">
        <v>44237.291666666664</v>
      </c>
      <c r="D244" s="306">
        <v>987.4</v>
      </c>
      <c r="E244" s="306">
        <v>0</v>
      </c>
      <c r="F244" s="306">
        <v>22.8</v>
      </c>
      <c r="G244" s="340">
        <v>65.8</v>
      </c>
      <c r="H244" s="554" t="s">
        <v>361</v>
      </c>
      <c r="I244" s="554" t="s">
        <v>361</v>
      </c>
      <c r="J244" s="342">
        <v>422.4</v>
      </c>
    </row>
    <row r="245" spans="1:10" x14ac:dyDescent="0.2">
      <c r="A245" s="378"/>
      <c r="C245" s="305">
        <v>44237.333333333336</v>
      </c>
      <c r="D245" s="306">
        <v>987.1</v>
      </c>
      <c r="E245" s="306">
        <v>0</v>
      </c>
      <c r="F245" s="306">
        <v>23.9</v>
      </c>
      <c r="G245" s="306">
        <v>60.1</v>
      </c>
      <c r="H245" s="346">
        <v>1.6</v>
      </c>
      <c r="I245" s="346">
        <v>82.9</v>
      </c>
      <c r="J245" s="306">
        <v>669.4</v>
      </c>
    </row>
    <row r="246" spans="1:10" x14ac:dyDescent="0.2">
      <c r="A246" s="378"/>
      <c r="C246" s="305">
        <v>44237.375</v>
      </c>
      <c r="D246" s="306">
        <v>986.6</v>
      </c>
      <c r="E246" s="306">
        <v>0</v>
      </c>
      <c r="F246" s="306">
        <v>24.3</v>
      </c>
      <c r="G246" s="306">
        <v>58.5</v>
      </c>
      <c r="H246" s="306">
        <v>2.9</v>
      </c>
      <c r="I246" s="306">
        <v>79.8</v>
      </c>
      <c r="J246" s="306">
        <v>853.4</v>
      </c>
    </row>
    <row r="247" spans="1:10" x14ac:dyDescent="0.2">
      <c r="A247" s="378"/>
      <c r="C247" s="305">
        <v>44237.416666666664</v>
      </c>
      <c r="D247" s="306">
        <v>986.3</v>
      </c>
      <c r="E247" s="306">
        <v>0</v>
      </c>
      <c r="F247" s="306">
        <v>24.6</v>
      </c>
      <c r="G247" s="306">
        <v>57.5</v>
      </c>
      <c r="H247" s="306">
        <v>3.8</v>
      </c>
      <c r="I247" s="306">
        <v>72.2</v>
      </c>
      <c r="J247" s="306">
        <v>968.6</v>
      </c>
    </row>
    <row r="248" spans="1:10" x14ac:dyDescent="0.2">
      <c r="A248" s="378"/>
      <c r="C248" s="305">
        <v>44237.458333333336</v>
      </c>
      <c r="D248" s="306">
        <v>985.4</v>
      </c>
      <c r="E248" s="306">
        <v>0</v>
      </c>
      <c r="F248" s="306">
        <v>25.1</v>
      </c>
      <c r="G248" s="306">
        <v>56.1</v>
      </c>
      <c r="H248" s="306">
        <v>4.4000000000000004</v>
      </c>
      <c r="I248" s="306">
        <v>82.5</v>
      </c>
      <c r="J248" s="306">
        <v>778.8</v>
      </c>
    </row>
    <row r="249" spans="1:10" x14ac:dyDescent="0.2">
      <c r="A249" s="378"/>
      <c r="C249" s="305">
        <v>44237.5</v>
      </c>
      <c r="D249" s="306">
        <v>985.2</v>
      </c>
      <c r="E249" s="306">
        <v>0</v>
      </c>
      <c r="F249" s="306">
        <v>24.8</v>
      </c>
      <c r="G249" s="306">
        <v>57.6</v>
      </c>
      <c r="H249" s="306">
        <v>4.5</v>
      </c>
      <c r="I249" s="306">
        <v>80.400000000000006</v>
      </c>
      <c r="J249" s="306">
        <v>968.8</v>
      </c>
    </row>
    <row r="250" spans="1:10" x14ac:dyDescent="0.2">
      <c r="A250" s="378"/>
      <c r="C250" s="305">
        <v>44237.541666666664</v>
      </c>
      <c r="D250" s="306">
        <v>984.8</v>
      </c>
      <c r="E250" s="306">
        <v>0</v>
      </c>
      <c r="F250" s="306">
        <v>25.5</v>
      </c>
      <c r="G250" s="306">
        <v>56.9</v>
      </c>
      <c r="H250" s="306">
        <v>3.6</v>
      </c>
      <c r="I250" s="306">
        <v>83.1</v>
      </c>
      <c r="J250" s="306">
        <v>944</v>
      </c>
    </row>
    <row r="251" spans="1:10" x14ac:dyDescent="0.2">
      <c r="A251" s="378"/>
      <c r="C251" s="305">
        <v>44237.583333333336</v>
      </c>
      <c r="D251" s="306">
        <v>984.7</v>
      </c>
      <c r="E251" s="306">
        <v>0</v>
      </c>
      <c r="F251" s="306">
        <v>24.9</v>
      </c>
      <c r="G251" s="306">
        <v>60.6</v>
      </c>
      <c r="H251" s="306">
        <v>4.9000000000000004</v>
      </c>
      <c r="I251" s="306">
        <v>87.5</v>
      </c>
      <c r="J251" s="306">
        <v>813.5</v>
      </c>
    </row>
    <row r="252" spans="1:10" x14ac:dyDescent="0.2">
      <c r="A252" s="378"/>
      <c r="C252" s="305">
        <v>44237.625</v>
      </c>
      <c r="D252" s="306">
        <v>984.6</v>
      </c>
      <c r="E252" s="306">
        <v>0</v>
      </c>
      <c r="F252" s="306">
        <v>24.2</v>
      </c>
      <c r="G252" s="306">
        <v>64</v>
      </c>
      <c r="H252" s="306">
        <v>5.3</v>
      </c>
      <c r="I252" s="306">
        <v>75.5</v>
      </c>
      <c r="J252" s="306">
        <v>613.4</v>
      </c>
    </row>
    <row r="253" spans="1:10" x14ac:dyDescent="0.2">
      <c r="A253" s="378"/>
      <c r="C253" s="305">
        <v>44237.666666666664</v>
      </c>
      <c r="D253" s="306">
        <v>984.9</v>
      </c>
      <c r="E253" s="306">
        <v>0</v>
      </c>
      <c r="F253" s="306">
        <v>23.8</v>
      </c>
      <c r="G253" s="306">
        <v>66.3</v>
      </c>
      <c r="H253" s="306">
        <v>5.3</v>
      </c>
      <c r="I253" s="306">
        <v>76.2</v>
      </c>
      <c r="J253" s="306">
        <v>353.5</v>
      </c>
    </row>
    <row r="254" spans="1:10" x14ac:dyDescent="0.2">
      <c r="A254" s="378"/>
      <c r="C254" s="305">
        <v>44237.708333333336</v>
      </c>
      <c r="D254" s="306">
        <v>985.6</v>
      </c>
      <c r="E254" s="306">
        <v>0</v>
      </c>
      <c r="F254" s="306">
        <v>23</v>
      </c>
      <c r="G254" s="306">
        <v>70</v>
      </c>
      <c r="H254" s="306">
        <v>5.9</v>
      </c>
      <c r="I254" s="306">
        <v>74.900000000000006</v>
      </c>
      <c r="J254" s="306">
        <v>128.6</v>
      </c>
    </row>
    <row r="255" spans="1:10" x14ac:dyDescent="0.2">
      <c r="A255" s="378"/>
      <c r="C255" s="305">
        <v>44237.75</v>
      </c>
      <c r="D255" s="306">
        <v>986.7</v>
      </c>
      <c r="E255" s="306">
        <v>0</v>
      </c>
      <c r="F255" s="306">
        <v>22.4</v>
      </c>
      <c r="G255" s="306">
        <v>73.599999999999994</v>
      </c>
      <c r="H255" s="306">
        <v>5</v>
      </c>
      <c r="I255" s="306">
        <v>69.099999999999994</v>
      </c>
      <c r="J255" s="306">
        <v>8.9</v>
      </c>
    </row>
    <row r="256" spans="1:10" x14ac:dyDescent="0.2">
      <c r="A256" s="378"/>
      <c r="C256" s="305">
        <v>44237.791666666664</v>
      </c>
      <c r="D256" s="306">
        <v>987.5</v>
      </c>
      <c r="E256" s="306">
        <v>0</v>
      </c>
      <c r="F256" s="306">
        <v>22.4</v>
      </c>
      <c r="G256" s="306">
        <v>73.2</v>
      </c>
      <c r="H256" s="306">
        <v>4.4000000000000004</v>
      </c>
      <c r="I256" s="306">
        <v>65.599999999999994</v>
      </c>
      <c r="J256" s="306">
        <v>0</v>
      </c>
    </row>
    <row r="257" spans="1:10" x14ac:dyDescent="0.2">
      <c r="A257" s="378"/>
      <c r="C257" s="305">
        <v>44237.833333333336</v>
      </c>
      <c r="D257" s="306">
        <v>987.9</v>
      </c>
      <c r="E257" s="306">
        <v>0</v>
      </c>
      <c r="F257" s="306">
        <v>22.3</v>
      </c>
      <c r="G257" s="306">
        <v>73.3</v>
      </c>
      <c r="H257" s="306">
        <v>3.8</v>
      </c>
      <c r="I257" s="306">
        <v>79.3</v>
      </c>
      <c r="J257" s="306">
        <v>0</v>
      </c>
    </row>
    <row r="258" spans="1:10" x14ac:dyDescent="0.2">
      <c r="A258" s="378"/>
      <c r="C258" s="305">
        <v>44237.875</v>
      </c>
      <c r="D258" s="306">
        <v>988.3</v>
      </c>
      <c r="E258" s="306">
        <v>0</v>
      </c>
      <c r="F258" s="306">
        <v>22.2</v>
      </c>
      <c r="G258" s="306">
        <v>73</v>
      </c>
      <c r="H258" s="306">
        <v>3.1</v>
      </c>
      <c r="I258" s="306">
        <v>78.3</v>
      </c>
      <c r="J258" s="306">
        <v>0</v>
      </c>
    </row>
    <row r="259" spans="1:10" x14ac:dyDescent="0.2">
      <c r="A259" s="378"/>
      <c r="C259" s="305">
        <v>44237.916666666664</v>
      </c>
      <c r="D259" s="306">
        <v>988.3</v>
      </c>
      <c r="E259" s="306">
        <v>0</v>
      </c>
      <c r="F259" s="306">
        <v>21.7</v>
      </c>
      <c r="G259" s="306">
        <v>74.099999999999994</v>
      </c>
      <c r="H259" s="306">
        <v>3.5</v>
      </c>
      <c r="I259" s="306">
        <v>72.400000000000006</v>
      </c>
      <c r="J259" s="306">
        <v>0</v>
      </c>
    </row>
    <row r="260" spans="1:10" x14ac:dyDescent="0.2">
      <c r="A260" s="378"/>
      <c r="C260" s="305">
        <v>44237.958333333336</v>
      </c>
      <c r="D260" s="306">
        <v>988.1</v>
      </c>
      <c r="E260" s="306">
        <v>0</v>
      </c>
      <c r="F260" s="306">
        <v>21.7</v>
      </c>
      <c r="G260" s="306">
        <v>73.099999999999994</v>
      </c>
      <c r="H260" s="306">
        <v>3.4</v>
      </c>
      <c r="I260" s="306">
        <v>77</v>
      </c>
      <c r="J260" s="306">
        <v>0</v>
      </c>
    </row>
    <row r="261" spans="1:10" x14ac:dyDescent="0.2">
      <c r="A261" s="378"/>
      <c r="C261" s="305">
        <v>44238</v>
      </c>
      <c r="D261" s="306">
        <v>987.8</v>
      </c>
      <c r="E261" s="306">
        <v>0</v>
      </c>
      <c r="F261" s="306">
        <v>22</v>
      </c>
      <c r="G261" s="306">
        <v>72.2</v>
      </c>
      <c r="H261" s="306">
        <v>2.4</v>
      </c>
      <c r="I261" s="306">
        <v>65.8</v>
      </c>
      <c r="J261" s="306">
        <v>0</v>
      </c>
    </row>
    <row r="262" spans="1:10" x14ac:dyDescent="0.2">
      <c r="A262" s="378"/>
      <c r="C262" s="305">
        <v>44238.041666666664</v>
      </c>
      <c r="D262" s="306">
        <v>987.1</v>
      </c>
      <c r="E262" s="306">
        <v>0</v>
      </c>
      <c r="F262" s="306">
        <v>22.1</v>
      </c>
      <c r="G262" s="306">
        <v>70.900000000000006</v>
      </c>
      <c r="H262" s="306">
        <v>1.1000000000000001</v>
      </c>
      <c r="I262" s="306">
        <v>349.5</v>
      </c>
      <c r="J262" s="306">
        <v>0</v>
      </c>
    </row>
    <row r="263" spans="1:10" x14ac:dyDescent="0.2">
      <c r="A263" s="378"/>
      <c r="C263" s="305">
        <v>44238.083333333336</v>
      </c>
      <c r="D263" s="306">
        <v>986.6</v>
      </c>
      <c r="E263" s="306">
        <v>0</v>
      </c>
      <c r="F263" s="306">
        <v>21.6</v>
      </c>
      <c r="G263" s="306">
        <v>71.3</v>
      </c>
      <c r="H263" s="306">
        <v>2</v>
      </c>
      <c r="I263" s="306">
        <v>77.400000000000006</v>
      </c>
      <c r="J263" s="306">
        <v>0</v>
      </c>
    </row>
    <row r="264" spans="1:10" x14ac:dyDescent="0.2">
      <c r="A264" s="378"/>
      <c r="C264" s="305">
        <v>44238.125</v>
      </c>
      <c r="D264" s="306">
        <v>986.4</v>
      </c>
      <c r="E264" s="306">
        <v>0</v>
      </c>
      <c r="F264" s="306">
        <v>21.3</v>
      </c>
      <c r="G264" s="306">
        <v>71</v>
      </c>
      <c r="H264" s="306">
        <v>3.9</v>
      </c>
      <c r="I264" s="306">
        <v>65.8</v>
      </c>
      <c r="J264" s="306">
        <v>0</v>
      </c>
    </row>
    <row r="265" spans="1:10" x14ac:dyDescent="0.2">
      <c r="A265" s="378"/>
      <c r="C265" s="305">
        <v>44238.166666666664</v>
      </c>
      <c r="D265" s="306">
        <v>986.4</v>
      </c>
      <c r="E265" s="306">
        <v>0</v>
      </c>
      <c r="F265" s="306">
        <v>21.5</v>
      </c>
      <c r="G265" s="306">
        <v>68.900000000000006</v>
      </c>
      <c r="H265" s="306">
        <v>4.4000000000000004</v>
      </c>
      <c r="I265" s="306">
        <v>64.2</v>
      </c>
      <c r="J265" s="306">
        <v>0</v>
      </c>
    </row>
    <row r="266" spans="1:10" x14ac:dyDescent="0.2">
      <c r="A266" s="378"/>
      <c r="C266" s="305">
        <v>44238.208333333336</v>
      </c>
      <c r="D266" s="306">
        <v>986.2</v>
      </c>
      <c r="E266" s="306">
        <v>0</v>
      </c>
      <c r="F266" s="306">
        <v>21.9</v>
      </c>
      <c r="G266" s="306">
        <v>67.2</v>
      </c>
      <c r="H266" s="306">
        <v>4.3</v>
      </c>
      <c r="I266" s="306">
        <v>60.8</v>
      </c>
      <c r="J266" s="306">
        <v>2.5</v>
      </c>
    </row>
    <row r="267" spans="1:10" x14ac:dyDescent="0.2">
      <c r="A267" s="378"/>
      <c r="C267" s="305">
        <v>44238.25</v>
      </c>
      <c r="D267" s="306">
        <v>986.5</v>
      </c>
      <c r="E267" s="306">
        <v>0</v>
      </c>
      <c r="F267" s="306">
        <v>22.3</v>
      </c>
      <c r="G267" s="306">
        <v>65.5</v>
      </c>
      <c r="H267" s="306">
        <v>4.2</v>
      </c>
      <c r="I267" s="306">
        <v>66.2</v>
      </c>
      <c r="J267" s="306">
        <v>32.200000000000003</v>
      </c>
    </row>
    <row r="268" spans="1:10" x14ac:dyDescent="0.2">
      <c r="A268" s="378"/>
      <c r="C268" s="305">
        <v>44238.291666666664</v>
      </c>
      <c r="D268" s="306">
        <v>986.9</v>
      </c>
      <c r="E268" s="306">
        <v>0</v>
      </c>
      <c r="F268" s="306">
        <v>22.4</v>
      </c>
      <c r="G268" s="306">
        <v>66.5</v>
      </c>
      <c r="H268" s="306">
        <v>2.7</v>
      </c>
      <c r="I268" s="306">
        <v>97.2</v>
      </c>
      <c r="J268" s="306">
        <v>86</v>
      </c>
    </row>
    <row r="269" spans="1:10" x14ac:dyDescent="0.2">
      <c r="A269" s="378"/>
      <c r="C269" s="305">
        <v>44238.333333333336</v>
      </c>
      <c r="D269" s="306">
        <v>986.5</v>
      </c>
      <c r="E269" s="306">
        <v>0</v>
      </c>
      <c r="F269" s="306">
        <v>22.7</v>
      </c>
      <c r="G269" s="306">
        <v>64.400000000000006</v>
      </c>
      <c r="H269" s="306">
        <v>3.5</v>
      </c>
      <c r="I269" s="306">
        <v>80.5</v>
      </c>
      <c r="J269" s="306">
        <v>302.39999999999998</v>
      </c>
    </row>
    <row r="270" spans="1:10" x14ac:dyDescent="0.2">
      <c r="A270" s="378"/>
      <c r="C270" s="305">
        <v>44238.375</v>
      </c>
      <c r="D270" s="306">
        <v>986.2</v>
      </c>
      <c r="E270" s="306">
        <v>0</v>
      </c>
      <c r="F270" s="306">
        <v>23.6</v>
      </c>
      <c r="G270" s="306">
        <v>59.8</v>
      </c>
      <c r="H270" s="306">
        <v>4.8</v>
      </c>
      <c r="I270" s="306">
        <v>81.599999999999994</v>
      </c>
      <c r="J270" s="306">
        <v>631.29999999999995</v>
      </c>
    </row>
    <row r="271" spans="1:10" x14ac:dyDescent="0.2">
      <c r="A271" s="378"/>
      <c r="C271" s="305">
        <v>44238.416666666664</v>
      </c>
      <c r="D271" s="306">
        <v>986</v>
      </c>
      <c r="E271" s="306">
        <v>0</v>
      </c>
      <c r="F271" s="306">
        <v>23.8</v>
      </c>
      <c r="G271" s="306">
        <v>59.3</v>
      </c>
      <c r="H271" s="306">
        <v>5.3</v>
      </c>
      <c r="I271" s="306">
        <v>73.5</v>
      </c>
      <c r="J271" s="306">
        <v>801.5</v>
      </c>
    </row>
    <row r="272" spans="1:10" x14ac:dyDescent="0.2">
      <c r="A272" s="378"/>
      <c r="C272" s="305">
        <v>44238.458333333336</v>
      </c>
      <c r="D272" s="306">
        <v>985.4</v>
      </c>
      <c r="E272" s="306">
        <v>0</v>
      </c>
      <c r="F272" s="306">
        <v>24.6</v>
      </c>
      <c r="G272" s="306">
        <v>57</v>
      </c>
      <c r="H272" s="306">
        <v>5</v>
      </c>
      <c r="I272" s="306">
        <v>79.400000000000006</v>
      </c>
      <c r="J272" s="306">
        <v>688.2</v>
      </c>
    </row>
    <row r="273" spans="1:10" x14ac:dyDescent="0.2">
      <c r="A273" s="378"/>
      <c r="C273" s="305">
        <v>44238.5</v>
      </c>
      <c r="D273" s="306">
        <v>985</v>
      </c>
      <c r="E273" s="306">
        <v>0</v>
      </c>
      <c r="F273" s="306">
        <v>25.3</v>
      </c>
      <c r="G273" s="306">
        <v>55.8</v>
      </c>
      <c r="H273" s="306">
        <v>5.2</v>
      </c>
      <c r="I273" s="306">
        <v>81</v>
      </c>
      <c r="J273" s="306">
        <v>895.6</v>
      </c>
    </row>
    <row r="274" spans="1:10" x14ac:dyDescent="0.2">
      <c r="A274" s="378"/>
      <c r="C274" s="305">
        <v>44238.541666666664</v>
      </c>
      <c r="D274" s="306">
        <v>984.3</v>
      </c>
      <c r="E274" s="306">
        <v>0</v>
      </c>
      <c r="F274" s="306">
        <v>25.2</v>
      </c>
      <c r="G274" s="306">
        <v>57.5</v>
      </c>
      <c r="H274" s="306">
        <v>5.7</v>
      </c>
      <c r="I274" s="306">
        <v>82</v>
      </c>
      <c r="J274" s="306">
        <v>849.4</v>
      </c>
    </row>
    <row r="275" spans="1:10" x14ac:dyDescent="0.2">
      <c r="A275" s="378"/>
      <c r="C275" s="305">
        <v>44238.583333333336</v>
      </c>
      <c r="D275" s="306">
        <v>983.8</v>
      </c>
      <c r="E275" s="306">
        <v>0</v>
      </c>
      <c r="F275" s="306">
        <v>25.4</v>
      </c>
      <c r="G275" s="306">
        <v>58.4</v>
      </c>
      <c r="H275" s="306">
        <v>6</v>
      </c>
      <c r="I275" s="306">
        <v>75</v>
      </c>
      <c r="J275" s="306">
        <v>772.7</v>
      </c>
    </row>
    <row r="276" spans="1:10" x14ac:dyDescent="0.2">
      <c r="A276" s="378"/>
      <c r="C276" s="305">
        <v>44238.625</v>
      </c>
      <c r="D276" s="306">
        <v>983.5</v>
      </c>
      <c r="E276" s="306">
        <v>0</v>
      </c>
      <c r="F276" s="306">
        <v>25.9</v>
      </c>
      <c r="G276" s="306">
        <v>57.1</v>
      </c>
      <c r="H276" s="306">
        <v>6.1</v>
      </c>
      <c r="I276" s="306">
        <v>75.5</v>
      </c>
      <c r="J276" s="306">
        <v>618.5</v>
      </c>
    </row>
    <row r="277" spans="1:10" x14ac:dyDescent="0.2">
      <c r="A277" s="378"/>
      <c r="C277" s="305">
        <v>44238.666666666664</v>
      </c>
      <c r="D277" s="306">
        <v>983.3</v>
      </c>
      <c r="E277" s="306">
        <v>0</v>
      </c>
      <c r="F277" s="306">
        <v>26.2</v>
      </c>
      <c r="G277" s="306">
        <v>56.2</v>
      </c>
      <c r="H277" s="306">
        <v>5.2</v>
      </c>
      <c r="I277" s="306">
        <v>65.900000000000006</v>
      </c>
      <c r="J277" s="306">
        <v>324.7</v>
      </c>
    </row>
    <row r="278" spans="1:10" x14ac:dyDescent="0.2">
      <c r="A278" s="378"/>
      <c r="C278" s="305">
        <v>44238.708333333336</v>
      </c>
      <c r="D278" s="306">
        <v>984.1</v>
      </c>
      <c r="E278" s="306">
        <v>0</v>
      </c>
      <c r="F278" s="306">
        <v>24</v>
      </c>
      <c r="G278" s="306">
        <v>63.7</v>
      </c>
      <c r="H278" s="306">
        <v>6.3</v>
      </c>
      <c r="I278" s="306">
        <v>75.5</v>
      </c>
      <c r="J278" s="306">
        <v>129.5</v>
      </c>
    </row>
    <row r="279" spans="1:10" x14ac:dyDescent="0.2">
      <c r="A279" s="378"/>
      <c r="C279" s="305">
        <v>44238.75</v>
      </c>
      <c r="D279" s="306">
        <v>984.8</v>
      </c>
      <c r="E279" s="306">
        <v>0</v>
      </c>
      <c r="F279" s="306">
        <v>23.7</v>
      </c>
      <c r="G279" s="306">
        <v>61.5</v>
      </c>
      <c r="H279" s="306">
        <v>5.8</v>
      </c>
      <c r="I279" s="306">
        <v>78.8</v>
      </c>
      <c r="J279" s="306">
        <v>10.4</v>
      </c>
    </row>
    <row r="280" spans="1:10" x14ac:dyDescent="0.2">
      <c r="A280" s="378"/>
      <c r="C280" s="305">
        <v>44238.791666666664</v>
      </c>
      <c r="D280" s="306">
        <v>985.6</v>
      </c>
      <c r="E280" s="306">
        <v>0</v>
      </c>
      <c r="F280" s="306">
        <v>23.2</v>
      </c>
      <c r="G280" s="306">
        <v>62.9</v>
      </c>
      <c r="H280" s="306">
        <v>5.5</v>
      </c>
      <c r="I280" s="306">
        <v>79.8</v>
      </c>
      <c r="J280" s="306">
        <v>0</v>
      </c>
    </row>
    <row r="281" spans="1:10" x14ac:dyDescent="0.2">
      <c r="A281" s="378"/>
      <c r="C281" s="305">
        <v>44238.833333333336</v>
      </c>
      <c r="D281" s="306">
        <v>986</v>
      </c>
      <c r="E281" s="306">
        <v>0</v>
      </c>
      <c r="F281" s="306">
        <v>23.4</v>
      </c>
      <c r="G281" s="306">
        <v>55.5</v>
      </c>
      <c r="H281" s="306">
        <v>5</v>
      </c>
      <c r="I281" s="306">
        <v>77.3</v>
      </c>
      <c r="J281" s="306">
        <v>0</v>
      </c>
    </row>
    <row r="282" spans="1:10" x14ac:dyDescent="0.2">
      <c r="A282" s="378"/>
      <c r="C282" s="305">
        <v>44238.875</v>
      </c>
      <c r="D282" s="306">
        <v>986.5</v>
      </c>
      <c r="E282" s="306">
        <v>0</v>
      </c>
      <c r="F282" s="306">
        <v>23.4</v>
      </c>
      <c r="G282" s="306">
        <v>52.7</v>
      </c>
      <c r="H282" s="306">
        <v>3.8</v>
      </c>
      <c r="I282" s="306">
        <v>71.900000000000006</v>
      </c>
      <c r="J282" s="306">
        <v>0</v>
      </c>
    </row>
    <row r="283" spans="1:10" x14ac:dyDescent="0.2">
      <c r="A283" s="378"/>
      <c r="C283" s="305">
        <v>44238.916666666664</v>
      </c>
      <c r="D283" s="306">
        <v>986.7</v>
      </c>
      <c r="E283" s="306">
        <v>0</v>
      </c>
      <c r="F283" s="306">
        <v>23.3</v>
      </c>
      <c r="G283" s="306">
        <v>52.9</v>
      </c>
      <c r="H283" s="343">
        <v>2.5</v>
      </c>
      <c r="I283" s="343">
        <v>63.2</v>
      </c>
      <c r="J283" s="306">
        <v>0</v>
      </c>
    </row>
    <row r="284" spans="1:10" x14ac:dyDescent="0.2">
      <c r="A284" s="378"/>
      <c r="C284" s="305">
        <v>44238.958333333336</v>
      </c>
      <c r="D284" s="306">
        <v>986.8</v>
      </c>
      <c r="E284" s="306">
        <v>0</v>
      </c>
      <c r="F284" s="306">
        <v>22.8</v>
      </c>
      <c r="G284" s="340">
        <v>61</v>
      </c>
      <c r="H284" s="554" t="s">
        <v>361</v>
      </c>
      <c r="I284" s="554" t="s">
        <v>361</v>
      </c>
      <c r="J284" s="342">
        <v>0</v>
      </c>
    </row>
    <row r="285" spans="1:10" x14ac:dyDescent="0.2">
      <c r="A285" s="378"/>
      <c r="C285" s="305">
        <v>44239</v>
      </c>
      <c r="D285" s="306">
        <v>986.7</v>
      </c>
      <c r="E285" s="306">
        <v>0</v>
      </c>
      <c r="F285" s="306">
        <v>22.4</v>
      </c>
      <c r="G285" s="340">
        <v>65.900000000000006</v>
      </c>
      <c r="H285" s="554" t="s">
        <v>361</v>
      </c>
      <c r="I285" s="554" t="s">
        <v>361</v>
      </c>
      <c r="J285" s="342">
        <v>0</v>
      </c>
    </row>
    <row r="286" spans="1:10" x14ac:dyDescent="0.2">
      <c r="A286" s="378"/>
      <c r="C286" s="305">
        <v>44239.041666666664</v>
      </c>
      <c r="D286" s="306">
        <v>986.5</v>
      </c>
      <c r="E286" s="306">
        <v>0</v>
      </c>
      <c r="F286" s="306">
        <v>22.2</v>
      </c>
      <c r="G286" s="340">
        <v>66.2</v>
      </c>
      <c r="H286" s="554" t="s">
        <v>361</v>
      </c>
      <c r="I286" s="554" t="s">
        <v>361</v>
      </c>
      <c r="J286" s="342">
        <v>0</v>
      </c>
    </row>
    <row r="287" spans="1:10" x14ac:dyDescent="0.2">
      <c r="A287" s="378"/>
      <c r="C287" s="305">
        <v>44239.083333333336</v>
      </c>
      <c r="D287" s="306">
        <v>986</v>
      </c>
      <c r="E287" s="306">
        <v>0</v>
      </c>
      <c r="F287" s="306">
        <v>22</v>
      </c>
      <c r="G287" s="340">
        <v>63.6</v>
      </c>
      <c r="H287" s="554" t="s">
        <v>361</v>
      </c>
      <c r="I287" s="554" t="s">
        <v>361</v>
      </c>
      <c r="J287" s="342">
        <v>0</v>
      </c>
    </row>
    <row r="288" spans="1:10" x14ac:dyDescent="0.2">
      <c r="A288" s="378"/>
      <c r="C288" s="305">
        <v>44239.125</v>
      </c>
      <c r="D288" s="306">
        <v>985.9</v>
      </c>
      <c r="E288" s="306">
        <v>0</v>
      </c>
      <c r="F288" s="306">
        <v>21.6</v>
      </c>
      <c r="G288" s="340">
        <v>58</v>
      </c>
      <c r="H288" s="347">
        <v>2.5</v>
      </c>
      <c r="I288" s="347">
        <v>56.3</v>
      </c>
      <c r="J288" s="342">
        <v>0</v>
      </c>
    </row>
    <row r="289" spans="1:10" x14ac:dyDescent="0.2">
      <c r="A289" s="378"/>
      <c r="C289" s="305">
        <v>44239.166666666664</v>
      </c>
      <c r="D289" s="306">
        <v>986</v>
      </c>
      <c r="E289" s="306">
        <v>0</v>
      </c>
      <c r="F289" s="306">
        <v>21.8</v>
      </c>
      <c r="G289" s="306">
        <v>58</v>
      </c>
      <c r="H289" s="347">
        <v>2.2999999999999998</v>
      </c>
      <c r="I289" s="347">
        <v>31.3</v>
      </c>
      <c r="J289" s="306">
        <v>0</v>
      </c>
    </row>
    <row r="290" spans="1:10" x14ac:dyDescent="0.2">
      <c r="A290" s="378"/>
      <c r="C290" s="305">
        <v>44239.208333333336</v>
      </c>
      <c r="D290" s="306">
        <v>986.1</v>
      </c>
      <c r="E290" s="306">
        <v>0</v>
      </c>
      <c r="F290" s="306">
        <v>21.6</v>
      </c>
      <c r="G290" s="306">
        <v>57.6</v>
      </c>
      <c r="H290" s="343">
        <v>3.2</v>
      </c>
      <c r="I290" s="345">
        <v>56.4</v>
      </c>
      <c r="J290" s="306">
        <v>5.6</v>
      </c>
    </row>
    <row r="291" spans="1:10" x14ac:dyDescent="0.2">
      <c r="A291" s="378"/>
      <c r="C291" s="305">
        <v>44239.25</v>
      </c>
      <c r="D291" s="306">
        <v>986.7</v>
      </c>
      <c r="E291" s="306">
        <v>0</v>
      </c>
      <c r="F291" s="306">
        <v>22.6</v>
      </c>
      <c r="G291" s="340">
        <v>57.3</v>
      </c>
      <c r="H291" s="338">
        <v>2.6</v>
      </c>
      <c r="I291" s="345">
        <v>34.700000000000003</v>
      </c>
      <c r="J291" s="342">
        <v>163.1</v>
      </c>
    </row>
    <row r="292" spans="1:10" x14ac:dyDescent="0.2">
      <c r="A292" s="378"/>
      <c r="C292" s="305">
        <v>44239.291666666664</v>
      </c>
      <c r="D292" s="306">
        <v>987</v>
      </c>
      <c r="E292" s="306">
        <v>0</v>
      </c>
      <c r="F292" s="306">
        <v>23.8</v>
      </c>
      <c r="G292" s="306">
        <v>54.7</v>
      </c>
      <c r="H292" s="348">
        <v>3.5</v>
      </c>
      <c r="I292" s="554" t="s">
        <v>361</v>
      </c>
      <c r="J292" s="342">
        <v>427.2</v>
      </c>
    </row>
    <row r="293" spans="1:10" x14ac:dyDescent="0.2">
      <c r="A293" s="378"/>
      <c r="C293" s="305">
        <v>44239.333333333336</v>
      </c>
      <c r="D293" s="306">
        <v>986.9</v>
      </c>
      <c r="E293" s="306">
        <v>0</v>
      </c>
      <c r="F293" s="306">
        <v>24.4</v>
      </c>
      <c r="G293" s="306">
        <v>50.9</v>
      </c>
      <c r="H293" s="306">
        <v>5.7</v>
      </c>
      <c r="I293" s="346">
        <v>64.400000000000006</v>
      </c>
      <c r="J293" s="306">
        <v>669.5</v>
      </c>
    </row>
    <row r="294" spans="1:10" x14ac:dyDescent="0.2">
      <c r="A294" s="378"/>
      <c r="C294" s="305">
        <v>44239.375</v>
      </c>
      <c r="D294" s="306">
        <v>986.6</v>
      </c>
      <c r="E294" s="306">
        <v>0</v>
      </c>
      <c r="F294" s="306">
        <v>24.6</v>
      </c>
      <c r="G294" s="306">
        <v>53.2</v>
      </c>
      <c r="H294" s="306">
        <v>6.4</v>
      </c>
      <c r="I294" s="306">
        <v>72.3</v>
      </c>
      <c r="J294" s="306">
        <v>852</v>
      </c>
    </row>
    <row r="295" spans="1:10" x14ac:dyDescent="0.2">
      <c r="A295" s="378"/>
      <c r="C295" s="305">
        <v>44239.416666666664</v>
      </c>
      <c r="D295" s="306">
        <v>986.3</v>
      </c>
      <c r="E295" s="306">
        <v>0</v>
      </c>
      <c r="F295" s="306">
        <v>24.9</v>
      </c>
      <c r="G295" s="306">
        <v>54.2</v>
      </c>
      <c r="H295" s="306">
        <v>5.8</v>
      </c>
      <c r="I295" s="306">
        <v>73.900000000000006</v>
      </c>
      <c r="J295" s="306">
        <v>969</v>
      </c>
    </row>
    <row r="296" spans="1:10" x14ac:dyDescent="0.2">
      <c r="A296" s="378"/>
      <c r="C296" s="305">
        <v>44239.458333333336</v>
      </c>
      <c r="D296" s="306">
        <v>986</v>
      </c>
      <c r="E296" s="306">
        <v>0</v>
      </c>
      <c r="F296" s="306">
        <v>25.3</v>
      </c>
      <c r="G296" s="306">
        <v>54.2</v>
      </c>
      <c r="H296" s="306">
        <v>6.3</v>
      </c>
      <c r="I296" s="306">
        <v>72.900000000000006</v>
      </c>
      <c r="J296" s="306">
        <v>726.8</v>
      </c>
    </row>
    <row r="297" spans="1:10" x14ac:dyDescent="0.2">
      <c r="A297" s="378"/>
      <c r="C297" s="305">
        <v>44239.5</v>
      </c>
      <c r="D297" s="306">
        <v>985.5</v>
      </c>
      <c r="E297" s="306">
        <v>0</v>
      </c>
      <c r="F297" s="306">
        <v>25.6</v>
      </c>
      <c r="G297" s="306">
        <v>52.3</v>
      </c>
      <c r="H297" s="306">
        <v>6.4</v>
      </c>
      <c r="I297" s="306">
        <v>73.7</v>
      </c>
      <c r="J297" s="306">
        <v>931.2</v>
      </c>
    </row>
    <row r="298" spans="1:10" x14ac:dyDescent="0.2">
      <c r="A298" s="378"/>
      <c r="C298" s="305">
        <v>44239.541666666664</v>
      </c>
      <c r="D298" s="306">
        <v>985</v>
      </c>
      <c r="E298" s="306">
        <v>0</v>
      </c>
      <c r="F298" s="306">
        <v>25.8</v>
      </c>
      <c r="G298" s="306">
        <v>49.8</v>
      </c>
      <c r="H298" s="306">
        <v>6.7</v>
      </c>
      <c r="I298" s="306">
        <v>73.900000000000006</v>
      </c>
      <c r="J298" s="306">
        <v>944.6</v>
      </c>
    </row>
    <row r="299" spans="1:10" x14ac:dyDescent="0.2">
      <c r="A299" s="378"/>
      <c r="C299" s="305">
        <v>44239.583333333336</v>
      </c>
      <c r="D299" s="306">
        <v>984.6</v>
      </c>
      <c r="E299" s="306">
        <v>0</v>
      </c>
      <c r="F299" s="306">
        <v>26.1</v>
      </c>
      <c r="G299" s="306">
        <v>46.9</v>
      </c>
      <c r="H299" s="306">
        <v>6.3</v>
      </c>
      <c r="I299" s="306">
        <v>74.5</v>
      </c>
      <c r="J299" s="306">
        <v>813.3</v>
      </c>
    </row>
    <row r="300" spans="1:10" x14ac:dyDescent="0.2">
      <c r="A300" s="378"/>
      <c r="C300" s="305">
        <v>44239.625</v>
      </c>
      <c r="D300" s="306">
        <v>984.4</v>
      </c>
      <c r="E300" s="306">
        <v>0</v>
      </c>
      <c r="F300" s="306">
        <v>26.1</v>
      </c>
      <c r="G300" s="306">
        <v>46.4</v>
      </c>
      <c r="H300" s="306">
        <v>6</v>
      </c>
      <c r="I300" s="306">
        <v>67.599999999999994</v>
      </c>
      <c r="J300" s="306">
        <v>611</v>
      </c>
    </row>
    <row r="301" spans="1:10" x14ac:dyDescent="0.2">
      <c r="A301" s="378"/>
      <c r="C301" s="305">
        <v>44239.666666666664</v>
      </c>
      <c r="D301" s="306">
        <v>984.5</v>
      </c>
      <c r="E301" s="306">
        <v>0</v>
      </c>
      <c r="F301" s="306">
        <v>26.1</v>
      </c>
      <c r="G301" s="306">
        <v>49.2</v>
      </c>
      <c r="H301" s="306">
        <v>5.8</v>
      </c>
      <c r="I301" s="306">
        <v>71.8</v>
      </c>
      <c r="J301" s="306">
        <v>361.9</v>
      </c>
    </row>
    <row r="302" spans="1:10" x14ac:dyDescent="0.2">
      <c r="A302" s="378"/>
      <c r="C302" s="305">
        <v>44239.708333333336</v>
      </c>
      <c r="D302" s="306">
        <v>985</v>
      </c>
      <c r="E302" s="306">
        <v>0</v>
      </c>
      <c r="F302" s="306">
        <v>25.3</v>
      </c>
      <c r="G302" s="306">
        <v>51.8</v>
      </c>
      <c r="H302" s="306">
        <v>5.7</v>
      </c>
      <c r="I302" s="306">
        <v>76.3</v>
      </c>
      <c r="J302" s="306">
        <v>79.099999999999994</v>
      </c>
    </row>
    <row r="303" spans="1:10" x14ac:dyDescent="0.2">
      <c r="A303" s="378"/>
      <c r="C303" s="305">
        <v>44239.75</v>
      </c>
      <c r="D303" s="306">
        <v>986.1</v>
      </c>
      <c r="E303" s="306">
        <v>0</v>
      </c>
      <c r="F303" s="306">
        <v>23.9</v>
      </c>
      <c r="G303" s="306">
        <v>57.8</v>
      </c>
      <c r="H303" s="306">
        <v>5.9</v>
      </c>
      <c r="I303" s="306">
        <v>66.900000000000006</v>
      </c>
      <c r="J303" s="306">
        <v>3.9</v>
      </c>
    </row>
    <row r="304" spans="1:10" x14ac:dyDescent="0.2">
      <c r="A304" s="378"/>
      <c r="C304" s="305">
        <v>44239.791666666664</v>
      </c>
      <c r="D304" s="306">
        <v>987.1</v>
      </c>
      <c r="E304" s="306">
        <v>0</v>
      </c>
      <c r="F304" s="306">
        <v>23.9</v>
      </c>
      <c r="G304" s="306">
        <v>54</v>
      </c>
      <c r="H304" s="306">
        <v>5.3</v>
      </c>
      <c r="I304" s="306">
        <v>74.099999999999994</v>
      </c>
      <c r="J304" s="306">
        <v>0</v>
      </c>
    </row>
    <row r="305" spans="1:10" x14ac:dyDescent="0.2">
      <c r="A305" s="378"/>
      <c r="C305" s="305">
        <v>44239.833333333336</v>
      </c>
      <c r="D305" s="306">
        <v>986.9</v>
      </c>
      <c r="E305" s="306">
        <v>0</v>
      </c>
      <c r="F305" s="306">
        <v>23.8</v>
      </c>
      <c r="G305" s="306">
        <v>52</v>
      </c>
      <c r="H305" s="306">
        <v>4.7</v>
      </c>
      <c r="I305" s="306">
        <v>71.8</v>
      </c>
      <c r="J305" s="306">
        <v>0</v>
      </c>
    </row>
    <row r="306" spans="1:10" x14ac:dyDescent="0.2">
      <c r="A306" s="378"/>
      <c r="C306" s="305">
        <v>44239.875</v>
      </c>
      <c r="D306" s="306">
        <v>987.4</v>
      </c>
      <c r="E306" s="306">
        <v>0</v>
      </c>
      <c r="F306" s="306">
        <v>23.9</v>
      </c>
      <c r="G306" s="306">
        <v>51.2</v>
      </c>
      <c r="H306" s="306">
        <v>4.7</v>
      </c>
      <c r="I306" s="306">
        <v>63.8</v>
      </c>
      <c r="J306" s="306">
        <v>0</v>
      </c>
    </row>
    <row r="307" spans="1:10" x14ac:dyDescent="0.2">
      <c r="A307" s="378"/>
      <c r="C307" s="305">
        <v>44239.916666666664</v>
      </c>
      <c r="D307" s="306">
        <v>987.8</v>
      </c>
      <c r="E307" s="306">
        <v>0</v>
      </c>
      <c r="F307" s="306">
        <v>24</v>
      </c>
      <c r="G307" s="306">
        <v>52.5</v>
      </c>
      <c r="H307" s="306">
        <v>2.1</v>
      </c>
      <c r="I307" s="306">
        <v>124.7</v>
      </c>
      <c r="J307" s="306">
        <v>0</v>
      </c>
    </row>
    <row r="308" spans="1:10" x14ac:dyDescent="0.2">
      <c r="A308" s="378"/>
      <c r="C308" s="305">
        <v>44239.958333333336</v>
      </c>
      <c r="D308" s="306">
        <v>987.2</v>
      </c>
      <c r="E308" s="306">
        <v>0</v>
      </c>
      <c r="F308" s="306">
        <v>24.1</v>
      </c>
      <c r="G308" s="306">
        <v>51.7</v>
      </c>
      <c r="H308" s="306">
        <v>2.8</v>
      </c>
      <c r="I308" s="306">
        <v>63.6</v>
      </c>
      <c r="J308" s="306">
        <v>0</v>
      </c>
    </row>
    <row r="309" spans="1:10" x14ac:dyDescent="0.2">
      <c r="A309" s="378"/>
      <c r="C309" s="305">
        <v>44240</v>
      </c>
      <c r="D309" s="306">
        <v>986.8</v>
      </c>
      <c r="E309" s="306">
        <v>0</v>
      </c>
      <c r="F309" s="306">
        <v>23</v>
      </c>
      <c r="G309" s="306">
        <v>54</v>
      </c>
      <c r="H309" s="343">
        <v>4.0999999999999996</v>
      </c>
      <c r="I309" s="343">
        <v>51.1</v>
      </c>
      <c r="J309" s="306">
        <v>0</v>
      </c>
    </row>
    <row r="310" spans="1:10" x14ac:dyDescent="0.2">
      <c r="A310" s="378"/>
      <c r="C310" s="305">
        <v>44240.041666666664</v>
      </c>
      <c r="D310" s="306">
        <v>986.1</v>
      </c>
      <c r="E310" s="306">
        <v>0</v>
      </c>
      <c r="F310" s="306">
        <v>22.8</v>
      </c>
      <c r="G310" s="340">
        <v>54.5</v>
      </c>
      <c r="H310" s="338">
        <v>5.0999999999999996</v>
      </c>
      <c r="I310" s="338">
        <v>60.2</v>
      </c>
      <c r="J310" s="342">
        <v>0</v>
      </c>
    </row>
    <row r="311" spans="1:10" x14ac:dyDescent="0.2">
      <c r="A311" s="378"/>
      <c r="C311" s="305">
        <v>44240.083333333336</v>
      </c>
      <c r="D311" s="306">
        <v>985.6</v>
      </c>
      <c r="E311" s="306">
        <v>0</v>
      </c>
      <c r="F311" s="306">
        <v>22.7</v>
      </c>
      <c r="G311" s="340">
        <v>53.6</v>
      </c>
      <c r="H311" s="338">
        <v>5.0999999999999996</v>
      </c>
      <c r="I311" s="338">
        <v>66</v>
      </c>
      <c r="J311" s="342">
        <v>0</v>
      </c>
    </row>
    <row r="312" spans="1:10" x14ac:dyDescent="0.2">
      <c r="A312" s="378"/>
      <c r="C312" s="305">
        <v>44240.125</v>
      </c>
      <c r="D312" s="306">
        <v>985.8</v>
      </c>
      <c r="E312" s="306">
        <v>0</v>
      </c>
      <c r="F312" s="306">
        <v>22.9</v>
      </c>
      <c r="G312" s="306">
        <v>52.6</v>
      </c>
      <c r="H312" s="346">
        <v>3.8</v>
      </c>
      <c r="I312" s="346">
        <v>72.7</v>
      </c>
      <c r="J312" s="306">
        <v>0</v>
      </c>
    </row>
    <row r="313" spans="1:10" x14ac:dyDescent="0.2">
      <c r="A313" s="378"/>
      <c r="C313" s="305">
        <v>44240.166666666664</v>
      </c>
      <c r="D313" s="306">
        <v>985.9</v>
      </c>
      <c r="E313" s="306">
        <v>0</v>
      </c>
      <c r="F313" s="306">
        <v>22.6</v>
      </c>
      <c r="G313" s="306">
        <v>52.9</v>
      </c>
      <c r="H313" s="343">
        <v>4.2</v>
      </c>
      <c r="I313" s="343">
        <v>66.099999999999994</v>
      </c>
      <c r="J313" s="306">
        <v>0</v>
      </c>
    </row>
    <row r="314" spans="1:10" x14ac:dyDescent="0.2">
      <c r="A314" s="378"/>
      <c r="C314" s="305">
        <v>44240.208333333336</v>
      </c>
      <c r="D314" s="306">
        <v>986.2</v>
      </c>
      <c r="E314" s="306">
        <v>0</v>
      </c>
      <c r="F314" s="306">
        <v>22.1</v>
      </c>
      <c r="G314" s="340">
        <v>58</v>
      </c>
      <c r="H314" s="554" t="s">
        <v>361</v>
      </c>
      <c r="I314" s="554" t="s">
        <v>361</v>
      </c>
      <c r="J314" s="342">
        <v>6</v>
      </c>
    </row>
    <row r="315" spans="1:10" x14ac:dyDescent="0.2">
      <c r="A315" s="378"/>
      <c r="C315" s="305">
        <v>44240.25</v>
      </c>
      <c r="D315" s="306">
        <v>986.6</v>
      </c>
      <c r="E315" s="306">
        <v>0</v>
      </c>
      <c r="F315" s="306">
        <v>22.7</v>
      </c>
      <c r="G315" s="306">
        <v>58.4</v>
      </c>
      <c r="H315" s="346">
        <v>0.9</v>
      </c>
      <c r="I315" s="347">
        <v>10.5</v>
      </c>
      <c r="J315" s="306">
        <v>147.69999999999999</v>
      </c>
    </row>
    <row r="316" spans="1:10" x14ac:dyDescent="0.2">
      <c r="A316" s="378"/>
      <c r="C316" s="305">
        <v>44240.291666666664</v>
      </c>
      <c r="D316" s="306">
        <v>986.5</v>
      </c>
      <c r="E316" s="306">
        <v>0</v>
      </c>
      <c r="F316" s="306">
        <v>24</v>
      </c>
      <c r="G316" s="306">
        <v>50.7</v>
      </c>
      <c r="H316" s="306">
        <v>2.7</v>
      </c>
      <c r="I316" s="306">
        <v>71.7</v>
      </c>
      <c r="J316" s="306">
        <v>316.60000000000002</v>
      </c>
    </row>
    <row r="317" spans="1:10" x14ac:dyDescent="0.2">
      <c r="A317" s="378"/>
      <c r="C317" s="305">
        <v>44240.333333333336</v>
      </c>
      <c r="D317" s="306">
        <v>986.2</v>
      </c>
      <c r="E317" s="306">
        <v>0</v>
      </c>
      <c r="F317" s="306">
        <v>24.8</v>
      </c>
      <c r="G317" s="306">
        <v>47.7</v>
      </c>
      <c r="H317" s="306">
        <v>4.2</v>
      </c>
      <c r="I317" s="306">
        <v>73.400000000000006</v>
      </c>
      <c r="J317" s="306">
        <v>667.7</v>
      </c>
    </row>
    <row r="318" spans="1:10" x14ac:dyDescent="0.2">
      <c r="A318" s="378"/>
      <c r="C318" s="305">
        <v>44240.375</v>
      </c>
      <c r="D318" s="306">
        <v>985.7</v>
      </c>
      <c r="E318" s="306">
        <v>0</v>
      </c>
      <c r="F318" s="306">
        <v>25.5</v>
      </c>
      <c r="G318" s="306">
        <v>46.4</v>
      </c>
      <c r="H318" s="306">
        <v>5.4</v>
      </c>
      <c r="I318" s="306">
        <v>65.8</v>
      </c>
      <c r="J318" s="306">
        <v>815</v>
      </c>
    </row>
    <row r="319" spans="1:10" x14ac:dyDescent="0.2">
      <c r="A319" s="378"/>
      <c r="C319" s="305">
        <v>44240.416666666664</v>
      </c>
      <c r="D319" s="306">
        <v>985</v>
      </c>
      <c r="E319" s="306">
        <v>0</v>
      </c>
      <c r="F319" s="306">
        <v>26.1</v>
      </c>
      <c r="G319" s="306">
        <v>44.8</v>
      </c>
      <c r="H319" s="306">
        <v>7.7</v>
      </c>
      <c r="I319" s="306">
        <v>58.3</v>
      </c>
      <c r="J319" s="306">
        <v>950.3</v>
      </c>
    </row>
    <row r="320" spans="1:10" x14ac:dyDescent="0.2">
      <c r="A320" s="378"/>
      <c r="C320" s="305">
        <v>44240.458333333336</v>
      </c>
      <c r="D320" s="306">
        <v>984.5</v>
      </c>
      <c r="E320" s="306">
        <v>0</v>
      </c>
      <c r="F320" s="306">
        <v>26.1</v>
      </c>
      <c r="G320" s="306">
        <v>49.2</v>
      </c>
      <c r="H320" s="306">
        <v>8</v>
      </c>
      <c r="I320" s="306">
        <v>64.8</v>
      </c>
      <c r="J320" s="306">
        <v>708.9</v>
      </c>
    </row>
    <row r="321" spans="1:10" x14ac:dyDescent="0.2">
      <c r="A321" s="378"/>
      <c r="C321" s="305">
        <v>44240.5</v>
      </c>
      <c r="D321" s="306">
        <v>984.1</v>
      </c>
      <c r="E321" s="306">
        <v>0</v>
      </c>
      <c r="F321" s="306">
        <v>26.6</v>
      </c>
      <c r="G321" s="306">
        <v>47.2</v>
      </c>
      <c r="H321" s="306">
        <v>7.8</v>
      </c>
      <c r="I321" s="306">
        <v>61.4</v>
      </c>
      <c r="J321" s="306">
        <v>850.3</v>
      </c>
    </row>
    <row r="322" spans="1:10" x14ac:dyDescent="0.2">
      <c r="A322" s="378"/>
      <c r="C322" s="305">
        <v>44240.541666666664</v>
      </c>
      <c r="D322" s="306">
        <v>983.5</v>
      </c>
      <c r="E322" s="306">
        <v>0</v>
      </c>
      <c r="F322" s="306">
        <v>26.8</v>
      </c>
      <c r="G322" s="306">
        <v>48.4</v>
      </c>
      <c r="H322" s="306">
        <v>7.8</v>
      </c>
      <c r="I322" s="306">
        <v>59</v>
      </c>
      <c r="J322" s="306">
        <v>938.1</v>
      </c>
    </row>
    <row r="323" spans="1:10" x14ac:dyDescent="0.2">
      <c r="A323" s="378"/>
      <c r="C323" s="305">
        <v>44240.583333333336</v>
      </c>
      <c r="D323" s="306">
        <v>983.3</v>
      </c>
      <c r="E323" s="306">
        <v>0</v>
      </c>
      <c r="F323" s="306">
        <v>26.7</v>
      </c>
      <c r="G323" s="306">
        <v>50.5</v>
      </c>
      <c r="H323" s="306">
        <v>7.7</v>
      </c>
      <c r="I323" s="306">
        <v>50.6</v>
      </c>
      <c r="J323" s="306">
        <v>807.8</v>
      </c>
    </row>
    <row r="324" spans="1:10" x14ac:dyDescent="0.2">
      <c r="A324" s="378"/>
      <c r="C324" s="305">
        <v>44240.625</v>
      </c>
      <c r="D324" s="306">
        <v>983.5</v>
      </c>
      <c r="E324" s="306">
        <v>0</v>
      </c>
      <c r="F324" s="306">
        <v>26.1</v>
      </c>
      <c r="G324" s="306">
        <v>50</v>
      </c>
      <c r="H324" s="306">
        <v>7.6</v>
      </c>
      <c r="I324" s="306">
        <v>50.8</v>
      </c>
      <c r="J324" s="306">
        <v>606.6</v>
      </c>
    </row>
    <row r="325" spans="1:10" x14ac:dyDescent="0.2">
      <c r="A325" s="378"/>
      <c r="C325" s="305">
        <v>44240.666666666664</v>
      </c>
      <c r="D325" s="306">
        <v>983.8</v>
      </c>
      <c r="E325" s="306">
        <v>0</v>
      </c>
      <c r="F325" s="306">
        <v>25.6</v>
      </c>
      <c r="G325" s="306">
        <v>49.5</v>
      </c>
      <c r="H325" s="306">
        <v>7.6</v>
      </c>
      <c r="I325" s="306">
        <v>50.9</v>
      </c>
      <c r="J325" s="306">
        <v>365.2</v>
      </c>
    </row>
    <row r="326" spans="1:10" x14ac:dyDescent="0.2">
      <c r="A326" s="378"/>
      <c r="C326" s="305">
        <v>44240.708333333336</v>
      </c>
      <c r="D326" s="306">
        <v>984.2</v>
      </c>
      <c r="E326" s="306">
        <v>0</v>
      </c>
      <c r="F326" s="306">
        <v>24.8</v>
      </c>
      <c r="G326" s="306">
        <v>51.2</v>
      </c>
      <c r="H326" s="306">
        <v>7.7</v>
      </c>
      <c r="I326" s="306">
        <v>54.5</v>
      </c>
      <c r="J326" s="306">
        <v>119.8</v>
      </c>
    </row>
    <row r="327" spans="1:10" x14ac:dyDescent="0.2">
      <c r="A327" s="378"/>
      <c r="C327" s="305">
        <v>44240.75</v>
      </c>
      <c r="D327" s="306">
        <v>985</v>
      </c>
      <c r="E327" s="306">
        <v>0</v>
      </c>
      <c r="F327" s="306">
        <v>24.3</v>
      </c>
      <c r="G327" s="306">
        <v>49.7</v>
      </c>
      <c r="H327" s="306">
        <v>6.7</v>
      </c>
      <c r="I327" s="306">
        <v>48.5</v>
      </c>
      <c r="J327" s="306">
        <v>6.1</v>
      </c>
    </row>
    <row r="328" spans="1:10" x14ac:dyDescent="0.2">
      <c r="A328" s="378"/>
      <c r="C328" s="305">
        <v>44240.791666666664</v>
      </c>
      <c r="D328" s="306">
        <v>985.7</v>
      </c>
      <c r="E328" s="306">
        <v>0</v>
      </c>
      <c r="F328" s="306">
        <v>24.5</v>
      </c>
      <c r="G328" s="306">
        <v>49.1</v>
      </c>
      <c r="H328" s="306">
        <v>6.3</v>
      </c>
      <c r="I328" s="306">
        <v>39.1</v>
      </c>
      <c r="J328" s="306">
        <v>0</v>
      </c>
    </row>
    <row r="329" spans="1:10" x14ac:dyDescent="0.2">
      <c r="A329" s="378"/>
      <c r="C329" s="305">
        <v>44240.833333333336</v>
      </c>
      <c r="D329" s="306">
        <v>986.7</v>
      </c>
      <c r="E329" s="306">
        <v>0</v>
      </c>
      <c r="F329" s="306">
        <v>24.8</v>
      </c>
      <c r="G329" s="306">
        <v>48.7</v>
      </c>
      <c r="H329" s="306">
        <v>3.8</v>
      </c>
      <c r="I329" s="306">
        <v>38.4</v>
      </c>
      <c r="J329" s="306">
        <v>0</v>
      </c>
    </row>
    <row r="330" spans="1:10" x14ac:dyDescent="0.2">
      <c r="A330" s="378"/>
      <c r="C330" s="305">
        <v>44240.875</v>
      </c>
      <c r="D330" s="306">
        <v>987.2</v>
      </c>
      <c r="E330" s="306">
        <v>0</v>
      </c>
      <c r="F330" s="306">
        <v>24.2</v>
      </c>
      <c r="G330" s="306">
        <v>48.5</v>
      </c>
      <c r="H330" s="306">
        <v>3.2</v>
      </c>
      <c r="I330" s="306">
        <v>48.8</v>
      </c>
      <c r="J330" s="306">
        <v>0</v>
      </c>
    </row>
    <row r="331" spans="1:10" x14ac:dyDescent="0.2">
      <c r="A331" s="378"/>
      <c r="C331" s="305">
        <v>44240.916666666664</v>
      </c>
      <c r="D331" s="306">
        <v>987.4</v>
      </c>
      <c r="E331" s="306">
        <v>0</v>
      </c>
      <c r="F331" s="306">
        <v>23</v>
      </c>
      <c r="G331" s="306">
        <v>56.6</v>
      </c>
      <c r="H331" s="343">
        <v>1.2</v>
      </c>
      <c r="I331" s="343">
        <v>313.39999999999998</v>
      </c>
      <c r="J331" s="306">
        <v>0</v>
      </c>
    </row>
    <row r="332" spans="1:10" x14ac:dyDescent="0.2">
      <c r="A332" s="378"/>
      <c r="C332" s="305">
        <v>44240.958333333336</v>
      </c>
      <c r="D332" s="306">
        <v>987.1</v>
      </c>
      <c r="E332" s="306">
        <v>0</v>
      </c>
      <c r="F332" s="306">
        <v>23.1</v>
      </c>
      <c r="G332" s="340">
        <v>56.1</v>
      </c>
      <c r="H332" s="554" t="s">
        <v>361</v>
      </c>
      <c r="I332" s="554" t="s">
        <v>361</v>
      </c>
      <c r="J332" s="342">
        <v>0</v>
      </c>
    </row>
    <row r="333" spans="1:10" x14ac:dyDescent="0.2">
      <c r="A333" s="378"/>
      <c r="C333" s="305">
        <v>44241</v>
      </c>
      <c r="D333" s="306">
        <v>986.7</v>
      </c>
      <c r="E333" s="306">
        <v>0</v>
      </c>
      <c r="F333" s="306">
        <v>23.1</v>
      </c>
      <c r="G333" s="340">
        <v>53.7</v>
      </c>
      <c r="H333" s="554" t="s">
        <v>361</v>
      </c>
      <c r="I333" s="554" t="s">
        <v>361</v>
      </c>
      <c r="J333" s="342">
        <v>0</v>
      </c>
    </row>
    <row r="334" spans="1:10" x14ac:dyDescent="0.2">
      <c r="A334" s="378"/>
      <c r="C334" s="305">
        <v>44241.041666666664</v>
      </c>
      <c r="D334" s="306">
        <v>986.4</v>
      </c>
      <c r="E334" s="306">
        <v>0</v>
      </c>
      <c r="F334" s="306">
        <v>22</v>
      </c>
      <c r="G334" s="340">
        <v>59.2</v>
      </c>
      <c r="H334" s="554" t="s">
        <v>361</v>
      </c>
      <c r="I334" s="554" t="s">
        <v>361</v>
      </c>
      <c r="J334" s="342">
        <v>0</v>
      </c>
    </row>
    <row r="335" spans="1:10" x14ac:dyDescent="0.2">
      <c r="A335" s="378"/>
      <c r="C335" s="305">
        <v>44241.083333333336</v>
      </c>
      <c r="D335" s="306">
        <v>986.2</v>
      </c>
      <c r="E335" s="306">
        <v>0</v>
      </c>
      <c r="F335" s="306">
        <v>22</v>
      </c>
      <c r="G335" s="340">
        <v>57.1</v>
      </c>
      <c r="H335" s="554" t="s">
        <v>361</v>
      </c>
      <c r="I335" s="554" t="s">
        <v>361</v>
      </c>
      <c r="J335" s="342">
        <v>0</v>
      </c>
    </row>
    <row r="336" spans="1:10" x14ac:dyDescent="0.2">
      <c r="A336" s="378"/>
      <c r="C336" s="305">
        <v>44241.125</v>
      </c>
      <c r="D336" s="306">
        <v>985.7</v>
      </c>
      <c r="E336" s="306">
        <v>0</v>
      </c>
      <c r="F336" s="306">
        <v>21.5</v>
      </c>
      <c r="G336" s="340">
        <v>56.4</v>
      </c>
      <c r="H336" s="347">
        <v>1.3</v>
      </c>
      <c r="I336" s="347">
        <v>43.8</v>
      </c>
      <c r="J336" s="342">
        <v>0</v>
      </c>
    </row>
    <row r="337" spans="1:10" x14ac:dyDescent="0.2">
      <c r="A337" s="378"/>
      <c r="C337" s="305">
        <v>44241.166666666664</v>
      </c>
      <c r="D337" s="306">
        <v>985.5</v>
      </c>
      <c r="E337" s="306">
        <v>0</v>
      </c>
      <c r="F337" s="306">
        <v>21.8</v>
      </c>
      <c r="G337" s="340">
        <v>55.3</v>
      </c>
      <c r="H337" s="338">
        <v>2.9</v>
      </c>
      <c r="I337" s="338">
        <v>58.1</v>
      </c>
      <c r="J337" s="342">
        <v>0</v>
      </c>
    </row>
    <row r="338" spans="1:10" x14ac:dyDescent="0.2">
      <c r="A338" s="378"/>
      <c r="C338" s="305">
        <v>44241.208333333336</v>
      </c>
      <c r="D338" s="306">
        <v>985.6</v>
      </c>
      <c r="E338" s="306">
        <v>0</v>
      </c>
      <c r="F338" s="306">
        <v>21.9</v>
      </c>
      <c r="G338" s="340">
        <v>54.8</v>
      </c>
      <c r="H338" s="338">
        <v>4.0999999999999996</v>
      </c>
      <c r="I338" s="338">
        <v>60.3</v>
      </c>
      <c r="J338" s="342">
        <v>4.8</v>
      </c>
    </row>
    <row r="339" spans="1:10" x14ac:dyDescent="0.2">
      <c r="A339" s="378"/>
      <c r="C339" s="305">
        <v>44241.25</v>
      </c>
      <c r="D339" s="306">
        <v>986</v>
      </c>
      <c r="E339" s="306">
        <v>0</v>
      </c>
      <c r="F339" s="306">
        <v>22.5</v>
      </c>
      <c r="G339" s="340">
        <v>54</v>
      </c>
      <c r="H339" s="338">
        <v>4.5</v>
      </c>
      <c r="I339" s="338">
        <v>65.8</v>
      </c>
      <c r="J339" s="342">
        <v>164.4</v>
      </c>
    </row>
    <row r="340" spans="1:10" x14ac:dyDescent="0.2">
      <c r="A340" s="378"/>
      <c r="C340" s="305">
        <v>44241.291666666664</v>
      </c>
      <c r="D340" s="306">
        <v>986.1</v>
      </c>
      <c r="E340" s="306">
        <v>0</v>
      </c>
      <c r="F340" s="306">
        <v>23.5</v>
      </c>
      <c r="G340" s="340">
        <v>55.2</v>
      </c>
      <c r="H340" s="338">
        <v>5.3</v>
      </c>
      <c r="I340" s="338">
        <v>62.3</v>
      </c>
      <c r="J340" s="342">
        <v>435.7</v>
      </c>
    </row>
    <row r="341" spans="1:10" x14ac:dyDescent="0.2">
      <c r="A341" s="378"/>
      <c r="C341" s="305">
        <v>44241.333333333336</v>
      </c>
      <c r="D341" s="306">
        <v>986.2</v>
      </c>
      <c r="E341" s="306">
        <v>0</v>
      </c>
      <c r="F341" s="306">
        <v>24.2</v>
      </c>
      <c r="G341" s="306">
        <v>60.4</v>
      </c>
      <c r="H341" s="346">
        <v>5.3</v>
      </c>
      <c r="I341" s="346">
        <v>61.1</v>
      </c>
      <c r="J341" s="306">
        <v>632.9</v>
      </c>
    </row>
    <row r="342" spans="1:10" x14ac:dyDescent="0.2">
      <c r="A342" s="378"/>
      <c r="C342" s="305">
        <v>44241.375</v>
      </c>
      <c r="D342" s="306">
        <v>985.8</v>
      </c>
      <c r="E342" s="306">
        <v>0</v>
      </c>
      <c r="F342" s="306">
        <v>24.3</v>
      </c>
      <c r="G342" s="306">
        <v>61.2</v>
      </c>
      <c r="H342" s="306">
        <v>6.7</v>
      </c>
      <c r="I342" s="306">
        <v>66.2</v>
      </c>
      <c r="J342" s="306">
        <v>699.1</v>
      </c>
    </row>
    <row r="343" spans="1:10" x14ac:dyDescent="0.2">
      <c r="A343" s="378"/>
      <c r="C343" s="305">
        <v>44241.416666666664</v>
      </c>
      <c r="D343" s="306">
        <v>985.9</v>
      </c>
      <c r="E343" s="306">
        <v>0</v>
      </c>
      <c r="F343" s="306">
        <v>24.7</v>
      </c>
      <c r="G343" s="306">
        <v>59.9</v>
      </c>
      <c r="H343" s="306">
        <v>7</v>
      </c>
      <c r="I343" s="306">
        <v>66</v>
      </c>
      <c r="J343" s="306">
        <v>858.8</v>
      </c>
    </row>
    <row r="344" spans="1:10" x14ac:dyDescent="0.2">
      <c r="A344" s="378"/>
      <c r="C344" s="305">
        <v>44241.458333333336</v>
      </c>
      <c r="D344" s="306">
        <v>985.7</v>
      </c>
      <c r="E344" s="306">
        <v>0</v>
      </c>
      <c r="F344" s="306">
        <v>25</v>
      </c>
      <c r="G344" s="306">
        <v>59</v>
      </c>
      <c r="H344" s="306">
        <v>7.6</v>
      </c>
      <c r="I344" s="306">
        <v>68.5</v>
      </c>
      <c r="J344" s="306">
        <v>665.1</v>
      </c>
    </row>
    <row r="345" spans="1:10" x14ac:dyDescent="0.2">
      <c r="A345" s="378"/>
      <c r="C345" s="305">
        <v>44241.5</v>
      </c>
      <c r="D345" s="306">
        <v>985.5</v>
      </c>
      <c r="E345" s="306">
        <v>0</v>
      </c>
      <c r="F345" s="306">
        <v>25</v>
      </c>
      <c r="G345" s="306">
        <v>60.5</v>
      </c>
      <c r="H345" s="306">
        <v>7.2</v>
      </c>
      <c r="I345" s="306">
        <v>71.3</v>
      </c>
      <c r="J345" s="306">
        <v>907.7</v>
      </c>
    </row>
    <row r="346" spans="1:10" x14ac:dyDescent="0.2">
      <c r="A346" s="378"/>
      <c r="C346" s="305">
        <v>44241.541666666664</v>
      </c>
      <c r="D346" s="306">
        <v>985.5</v>
      </c>
      <c r="E346" s="306">
        <v>0</v>
      </c>
      <c r="F346" s="306">
        <v>24.9</v>
      </c>
      <c r="G346" s="306">
        <v>63</v>
      </c>
      <c r="H346" s="306">
        <v>7.4</v>
      </c>
      <c r="I346" s="306">
        <v>70.5</v>
      </c>
      <c r="J346" s="306">
        <v>937.5</v>
      </c>
    </row>
    <row r="347" spans="1:10" x14ac:dyDescent="0.2">
      <c r="A347" s="378"/>
      <c r="C347" s="305">
        <v>44241.583333333336</v>
      </c>
      <c r="D347" s="306">
        <v>985.6</v>
      </c>
      <c r="E347" s="306">
        <v>0</v>
      </c>
      <c r="F347" s="306">
        <v>24.6</v>
      </c>
      <c r="G347" s="306">
        <v>65</v>
      </c>
      <c r="H347" s="306">
        <v>7.1</v>
      </c>
      <c r="I347" s="306">
        <v>69.2</v>
      </c>
      <c r="J347" s="306">
        <v>810.9</v>
      </c>
    </row>
    <row r="348" spans="1:10" x14ac:dyDescent="0.2">
      <c r="A348" s="378"/>
      <c r="C348" s="305">
        <v>44241.625</v>
      </c>
      <c r="D348" s="306">
        <v>985.4</v>
      </c>
      <c r="E348" s="306">
        <v>0</v>
      </c>
      <c r="F348" s="306">
        <v>24.5</v>
      </c>
      <c r="G348" s="306">
        <v>65.3</v>
      </c>
      <c r="H348" s="306">
        <v>7</v>
      </c>
      <c r="I348" s="306">
        <v>69.3</v>
      </c>
      <c r="J348" s="306">
        <v>621.4</v>
      </c>
    </row>
    <row r="349" spans="1:10" x14ac:dyDescent="0.2">
      <c r="A349" s="378"/>
      <c r="C349" s="305">
        <v>44241.666666666664</v>
      </c>
      <c r="D349" s="306">
        <v>986</v>
      </c>
      <c r="E349" s="306">
        <v>0</v>
      </c>
      <c r="F349" s="306">
        <v>24.1</v>
      </c>
      <c r="G349" s="306">
        <v>66.400000000000006</v>
      </c>
      <c r="H349" s="306">
        <v>6.5</v>
      </c>
      <c r="I349" s="306">
        <v>58.3</v>
      </c>
      <c r="J349" s="306">
        <v>364.1</v>
      </c>
    </row>
    <row r="350" spans="1:10" x14ac:dyDescent="0.2">
      <c r="A350" s="378"/>
      <c r="C350" s="305">
        <v>44241.708333333336</v>
      </c>
      <c r="D350" s="306">
        <v>986.7</v>
      </c>
      <c r="E350" s="306">
        <v>0</v>
      </c>
      <c r="F350" s="306">
        <v>23.6</v>
      </c>
      <c r="G350" s="306">
        <v>66.3</v>
      </c>
      <c r="H350" s="306">
        <v>6.3</v>
      </c>
      <c r="I350" s="306">
        <v>56.5</v>
      </c>
      <c r="J350" s="306">
        <v>127.1</v>
      </c>
    </row>
    <row r="351" spans="1:10" x14ac:dyDescent="0.2">
      <c r="A351" s="378"/>
      <c r="C351" s="305">
        <v>44241.75</v>
      </c>
      <c r="D351" s="306">
        <v>987.9</v>
      </c>
      <c r="E351" s="306">
        <v>0</v>
      </c>
      <c r="F351" s="306">
        <v>22.8</v>
      </c>
      <c r="G351" s="306">
        <v>65.900000000000006</v>
      </c>
      <c r="H351" s="306">
        <v>6</v>
      </c>
      <c r="I351" s="306">
        <v>55.3</v>
      </c>
      <c r="J351" s="306">
        <v>5.9</v>
      </c>
    </row>
    <row r="352" spans="1:10" x14ac:dyDescent="0.2">
      <c r="A352" s="378"/>
      <c r="C352" s="305">
        <v>44241.791666666664</v>
      </c>
      <c r="D352" s="306">
        <v>988.8</v>
      </c>
      <c r="E352" s="306">
        <v>0</v>
      </c>
      <c r="F352" s="306">
        <v>22.8</v>
      </c>
      <c r="G352" s="306">
        <v>61.7</v>
      </c>
      <c r="H352" s="306">
        <v>5.0999999999999996</v>
      </c>
      <c r="I352" s="306">
        <v>49.2</v>
      </c>
      <c r="J352" s="306">
        <v>0</v>
      </c>
    </row>
    <row r="353" spans="1:10" x14ac:dyDescent="0.2">
      <c r="A353" s="378"/>
      <c r="C353" s="305">
        <v>44241.833333333336</v>
      </c>
      <c r="D353" s="306">
        <v>989.1</v>
      </c>
      <c r="E353" s="306">
        <v>0</v>
      </c>
      <c r="F353" s="306">
        <v>22.9</v>
      </c>
      <c r="G353" s="306">
        <v>57.8</v>
      </c>
      <c r="H353" s="343">
        <v>2.9</v>
      </c>
      <c r="I353" s="343">
        <v>60.4</v>
      </c>
      <c r="J353" s="306">
        <v>0</v>
      </c>
    </row>
    <row r="354" spans="1:10" x14ac:dyDescent="0.2">
      <c r="A354" s="378"/>
      <c r="C354" s="305">
        <v>44241.875</v>
      </c>
      <c r="D354" s="306">
        <v>989.4</v>
      </c>
      <c r="E354" s="306">
        <v>0</v>
      </c>
      <c r="F354" s="306">
        <v>23</v>
      </c>
      <c r="G354" s="340">
        <v>56.9</v>
      </c>
      <c r="H354" s="554" t="s">
        <v>361</v>
      </c>
      <c r="I354" s="554" t="s">
        <v>361</v>
      </c>
      <c r="J354" s="342">
        <v>0</v>
      </c>
    </row>
    <row r="355" spans="1:10" x14ac:dyDescent="0.2">
      <c r="A355" s="378"/>
      <c r="C355" s="305">
        <v>44241.916666666664</v>
      </c>
      <c r="D355" s="306">
        <v>989.3</v>
      </c>
      <c r="E355" s="306">
        <v>0</v>
      </c>
      <c r="F355" s="306">
        <v>22.9</v>
      </c>
      <c r="G355" s="306">
        <v>56.7</v>
      </c>
      <c r="H355" s="346">
        <v>1.8</v>
      </c>
      <c r="I355" s="346">
        <v>13</v>
      </c>
      <c r="J355" s="306">
        <v>0</v>
      </c>
    </row>
    <row r="356" spans="1:10" x14ac:dyDescent="0.2">
      <c r="A356" s="378"/>
      <c r="C356" s="305">
        <v>44241.958333333336</v>
      </c>
      <c r="D356" s="306">
        <v>989.1</v>
      </c>
      <c r="E356" s="306">
        <v>0</v>
      </c>
      <c r="F356" s="306">
        <v>23.1</v>
      </c>
      <c r="G356" s="306">
        <v>56.1</v>
      </c>
      <c r="H356" s="306">
        <v>3.2</v>
      </c>
      <c r="I356" s="306">
        <v>3.4</v>
      </c>
      <c r="J356" s="306">
        <v>0</v>
      </c>
    </row>
    <row r="357" spans="1:10" x14ac:dyDescent="0.2">
      <c r="C357" s="325">
        <v>44242</v>
      </c>
      <c r="D357" s="309">
        <v>988.8</v>
      </c>
      <c r="E357" s="309">
        <v>0</v>
      </c>
      <c r="F357" s="309">
        <v>22.9</v>
      </c>
      <c r="G357" s="309">
        <v>56.3</v>
      </c>
      <c r="H357" s="306">
        <v>3.5</v>
      </c>
      <c r="I357" s="306">
        <v>6</v>
      </c>
      <c r="J357" s="306">
        <v>0</v>
      </c>
    </row>
    <row r="358" spans="1:10" x14ac:dyDescent="0.2">
      <c r="C358" s="325">
        <v>44242.041666666664</v>
      </c>
      <c r="D358" s="309">
        <v>988.2</v>
      </c>
      <c r="E358" s="309">
        <v>0</v>
      </c>
      <c r="F358" s="309">
        <v>21.9</v>
      </c>
      <c r="G358" s="309">
        <v>59.9</v>
      </c>
      <c r="H358" s="306">
        <v>3</v>
      </c>
      <c r="I358" s="306">
        <v>36.799999999999997</v>
      </c>
      <c r="J358" s="306">
        <v>0</v>
      </c>
    </row>
    <row r="359" spans="1:10" x14ac:dyDescent="0.2">
      <c r="C359" s="325">
        <v>44242.083333333336</v>
      </c>
      <c r="D359" s="309">
        <v>988</v>
      </c>
      <c r="E359" s="309">
        <v>0</v>
      </c>
      <c r="F359" s="309">
        <v>20.399999999999999</v>
      </c>
      <c r="G359" s="309">
        <v>64.7</v>
      </c>
      <c r="H359" s="306">
        <v>1.8</v>
      </c>
      <c r="I359" s="306">
        <v>53.9</v>
      </c>
      <c r="J359" s="306">
        <v>0</v>
      </c>
    </row>
    <row r="360" spans="1:10" x14ac:dyDescent="0.2">
      <c r="C360" s="325">
        <v>44242.125</v>
      </c>
      <c r="D360" s="309">
        <v>987.5</v>
      </c>
      <c r="E360" s="309">
        <v>0</v>
      </c>
      <c r="F360" s="309">
        <v>20.9</v>
      </c>
      <c r="G360" s="309">
        <v>62.1</v>
      </c>
      <c r="H360" s="343">
        <v>3.5</v>
      </c>
      <c r="I360" s="343">
        <v>71</v>
      </c>
      <c r="J360" s="306">
        <v>0</v>
      </c>
    </row>
    <row r="361" spans="1:10" x14ac:dyDescent="0.2">
      <c r="C361" s="325">
        <v>44242.166666666664</v>
      </c>
      <c r="D361" s="309">
        <v>987.5</v>
      </c>
      <c r="E361" s="309">
        <v>0</v>
      </c>
      <c r="F361" s="309">
        <v>20.399999999999999</v>
      </c>
      <c r="G361" s="341">
        <v>64.7</v>
      </c>
      <c r="H361" s="338">
        <v>4.2</v>
      </c>
      <c r="I361" s="338">
        <v>71.3</v>
      </c>
      <c r="J361" s="342">
        <v>0</v>
      </c>
    </row>
    <row r="362" spans="1:10" x14ac:dyDescent="0.2">
      <c r="C362" s="325">
        <v>44242.208333333336</v>
      </c>
      <c r="D362" s="309">
        <v>987.6</v>
      </c>
      <c r="E362" s="309">
        <v>0</v>
      </c>
      <c r="F362" s="309">
        <v>20.6</v>
      </c>
      <c r="G362" s="309">
        <v>63.9</v>
      </c>
      <c r="H362" s="346">
        <v>4.5999999999999996</v>
      </c>
      <c r="I362" s="346">
        <v>67.900000000000006</v>
      </c>
      <c r="J362" s="306">
        <v>5.3</v>
      </c>
    </row>
    <row r="363" spans="1:10" x14ac:dyDescent="0.2">
      <c r="C363" s="325">
        <v>44242.25</v>
      </c>
      <c r="D363" s="309">
        <v>988</v>
      </c>
      <c r="E363" s="309">
        <v>0</v>
      </c>
      <c r="F363" s="309">
        <v>21.1</v>
      </c>
      <c r="G363" s="309">
        <v>62.7</v>
      </c>
      <c r="H363" s="306">
        <v>4.5</v>
      </c>
      <c r="I363" s="306">
        <v>65.3</v>
      </c>
      <c r="J363" s="306">
        <v>146.19999999999999</v>
      </c>
    </row>
    <row r="364" spans="1:10" x14ac:dyDescent="0.2">
      <c r="C364" s="325">
        <v>44242.291666666664</v>
      </c>
      <c r="D364" s="309">
        <v>987.9</v>
      </c>
      <c r="E364" s="309">
        <v>0</v>
      </c>
      <c r="F364" s="309">
        <v>22.9</v>
      </c>
      <c r="G364" s="309">
        <v>54.9</v>
      </c>
      <c r="H364" s="306">
        <v>5.6</v>
      </c>
      <c r="I364" s="306">
        <v>62.2</v>
      </c>
      <c r="J364" s="306">
        <v>403.6</v>
      </c>
    </row>
    <row r="365" spans="1:10" x14ac:dyDescent="0.2">
      <c r="C365" s="325">
        <v>44242.333333333336</v>
      </c>
      <c r="D365" s="309">
        <v>988</v>
      </c>
      <c r="E365" s="309">
        <v>0</v>
      </c>
      <c r="F365" s="309">
        <v>23.1</v>
      </c>
      <c r="G365" s="309">
        <v>55.1</v>
      </c>
      <c r="H365" s="306">
        <v>6</v>
      </c>
      <c r="I365" s="306">
        <v>65.3</v>
      </c>
      <c r="J365" s="306">
        <v>584.5</v>
      </c>
    </row>
    <row r="366" spans="1:10" x14ac:dyDescent="0.2">
      <c r="C366" s="325">
        <v>44242.375</v>
      </c>
      <c r="D366" s="309">
        <v>987.7</v>
      </c>
      <c r="E366" s="309">
        <v>0</v>
      </c>
      <c r="F366" s="309">
        <v>24.5</v>
      </c>
      <c r="G366" s="309">
        <v>53.5</v>
      </c>
      <c r="H366" s="306">
        <v>6</v>
      </c>
      <c r="I366" s="306">
        <v>61.4</v>
      </c>
      <c r="J366" s="306">
        <v>849.3</v>
      </c>
    </row>
    <row r="367" spans="1:10" x14ac:dyDescent="0.2">
      <c r="C367" s="325">
        <v>44242.416666666664</v>
      </c>
      <c r="D367" s="309">
        <v>987.7</v>
      </c>
      <c r="E367" s="309">
        <v>0</v>
      </c>
      <c r="F367" s="309">
        <v>25</v>
      </c>
      <c r="G367" s="309">
        <v>52.5</v>
      </c>
      <c r="H367" s="306">
        <v>6.5</v>
      </c>
      <c r="I367" s="306">
        <v>59.4</v>
      </c>
      <c r="J367" s="306">
        <v>967.5</v>
      </c>
    </row>
    <row r="368" spans="1:10" x14ac:dyDescent="0.2">
      <c r="C368" s="325">
        <v>44242.458333333336</v>
      </c>
      <c r="D368" s="309">
        <v>987.3</v>
      </c>
      <c r="E368" s="309">
        <v>0</v>
      </c>
      <c r="F368" s="309">
        <v>25.4</v>
      </c>
      <c r="G368" s="309">
        <v>48.3</v>
      </c>
      <c r="H368" s="306">
        <v>7.1</v>
      </c>
      <c r="I368" s="306">
        <v>68.7</v>
      </c>
      <c r="J368" s="306">
        <v>725.7</v>
      </c>
    </row>
    <row r="369" spans="3:10" x14ac:dyDescent="0.2">
      <c r="C369" s="325">
        <v>44242.5</v>
      </c>
      <c r="D369" s="309">
        <v>986.9</v>
      </c>
      <c r="E369" s="309">
        <v>0</v>
      </c>
      <c r="F369" s="309">
        <v>25.9</v>
      </c>
      <c r="G369" s="309">
        <v>45</v>
      </c>
      <c r="H369" s="306">
        <v>7.6</v>
      </c>
      <c r="I369" s="306">
        <v>57.3</v>
      </c>
      <c r="J369" s="306">
        <v>900.5</v>
      </c>
    </row>
    <row r="370" spans="3:10" x14ac:dyDescent="0.2">
      <c r="C370" s="325">
        <v>44242.541666666664</v>
      </c>
      <c r="D370" s="309">
        <v>986.6</v>
      </c>
      <c r="E370" s="309">
        <v>0</v>
      </c>
      <c r="F370" s="309">
        <v>25.6</v>
      </c>
      <c r="G370" s="309">
        <v>48.4</v>
      </c>
      <c r="H370" s="306">
        <v>8.1</v>
      </c>
      <c r="I370" s="306">
        <v>67.3</v>
      </c>
      <c r="J370" s="306">
        <v>908.6</v>
      </c>
    </row>
    <row r="371" spans="3:10" x14ac:dyDescent="0.2">
      <c r="C371" s="325">
        <v>44242.583333333336</v>
      </c>
      <c r="D371" s="309">
        <v>986.4</v>
      </c>
      <c r="E371" s="309">
        <v>0</v>
      </c>
      <c r="F371" s="309">
        <v>25.4</v>
      </c>
      <c r="G371" s="309">
        <v>51.1</v>
      </c>
      <c r="H371" s="306">
        <v>7.7</v>
      </c>
      <c r="I371" s="306">
        <v>65.3</v>
      </c>
      <c r="J371" s="306">
        <v>801.1</v>
      </c>
    </row>
    <row r="372" spans="3:10" x14ac:dyDescent="0.2">
      <c r="C372" s="325">
        <v>44242.625</v>
      </c>
      <c r="D372" s="309">
        <v>986.4</v>
      </c>
      <c r="E372" s="309">
        <v>0</v>
      </c>
      <c r="F372" s="309">
        <v>24.8</v>
      </c>
      <c r="G372" s="309">
        <v>53.5</v>
      </c>
      <c r="H372" s="306">
        <v>7.8</v>
      </c>
      <c r="I372" s="306">
        <v>67.400000000000006</v>
      </c>
      <c r="J372" s="306">
        <v>597.20000000000005</v>
      </c>
    </row>
    <row r="373" spans="3:10" x14ac:dyDescent="0.2">
      <c r="C373" s="325">
        <v>44242.666666666664</v>
      </c>
      <c r="D373" s="309">
        <v>987</v>
      </c>
      <c r="E373" s="309">
        <v>0</v>
      </c>
      <c r="F373" s="309">
        <v>24.3</v>
      </c>
      <c r="G373" s="309">
        <v>55.5</v>
      </c>
      <c r="H373" s="306">
        <v>6.9</v>
      </c>
      <c r="I373" s="306">
        <v>61.9</v>
      </c>
      <c r="J373" s="306">
        <v>362.6</v>
      </c>
    </row>
    <row r="374" spans="3:10" x14ac:dyDescent="0.2">
      <c r="C374" s="325">
        <v>44242.708333333336</v>
      </c>
      <c r="D374" s="309">
        <v>988.2</v>
      </c>
      <c r="E374" s="309">
        <v>0</v>
      </c>
      <c r="F374" s="309">
        <v>23.7</v>
      </c>
      <c r="G374" s="309">
        <v>56.9</v>
      </c>
      <c r="H374" s="306">
        <v>6.6</v>
      </c>
      <c r="I374" s="306">
        <v>55</v>
      </c>
      <c r="J374" s="306">
        <v>119</v>
      </c>
    </row>
    <row r="375" spans="3:10" x14ac:dyDescent="0.2">
      <c r="C375" s="325">
        <v>44242.75</v>
      </c>
      <c r="D375" s="309">
        <v>988.9</v>
      </c>
      <c r="E375" s="309">
        <v>0</v>
      </c>
      <c r="F375" s="309">
        <v>23.1</v>
      </c>
      <c r="G375" s="309">
        <v>56.8</v>
      </c>
      <c r="H375" s="306">
        <v>6</v>
      </c>
      <c r="I375" s="306">
        <v>49.5</v>
      </c>
      <c r="J375" s="306">
        <v>5.7</v>
      </c>
    </row>
    <row r="376" spans="3:10" x14ac:dyDescent="0.2">
      <c r="C376" s="325">
        <v>44242.791666666664</v>
      </c>
      <c r="D376" s="309">
        <v>989.4</v>
      </c>
      <c r="E376" s="309">
        <v>0</v>
      </c>
      <c r="F376" s="309">
        <v>23.4</v>
      </c>
      <c r="G376" s="309">
        <v>52.3</v>
      </c>
      <c r="H376" s="306">
        <v>4.3</v>
      </c>
      <c r="I376" s="306">
        <v>53.4</v>
      </c>
      <c r="J376" s="306">
        <v>0</v>
      </c>
    </row>
    <row r="377" spans="3:10" x14ac:dyDescent="0.2">
      <c r="C377" s="325">
        <v>44242.833333333336</v>
      </c>
      <c r="D377" s="309">
        <v>989.9</v>
      </c>
      <c r="E377" s="309">
        <v>0</v>
      </c>
      <c r="F377" s="309">
        <v>22.2</v>
      </c>
      <c r="G377" s="309">
        <v>55.5</v>
      </c>
      <c r="H377" s="306">
        <v>5.5</v>
      </c>
      <c r="I377" s="306">
        <v>56</v>
      </c>
      <c r="J377" s="306">
        <v>0</v>
      </c>
    </row>
    <row r="378" spans="3:10" x14ac:dyDescent="0.2">
      <c r="C378" s="325">
        <v>44242.875</v>
      </c>
      <c r="D378" s="309">
        <v>990.1</v>
      </c>
      <c r="E378" s="309">
        <v>0</v>
      </c>
      <c r="F378" s="309">
        <v>22.2</v>
      </c>
      <c r="G378" s="309">
        <v>55.4</v>
      </c>
      <c r="H378" s="306">
        <v>4</v>
      </c>
      <c r="I378" s="306">
        <v>63.6</v>
      </c>
      <c r="J378" s="306">
        <v>0</v>
      </c>
    </row>
    <row r="379" spans="3:10" x14ac:dyDescent="0.2">
      <c r="C379" s="325">
        <v>44242.916666666664</v>
      </c>
      <c r="D379" s="309">
        <v>990.3</v>
      </c>
      <c r="E379" s="309">
        <v>0</v>
      </c>
      <c r="F379" s="309">
        <v>21.8</v>
      </c>
      <c r="G379" s="309">
        <v>56.8</v>
      </c>
      <c r="H379" s="306">
        <v>3.7</v>
      </c>
      <c r="I379" s="306">
        <v>64.2</v>
      </c>
      <c r="J379" s="306">
        <v>0</v>
      </c>
    </row>
    <row r="380" spans="3:10" x14ac:dyDescent="0.2">
      <c r="C380" s="325">
        <v>44242.958333333336</v>
      </c>
      <c r="D380" s="309">
        <v>989.7</v>
      </c>
      <c r="E380" s="309">
        <v>0</v>
      </c>
      <c r="F380" s="309">
        <v>22.2</v>
      </c>
      <c r="G380" s="309">
        <v>54.7</v>
      </c>
      <c r="H380" s="306">
        <v>3.4</v>
      </c>
      <c r="I380" s="306">
        <v>64.5</v>
      </c>
      <c r="J380" s="306">
        <v>0</v>
      </c>
    </row>
    <row r="381" spans="3:10" x14ac:dyDescent="0.2">
      <c r="C381" s="325">
        <v>44243</v>
      </c>
      <c r="D381" s="309">
        <v>989.4</v>
      </c>
      <c r="E381" s="309">
        <v>0</v>
      </c>
      <c r="F381" s="309">
        <v>21.9</v>
      </c>
      <c r="G381" s="309">
        <v>55.7</v>
      </c>
      <c r="H381" s="338">
        <v>3.6</v>
      </c>
      <c r="I381" s="338">
        <v>65.400000000000006</v>
      </c>
      <c r="J381" s="306">
        <v>0</v>
      </c>
    </row>
    <row r="382" spans="3:10" x14ac:dyDescent="0.2">
      <c r="C382" s="325">
        <v>44243.041666666664</v>
      </c>
      <c r="D382" s="309">
        <v>989.1</v>
      </c>
      <c r="E382" s="309">
        <v>0</v>
      </c>
      <c r="F382" s="309">
        <v>21.7</v>
      </c>
      <c r="G382" s="309">
        <v>56.2</v>
      </c>
      <c r="H382" s="343">
        <v>2.6</v>
      </c>
      <c r="I382" s="343">
        <v>66.5</v>
      </c>
      <c r="J382" s="306">
        <v>0</v>
      </c>
    </row>
    <row r="383" spans="3:10" x14ac:dyDescent="0.2">
      <c r="C383" s="325">
        <v>44243.083333333336</v>
      </c>
      <c r="D383" s="309">
        <v>988.8</v>
      </c>
      <c r="E383" s="309">
        <v>0</v>
      </c>
      <c r="F383" s="309">
        <v>21.2</v>
      </c>
      <c r="G383" s="341">
        <v>58.1</v>
      </c>
      <c r="H383" s="554" t="s">
        <v>361</v>
      </c>
      <c r="I383" s="554" t="s">
        <v>361</v>
      </c>
      <c r="J383" s="342">
        <v>0</v>
      </c>
    </row>
    <row r="384" spans="3:10" x14ac:dyDescent="0.2">
      <c r="C384" s="325">
        <v>44243.125</v>
      </c>
      <c r="D384" s="309">
        <v>988.9</v>
      </c>
      <c r="E384" s="309">
        <v>0</v>
      </c>
      <c r="F384" s="309">
        <v>21.6</v>
      </c>
      <c r="G384" s="309">
        <v>56.5</v>
      </c>
      <c r="H384" s="348">
        <v>1.2</v>
      </c>
      <c r="I384" s="554" t="s">
        <v>361</v>
      </c>
      <c r="J384" s="342">
        <v>0</v>
      </c>
    </row>
    <row r="385" spans="3:10" x14ac:dyDescent="0.2">
      <c r="C385" s="325">
        <v>44243.166666666664</v>
      </c>
      <c r="D385" s="309">
        <v>988.9</v>
      </c>
      <c r="E385" s="309">
        <v>0</v>
      </c>
      <c r="F385" s="309">
        <v>20.8</v>
      </c>
      <c r="G385" s="309">
        <v>57.7</v>
      </c>
      <c r="H385" s="306">
        <v>1.6</v>
      </c>
      <c r="I385" s="346">
        <v>61.6</v>
      </c>
      <c r="J385" s="306">
        <v>0</v>
      </c>
    </row>
    <row r="386" spans="3:10" x14ac:dyDescent="0.2">
      <c r="C386" s="325">
        <v>44243.208333333336</v>
      </c>
      <c r="D386" s="309">
        <v>989</v>
      </c>
      <c r="E386" s="309">
        <v>0</v>
      </c>
      <c r="F386" s="309">
        <v>20.6</v>
      </c>
      <c r="G386" s="309">
        <v>57.6</v>
      </c>
      <c r="H386" s="306">
        <v>2.6</v>
      </c>
      <c r="I386" s="306">
        <v>66</v>
      </c>
      <c r="J386" s="306">
        <v>4.2</v>
      </c>
    </row>
    <row r="387" spans="3:10" x14ac:dyDescent="0.2">
      <c r="C387" s="325">
        <v>44243.25</v>
      </c>
      <c r="D387" s="309">
        <v>989.2</v>
      </c>
      <c r="E387" s="309">
        <v>0</v>
      </c>
      <c r="F387" s="309">
        <v>21.3</v>
      </c>
      <c r="G387" s="309">
        <v>57.9</v>
      </c>
      <c r="H387" s="306">
        <v>3.4</v>
      </c>
      <c r="I387" s="306">
        <v>62.6</v>
      </c>
      <c r="J387" s="306">
        <v>152.1</v>
      </c>
    </row>
    <row r="388" spans="3:10" x14ac:dyDescent="0.2">
      <c r="C388" s="325">
        <v>44243.291666666664</v>
      </c>
      <c r="D388" s="309">
        <v>989.3</v>
      </c>
      <c r="E388" s="309">
        <v>0</v>
      </c>
      <c r="F388" s="309">
        <v>22.1</v>
      </c>
      <c r="G388" s="309">
        <v>61.4</v>
      </c>
      <c r="H388" s="306">
        <v>5.5</v>
      </c>
      <c r="I388" s="306">
        <v>64.400000000000006</v>
      </c>
      <c r="J388" s="306">
        <v>422.5</v>
      </c>
    </row>
    <row r="389" spans="3:10" x14ac:dyDescent="0.2">
      <c r="C389" s="325">
        <v>44243.333333333336</v>
      </c>
      <c r="D389" s="309">
        <v>989.2</v>
      </c>
      <c r="E389" s="309">
        <v>0</v>
      </c>
      <c r="F389" s="309">
        <v>22.6</v>
      </c>
      <c r="G389" s="309">
        <v>62</v>
      </c>
      <c r="H389" s="306">
        <v>6.4</v>
      </c>
      <c r="I389" s="306">
        <v>66.2</v>
      </c>
      <c r="J389" s="306">
        <v>658.9</v>
      </c>
    </row>
    <row r="390" spans="3:10" x14ac:dyDescent="0.2">
      <c r="C390" s="325">
        <v>44243.375</v>
      </c>
      <c r="D390" s="309">
        <v>988.9</v>
      </c>
      <c r="E390" s="309">
        <v>0</v>
      </c>
      <c r="F390" s="309">
        <v>23.8</v>
      </c>
      <c r="G390" s="309">
        <v>57.2</v>
      </c>
      <c r="H390" s="306">
        <v>5.9</v>
      </c>
      <c r="I390" s="306">
        <v>60</v>
      </c>
      <c r="J390" s="306">
        <v>839.4</v>
      </c>
    </row>
    <row r="391" spans="3:10" x14ac:dyDescent="0.2">
      <c r="C391" s="325">
        <v>44243.416666666664</v>
      </c>
      <c r="D391" s="309">
        <v>988.4</v>
      </c>
      <c r="E391" s="309">
        <v>0</v>
      </c>
      <c r="F391" s="309">
        <v>24.9</v>
      </c>
      <c r="G391" s="309">
        <v>53.7</v>
      </c>
      <c r="H391" s="306">
        <v>6</v>
      </c>
      <c r="I391" s="306">
        <v>71.8</v>
      </c>
      <c r="J391" s="306">
        <v>958.8</v>
      </c>
    </row>
    <row r="392" spans="3:10" x14ac:dyDescent="0.2">
      <c r="C392" s="325">
        <v>44243.458333333336</v>
      </c>
      <c r="D392" s="309">
        <v>987.8</v>
      </c>
      <c r="E392" s="309">
        <v>0</v>
      </c>
      <c r="F392" s="309">
        <v>25.4</v>
      </c>
      <c r="G392" s="309">
        <v>52.2</v>
      </c>
      <c r="H392" s="306">
        <v>7</v>
      </c>
      <c r="I392" s="306">
        <v>65</v>
      </c>
      <c r="J392" s="306">
        <v>666</v>
      </c>
    </row>
    <row r="393" spans="3:10" x14ac:dyDescent="0.2">
      <c r="C393" s="325">
        <v>44243.5</v>
      </c>
      <c r="D393" s="309">
        <v>987.2</v>
      </c>
      <c r="E393" s="309">
        <v>0</v>
      </c>
      <c r="F393" s="309">
        <v>25.6</v>
      </c>
      <c r="G393" s="309">
        <v>50.9</v>
      </c>
      <c r="H393" s="306">
        <v>7.8</v>
      </c>
      <c r="I393" s="306">
        <v>67.7</v>
      </c>
      <c r="J393" s="306">
        <v>885.5</v>
      </c>
    </row>
    <row r="394" spans="3:10" x14ac:dyDescent="0.2">
      <c r="C394" s="325">
        <v>44243.541666666664</v>
      </c>
      <c r="D394" s="309">
        <v>986.9</v>
      </c>
      <c r="E394" s="309">
        <v>0</v>
      </c>
      <c r="F394" s="309">
        <v>25.4</v>
      </c>
      <c r="G394" s="309">
        <v>53.9</v>
      </c>
      <c r="H394" s="306">
        <v>7.4</v>
      </c>
      <c r="I394" s="306">
        <v>64.099999999999994</v>
      </c>
      <c r="J394" s="306">
        <v>935.1</v>
      </c>
    </row>
    <row r="395" spans="3:10" x14ac:dyDescent="0.2">
      <c r="C395" s="325">
        <v>44243.583333333336</v>
      </c>
      <c r="D395" s="309">
        <v>986.5</v>
      </c>
      <c r="E395" s="309">
        <v>0</v>
      </c>
      <c r="F395" s="309">
        <v>25.3</v>
      </c>
      <c r="G395" s="309">
        <v>56</v>
      </c>
      <c r="H395" s="306">
        <v>7.5</v>
      </c>
      <c r="I395" s="306">
        <v>66.400000000000006</v>
      </c>
      <c r="J395" s="306">
        <v>803.1</v>
      </c>
    </row>
    <row r="396" spans="3:10" x14ac:dyDescent="0.2">
      <c r="C396" s="325">
        <v>44243.625</v>
      </c>
      <c r="D396" s="309">
        <v>986.4</v>
      </c>
      <c r="E396" s="309">
        <v>0</v>
      </c>
      <c r="F396" s="309">
        <v>25</v>
      </c>
      <c r="G396" s="309">
        <v>54.4</v>
      </c>
      <c r="H396" s="306">
        <v>7.3</v>
      </c>
      <c r="I396" s="306">
        <v>57.8</v>
      </c>
      <c r="J396" s="306">
        <v>604.70000000000005</v>
      </c>
    </row>
    <row r="397" spans="3:10" x14ac:dyDescent="0.2">
      <c r="C397" s="325">
        <v>44243.666666666664</v>
      </c>
      <c r="D397" s="309">
        <v>986.5</v>
      </c>
      <c r="E397" s="309">
        <v>0</v>
      </c>
      <c r="F397" s="309">
        <v>24.6</v>
      </c>
      <c r="G397" s="309">
        <v>54.1</v>
      </c>
      <c r="H397" s="306">
        <v>7.2</v>
      </c>
      <c r="I397" s="306">
        <v>57.4</v>
      </c>
      <c r="J397" s="306">
        <v>362.9</v>
      </c>
    </row>
    <row r="398" spans="3:10" x14ac:dyDescent="0.2">
      <c r="C398" s="325">
        <v>44243.708333333336</v>
      </c>
      <c r="D398" s="309">
        <v>987.4</v>
      </c>
      <c r="E398" s="309">
        <v>0</v>
      </c>
      <c r="F398" s="309">
        <v>23.8</v>
      </c>
      <c r="G398" s="309">
        <v>59.4</v>
      </c>
      <c r="H398" s="306">
        <v>6.5</v>
      </c>
      <c r="I398" s="306">
        <v>59.9</v>
      </c>
      <c r="J398" s="306">
        <v>121.9</v>
      </c>
    </row>
    <row r="399" spans="3:10" x14ac:dyDescent="0.2">
      <c r="C399" s="325">
        <v>44243.75</v>
      </c>
      <c r="D399" s="309">
        <v>988.2</v>
      </c>
      <c r="E399" s="309">
        <v>0</v>
      </c>
      <c r="F399" s="309">
        <v>22.8</v>
      </c>
      <c r="G399" s="309">
        <v>64.5</v>
      </c>
      <c r="H399" s="306">
        <v>5.3</v>
      </c>
      <c r="I399" s="306">
        <v>63.9</v>
      </c>
      <c r="J399" s="306">
        <v>5</v>
      </c>
    </row>
    <row r="400" spans="3:10" x14ac:dyDescent="0.2">
      <c r="C400" s="325">
        <v>44243.791666666664</v>
      </c>
      <c r="D400" s="309">
        <v>989.3</v>
      </c>
      <c r="E400" s="309">
        <v>0</v>
      </c>
      <c r="F400" s="309">
        <v>22.2</v>
      </c>
      <c r="G400" s="309">
        <v>65.400000000000006</v>
      </c>
      <c r="H400" s="306">
        <v>4.5999999999999996</v>
      </c>
      <c r="I400" s="306">
        <v>68.2</v>
      </c>
      <c r="J400" s="306">
        <v>0</v>
      </c>
    </row>
    <row r="401" spans="3:10" x14ac:dyDescent="0.2">
      <c r="C401" s="325">
        <v>44243.833333333336</v>
      </c>
      <c r="D401" s="309">
        <v>989.9</v>
      </c>
      <c r="E401" s="309">
        <v>0</v>
      </c>
      <c r="F401" s="309">
        <v>21.8</v>
      </c>
      <c r="G401" s="309">
        <v>66.2</v>
      </c>
      <c r="H401" s="306">
        <v>4.9000000000000004</v>
      </c>
      <c r="I401" s="306">
        <v>66.599999999999994</v>
      </c>
      <c r="J401" s="306">
        <v>0</v>
      </c>
    </row>
    <row r="402" spans="3:10" x14ac:dyDescent="0.2">
      <c r="C402" s="325">
        <v>44243.875</v>
      </c>
      <c r="D402" s="309">
        <v>990.3</v>
      </c>
      <c r="E402" s="309">
        <v>0</v>
      </c>
      <c r="F402" s="309">
        <v>21.6</v>
      </c>
      <c r="G402" s="309">
        <v>67</v>
      </c>
      <c r="H402" s="306">
        <v>2.5</v>
      </c>
      <c r="I402" s="306">
        <v>64.2</v>
      </c>
      <c r="J402" s="306">
        <v>0</v>
      </c>
    </row>
    <row r="403" spans="3:10" x14ac:dyDescent="0.2">
      <c r="C403" s="325">
        <v>44243.916666666664</v>
      </c>
      <c r="D403" s="309">
        <v>990.5</v>
      </c>
      <c r="E403" s="309">
        <v>0</v>
      </c>
      <c r="F403" s="309">
        <v>21.1</v>
      </c>
      <c r="G403" s="309">
        <v>68.2</v>
      </c>
      <c r="H403" s="306">
        <v>1.7</v>
      </c>
      <c r="I403" s="306">
        <v>43.9</v>
      </c>
      <c r="J403" s="306">
        <v>0</v>
      </c>
    </row>
    <row r="404" spans="3:10" x14ac:dyDescent="0.2">
      <c r="C404" s="325">
        <v>44243.958333333336</v>
      </c>
      <c r="D404" s="309">
        <v>990.1</v>
      </c>
      <c r="E404" s="309">
        <v>0</v>
      </c>
      <c r="F404" s="309">
        <v>20.8</v>
      </c>
      <c r="G404" s="309">
        <v>68.2</v>
      </c>
      <c r="H404" s="306">
        <v>1.7</v>
      </c>
      <c r="I404" s="306">
        <v>63.9</v>
      </c>
      <c r="J404" s="306">
        <v>0</v>
      </c>
    </row>
    <row r="405" spans="3:10" x14ac:dyDescent="0.2">
      <c r="C405" s="325">
        <v>44244</v>
      </c>
      <c r="D405" s="309">
        <v>990.1</v>
      </c>
      <c r="E405" s="309">
        <v>0</v>
      </c>
      <c r="F405" s="309">
        <v>20.5</v>
      </c>
      <c r="G405" s="309">
        <v>66.8</v>
      </c>
      <c r="H405" s="306">
        <v>1.4</v>
      </c>
      <c r="I405" s="306">
        <v>52.5</v>
      </c>
      <c r="J405" s="306">
        <v>0</v>
      </c>
    </row>
    <row r="406" spans="3:10" x14ac:dyDescent="0.2">
      <c r="C406" s="325">
        <v>44244.041666666664</v>
      </c>
      <c r="D406" s="309">
        <v>989.2</v>
      </c>
      <c r="E406" s="309">
        <v>0</v>
      </c>
      <c r="F406" s="309">
        <v>20.5</v>
      </c>
      <c r="G406" s="309">
        <v>65.2</v>
      </c>
      <c r="H406" s="306">
        <v>3.1</v>
      </c>
      <c r="I406" s="306">
        <v>57.3</v>
      </c>
      <c r="J406" s="306">
        <v>0</v>
      </c>
    </row>
    <row r="407" spans="3:10" x14ac:dyDescent="0.2">
      <c r="C407" s="325">
        <v>44244.083333333336</v>
      </c>
      <c r="D407" s="309">
        <v>988.4</v>
      </c>
      <c r="E407" s="309">
        <v>0</v>
      </c>
      <c r="F407" s="309">
        <v>20.6</v>
      </c>
      <c r="G407" s="309">
        <v>62.6</v>
      </c>
      <c r="H407" s="306">
        <v>5.0999999999999996</v>
      </c>
      <c r="I407" s="306">
        <v>61.5</v>
      </c>
      <c r="J407" s="306">
        <v>0</v>
      </c>
    </row>
    <row r="408" spans="3:10" x14ac:dyDescent="0.2">
      <c r="C408" s="325">
        <v>44244.125</v>
      </c>
      <c r="D408" s="309">
        <v>988.5</v>
      </c>
      <c r="E408" s="309">
        <v>0</v>
      </c>
      <c r="F408" s="309">
        <v>20.6</v>
      </c>
      <c r="G408" s="309">
        <v>62.3</v>
      </c>
      <c r="H408" s="306">
        <v>3.9</v>
      </c>
      <c r="I408" s="306">
        <v>57.6</v>
      </c>
      <c r="J408" s="306">
        <v>0</v>
      </c>
    </row>
    <row r="409" spans="3:10" x14ac:dyDescent="0.2">
      <c r="C409" s="325">
        <v>44244.166666666664</v>
      </c>
      <c r="D409" s="309">
        <v>988.8</v>
      </c>
      <c r="E409" s="309">
        <v>0</v>
      </c>
      <c r="F409" s="309">
        <v>20.2</v>
      </c>
      <c r="G409" s="309">
        <v>63.8</v>
      </c>
      <c r="H409" s="306">
        <v>2.8</v>
      </c>
      <c r="I409" s="306">
        <v>46.4</v>
      </c>
      <c r="J409" s="306">
        <v>0</v>
      </c>
    </row>
    <row r="410" spans="3:10" x14ac:dyDescent="0.2">
      <c r="C410" s="325">
        <v>44244.208333333336</v>
      </c>
      <c r="D410" s="309">
        <v>988.9</v>
      </c>
      <c r="E410" s="309">
        <v>0</v>
      </c>
      <c r="F410" s="309">
        <v>19.8</v>
      </c>
      <c r="G410" s="309">
        <v>64.8</v>
      </c>
      <c r="H410" s="306">
        <v>3.3</v>
      </c>
      <c r="I410" s="306">
        <v>44.8</v>
      </c>
      <c r="J410" s="306">
        <v>4.2</v>
      </c>
    </row>
    <row r="411" spans="3:10" x14ac:dyDescent="0.2">
      <c r="C411" s="325">
        <v>44244.25</v>
      </c>
      <c r="D411" s="309">
        <v>989.4</v>
      </c>
      <c r="E411" s="309">
        <v>0</v>
      </c>
      <c r="F411" s="309">
        <v>20.5</v>
      </c>
      <c r="G411" s="309">
        <v>63</v>
      </c>
      <c r="H411" s="306">
        <v>2.8</v>
      </c>
      <c r="I411" s="338">
        <v>56.6</v>
      </c>
      <c r="J411" s="306">
        <v>151.9</v>
      </c>
    </row>
    <row r="412" spans="3:10" x14ac:dyDescent="0.2">
      <c r="C412" s="325">
        <v>44244.291666666664</v>
      </c>
      <c r="D412" s="309">
        <v>989.4</v>
      </c>
      <c r="E412" s="309">
        <v>0</v>
      </c>
      <c r="F412" s="309">
        <v>21.8</v>
      </c>
      <c r="G412" s="309">
        <v>62.4</v>
      </c>
      <c r="H412" s="343">
        <v>3.4</v>
      </c>
      <c r="I412" s="343">
        <v>49.1</v>
      </c>
      <c r="J412" s="306">
        <v>417.8</v>
      </c>
    </row>
    <row r="413" spans="3:10" x14ac:dyDescent="0.2">
      <c r="C413" s="325">
        <v>44244.333333333336</v>
      </c>
      <c r="D413" s="309">
        <v>989.2</v>
      </c>
      <c r="E413" s="309">
        <v>0</v>
      </c>
      <c r="F413" s="309">
        <v>23.1</v>
      </c>
      <c r="G413" s="341">
        <v>57.9</v>
      </c>
      <c r="H413" s="338">
        <v>4.0999999999999996</v>
      </c>
      <c r="I413" s="338">
        <v>66.400000000000006</v>
      </c>
      <c r="J413" s="342">
        <v>654.6</v>
      </c>
    </row>
    <row r="414" spans="3:10" x14ac:dyDescent="0.2">
      <c r="C414" s="325">
        <v>44244.375</v>
      </c>
      <c r="D414" s="309">
        <v>988.6</v>
      </c>
      <c r="E414" s="309">
        <v>0</v>
      </c>
      <c r="F414" s="309">
        <v>23.1</v>
      </c>
      <c r="G414" s="309">
        <v>55.5</v>
      </c>
      <c r="H414" s="346">
        <v>6.7</v>
      </c>
      <c r="I414" s="346">
        <v>65.3</v>
      </c>
      <c r="J414" s="306">
        <v>835.2</v>
      </c>
    </row>
    <row r="415" spans="3:10" x14ac:dyDescent="0.2">
      <c r="C415" s="325">
        <v>44244.416666666664</v>
      </c>
      <c r="D415" s="309">
        <v>988.5</v>
      </c>
      <c r="E415" s="309">
        <v>0</v>
      </c>
      <c r="F415" s="309">
        <v>23.6</v>
      </c>
      <c r="G415" s="309">
        <v>56.2</v>
      </c>
      <c r="H415" s="306">
        <v>7.1</v>
      </c>
      <c r="I415" s="306">
        <v>65.2</v>
      </c>
      <c r="J415" s="306">
        <v>938</v>
      </c>
    </row>
    <row r="416" spans="3:10" x14ac:dyDescent="0.2">
      <c r="C416" s="325">
        <v>44244.458333333336</v>
      </c>
      <c r="D416" s="309">
        <v>987.9</v>
      </c>
      <c r="E416" s="309">
        <v>0</v>
      </c>
      <c r="F416" s="309">
        <v>24.2</v>
      </c>
      <c r="G416" s="309">
        <v>55.8</v>
      </c>
      <c r="H416" s="306">
        <v>7.6</v>
      </c>
      <c r="I416" s="306">
        <v>57.6</v>
      </c>
      <c r="J416" s="306">
        <v>673.8</v>
      </c>
    </row>
    <row r="417" spans="3:10" x14ac:dyDescent="0.2">
      <c r="C417" s="325">
        <v>44244.5</v>
      </c>
      <c r="D417" s="309">
        <v>987.3</v>
      </c>
      <c r="E417" s="309">
        <v>0</v>
      </c>
      <c r="F417" s="309">
        <v>24.2</v>
      </c>
      <c r="G417" s="309">
        <v>57.7</v>
      </c>
      <c r="H417" s="306">
        <v>7.8</v>
      </c>
      <c r="I417" s="306">
        <v>67.900000000000006</v>
      </c>
      <c r="J417" s="306">
        <v>858.9</v>
      </c>
    </row>
    <row r="418" spans="3:10" x14ac:dyDescent="0.2">
      <c r="C418" s="325">
        <v>44244.541666666664</v>
      </c>
      <c r="D418" s="309">
        <v>987</v>
      </c>
      <c r="E418" s="309">
        <v>0</v>
      </c>
      <c r="F418" s="309">
        <v>24.3</v>
      </c>
      <c r="G418" s="309">
        <v>59.2</v>
      </c>
      <c r="H418" s="306">
        <v>8.1</v>
      </c>
      <c r="I418" s="306">
        <v>64.599999999999994</v>
      </c>
      <c r="J418" s="306">
        <v>908.8</v>
      </c>
    </row>
    <row r="419" spans="3:10" x14ac:dyDescent="0.2">
      <c r="C419" s="325">
        <v>44244.583333333336</v>
      </c>
      <c r="D419" s="309">
        <v>986.9</v>
      </c>
      <c r="E419" s="309">
        <v>0</v>
      </c>
      <c r="F419" s="309">
        <v>24.2</v>
      </c>
      <c r="G419" s="309">
        <v>61.2</v>
      </c>
      <c r="H419" s="306">
        <v>7.5</v>
      </c>
      <c r="I419" s="306">
        <v>60.5</v>
      </c>
      <c r="J419" s="306">
        <v>794.7</v>
      </c>
    </row>
    <row r="420" spans="3:10" x14ac:dyDescent="0.2">
      <c r="C420" s="325">
        <v>44244.625</v>
      </c>
      <c r="D420" s="309">
        <v>986.9</v>
      </c>
      <c r="E420" s="309">
        <v>0</v>
      </c>
      <c r="F420" s="309">
        <v>23.7</v>
      </c>
      <c r="G420" s="309">
        <v>63.4</v>
      </c>
      <c r="H420" s="306">
        <v>7.8</v>
      </c>
      <c r="I420" s="306">
        <v>59.7</v>
      </c>
      <c r="J420" s="306">
        <v>533.4</v>
      </c>
    </row>
    <row r="421" spans="3:10" x14ac:dyDescent="0.2">
      <c r="C421" s="325">
        <v>44244.666666666664</v>
      </c>
      <c r="D421" s="309">
        <v>986.9</v>
      </c>
      <c r="E421" s="309">
        <v>0</v>
      </c>
      <c r="F421" s="309">
        <v>23</v>
      </c>
      <c r="G421" s="309">
        <v>65.400000000000006</v>
      </c>
      <c r="H421" s="306">
        <v>7.6</v>
      </c>
      <c r="I421" s="306">
        <v>53.3</v>
      </c>
      <c r="J421" s="306">
        <v>403.3</v>
      </c>
    </row>
    <row r="422" spans="3:10" x14ac:dyDescent="0.2">
      <c r="C422" s="325">
        <v>44244.708333333336</v>
      </c>
      <c r="D422" s="309">
        <v>987.8</v>
      </c>
      <c r="E422" s="309">
        <v>0</v>
      </c>
      <c r="F422" s="309">
        <v>22.4</v>
      </c>
      <c r="G422" s="309">
        <v>67.5</v>
      </c>
      <c r="H422" s="306">
        <v>6.5</v>
      </c>
      <c r="I422" s="306">
        <v>59.4</v>
      </c>
      <c r="J422" s="306">
        <v>124.9</v>
      </c>
    </row>
    <row r="423" spans="3:10" x14ac:dyDescent="0.2">
      <c r="C423" s="325">
        <v>44244.75</v>
      </c>
      <c r="D423" s="309">
        <v>988.5</v>
      </c>
      <c r="E423" s="309">
        <v>0</v>
      </c>
      <c r="F423" s="309">
        <v>21.8</v>
      </c>
      <c r="G423" s="309">
        <v>65.599999999999994</v>
      </c>
      <c r="H423" s="306">
        <v>5.8</v>
      </c>
      <c r="I423" s="306">
        <v>59.9</v>
      </c>
      <c r="J423" s="306">
        <v>5.5</v>
      </c>
    </row>
    <row r="424" spans="3:10" x14ac:dyDescent="0.2">
      <c r="C424" s="325">
        <v>44244.791666666664</v>
      </c>
      <c r="D424" s="309">
        <v>989.2</v>
      </c>
      <c r="E424" s="309">
        <v>0</v>
      </c>
      <c r="F424" s="309">
        <v>21.9</v>
      </c>
      <c r="G424" s="309">
        <v>59.4</v>
      </c>
      <c r="H424" s="306">
        <v>5.4</v>
      </c>
      <c r="I424" s="306">
        <v>52.1</v>
      </c>
      <c r="J424" s="306">
        <v>0</v>
      </c>
    </row>
    <row r="425" spans="3:10" x14ac:dyDescent="0.2">
      <c r="C425" s="325">
        <v>44244.833333333336</v>
      </c>
      <c r="D425" s="309">
        <v>989.5</v>
      </c>
      <c r="E425" s="309">
        <v>0</v>
      </c>
      <c r="F425" s="309">
        <v>22.1</v>
      </c>
      <c r="G425" s="309">
        <v>57.3</v>
      </c>
      <c r="H425" s="306">
        <v>4.8</v>
      </c>
      <c r="I425" s="306">
        <v>42.3</v>
      </c>
      <c r="J425" s="306">
        <v>0</v>
      </c>
    </row>
    <row r="426" spans="3:10" x14ac:dyDescent="0.2">
      <c r="C426" s="325">
        <v>44244.875</v>
      </c>
      <c r="D426" s="309">
        <v>989.8</v>
      </c>
      <c r="E426" s="309">
        <v>0</v>
      </c>
      <c r="F426" s="309">
        <v>22.2</v>
      </c>
      <c r="G426" s="309">
        <v>59.7</v>
      </c>
      <c r="H426" s="306">
        <v>2.5</v>
      </c>
      <c r="I426" s="306">
        <v>20.8</v>
      </c>
      <c r="J426" s="306">
        <v>0</v>
      </c>
    </row>
    <row r="427" spans="3:10" x14ac:dyDescent="0.2">
      <c r="C427" s="325">
        <v>44244.916666666664</v>
      </c>
      <c r="D427" s="309">
        <v>990</v>
      </c>
      <c r="E427" s="309">
        <v>0</v>
      </c>
      <c r="F427" s="309">
        <v>21.4</v>
      </c>
      <c r="G427" s="309">
        <v>67</v>
      </c>
      <c r="H427" s="306">
        <v>1.3</v>
      </c>
      <c r="I427" s="343">
        <v>261.7</v>
      </c>
      <c r="J427" s="306">
        <v>0</v>
      </c>
    </row>
    <row r="428" spans="3:10" x14ac:dyDescent="0.2">
      <c r="C428" s="325">
        <v>44244.958333333336</v>
      </c>
      <c r="D428" s="309">
        <v>989.4</v>
      </c>
      <c r="E428" s="309">
        <v>0</v>
      </c>
      <c r="F428" s="309">
        <v>20.9</v>
      </c>
      <c r="G428" s="309">
        <v>69.599999999999994</v>
      </c>
      <c r="H428" s="344">
        <v>0.8</v>
      </c>
      <c r="I428" s="554" t="s">
        <v>361</v>
      </c>
      <c r="J428" s="342">
        <v>0</v>
      </c>
    </row>
    <row r="429" spans="3:10" x14ac:dyDescent="0.2">
      <c r="C429" s="325">
        <v>44245</v>
      </c>
      <c r="D429" s="309">
        <v>988.9</v>
      </c>
      <c r="E429" s="309">
        <v>0</v>
      </c>
      <c r="F429" s="309">
        <v>20.8</v>
      </c>
      <c r="G429" s="341">
        <v>68.5</v>
      </c>
      <c r="H429" s="554" t="s">
        <v>361</v>
      </c>
      <c r="I429" s="554" t="s">
        <v>361</v>
      </c>
      <c r="J429" s="342">
        <v>0</v>
      </c>
    </row>
    <row r="430" spans="3:10" x14ac:dyDescent="0.2">
      <c r="C430" s="325">
        <v>44245.041666666664</v>
      </c>
      <c r="D430" s="309">
        <v>988.4</v>
      </c>
      <c r="E430" s="309">
        <v>0</v>
      </c>
      <c r="F430" s="309">
        <v>20.6</v>
      </c>
      <c r="G430" s="309">
        <v>68.900000000000006</v>
      </c>
      <c r="H430" s="348">
        <v>0.9</v>
      </c>
      <c r="I430" s="554" t="s">
        <v>361</v>
      </c>
      <c r="J430" s="342">
        <v>0</v>
      </c>
    </row>
    <row r="431" spans="3:10" x14ac:dyDescent="0.2">
      <c r="C431" s="325">
        <v>44245.083333333336</v>
      </c>
      <c r="D431" s="309">
        <v>988.5</v>
      </c>
      <c r="E431" s="309">
        <v>0</v>
      </c>
      <c r="F431" s="309">
        <v>19.399999999999999</v>
      </c>
      <c r="G431" s="309">
        <v>67.3</v>
      </c>
      <c r="H431" s="344">
        <v>0.7</v>
      </c>
      <c r="I431" s="554" t="s">
        <v>361</v>
      </c>
      <c r="J431" s="342">
        <v>0</v>
      </c>
    </row>
    <row r="432" spans="3:10" x14ac:dyDescent="0.2">
      <c r="C432" s="325">
        <v>44245.125</v>
      </c>
      <c r="D432" s="309">
        <v>988.2</v>
      </c>
      <c r="E432" s="309">
        <v>0</v>
      </c>
      <c r="F432" s="309">
        <v>19.2</v>
      </c>
      <c r="G432" s="341">
        <v>66.900000000000006</v>
      </c>
      <c r="H432" s="338">
        <v>2.1</v>
      </c>
      <c r="I432" s="347">
        <v>54</v>
      </c>
      <c r="J432" s="342">
        <v>0</v>
      </c>
    </row>
    <row r="433" spans="3:10" x14ac:dyDescent="0.2">
      <c r="C433" s="325">
        <v>44245.166666666664</v>
      </c>
      <c r="D433" s="309">
        <v>988.4</v>
      </c>
      <c r="E433" s="309">
        <v>0</v>
      </c>
      <c r="F433" s="309">
        <v>19.600000000000001</v>
      </c>
      <c r="G433" s="341">
        <v>69.099999999999994</v>
      </c>
      <c r="H433" s="338">
        <v>2.8</v>
      </c>
      <c r="I433" s="338">
        <v>33.200000000000003</v>
      </c>
      <c r="J433" s="342">
        <v>0</v>
      </c>
    </row>
    <row r="434" spans="3:10" x14ac:dyDescent="0.2">
      <c r="C434" s="325">
        <v>44245.208333333336</v>
      </c>
      <c r="D434" s="309">
        <v>988.8</v>
      </c>
      <c r="E434" s="309">
        <v>0</v>
      </c>
      <c r="F434" s="309">
        <v>19.399999999999999</v>
      </c>
      <c r="G434" s="309">
        <v>71.7</v>
      </c>
      <c r="H434" s="348">
        <v>1.2</v>
      </c>
      <c r="I434" s="338">
        <v>18.5</v>
      </c>
      <c r="J434" s="342">
        <v>3.5</v>
      </c>
    </row>
    <row r="435" spans="3:10" x14ac:dyDescent="0.2">
      <c r="C435" s="325">
        <v>44245.25</v>
      </c>
      <c r="D435" s="309">
        <v>989.9</v>
      </c>
      <c r="E435" s="309">
        <v>0</v>
      </c>
      <c r="F435" s="309">
        <v>20</v>
      </c>
      <c r="G435" s="309">
        <v>70.599999999999994</v>
      </c>
      <c r="H435" s="306">
        <v>1.8</v>
      </c>
      <c r="I435" s="346">
        <v>358.6</v>
      </c>
      <c r="J435" s="306">
        <v>128.19999999999999</v>
      </c>
    </row>
    <row r="436" spans="3:10" x14ac:dyDescent="0.2">
      <c r="C436" s="325">
        <v>44245.291666666664</v>
      </c>
      <c r="D436" s="309">
        <v>990</v>
      </c>
      <c r="E436" s="309">
        <v>0</v>
      </c>
      <c r="F436" s="309">
        <v>21</v>
      </c>
      <c r="G436" s="309">
        <v>67</v>
      </c>
      <c r="H436" s="306">
        <v>3.8</v>
      </c>
      <c r="I436" s="306">
        <v>48.6</v>
      </c>
      <c r="J436" s="306">
        <v>310.39999999999998</v>
      </c>
    </row>
    <row r="437" spans="3:10" x14ac:dyDescent="0.2">
      <c r="C437" s="325">
        <v>44245.333333333336</v>
      </c>
      <c r="D437" s="309">
        <v>990</v>
      </c>
      <c r="E437" s="309">
        <v>0</v>
      </c>
      <c r="F437" s="309">
        <v>22.1</v>
      </c>
      <c r="G437" s="309">
        <v>64.5</v>
      </c>
      <c r="H437" s="306">
        <v>5.2</v>
      </c>
      <c r="I437" s="306">
        <v>56.9</v>
      </c>
      <c r="J437" s="306">
        <v>697</v>
      </c>
    </row>
    <row r="438" spans="3:10" x14ac:dyDescent="0.2">
      <c r="C438" s="325">
        <v>44245.375</v>
      </c>
      <c r="D438" s="309">
        <v>989.4</v>
      </c>
      <c r="E438" s="309">
        <v>0</v>
      </c>
      <c r="F438" s="309">
        <v>23.1</v>
      </c>
      <c r="G438" s="309">
        <v>61.9</v>
      </c>
      <c r="H438" s="306">
        <v>5.9</v>
      </c>
      <c r="I438" s="306">
        <v>59.9</v>
      </c>
      <c r="J438" s="306">
        <v>864.7</v>
      </c>
    </row>
    <row r="439" spans="3:10" x14ac:dyDescent="0.2">
      <c r="C439" s="325">
        <v>44245.416666666664</v>
      </c>
      <c r="D439" s="309">
        <v>988.4</v>
      </c>
      <c r="E439" s="309">
        <v>0</v>
      </c>
      <c r="F439" s="309">
        <v>23.1</v>
      </c>
      <c r="G439" s="309">
        <v>65</v>
      </c>
      <c r="H439" s="306">
        <v>7.7</v>
      </c>
      <c r="I439" s="306">
        <v>62.3</v>
      </c>
      <c r="J439" s="306">
        <v>991.7</v>
      </c>
    </row>
    <row r="440" spans="3:10" x14ac:dyDescent="0.2">
      <c r="C440" s="325">
        <v>44245.458333333336</v>
      </c>
      <c r="D440" s="309">
        <v>987.5</v>
      </c>
      <c r="E440" s="309">
        <v>0</v>
      </c>
      <c r="F440" s="309">
        <v>23.7</v>
      </c>
      <c r="G440" s="309">
        <v>63.1</v>
      </c>
      <c r="H440" s="306">
        <v>7.8</v>
      </c>
      <c r="I440" s="306">
        <v>61.8</v>
      </c>
      <c r="J440" s="306">
        <v>671.3</v>
      </c>
    </row>
    <row r="441" spans="3:10" x14ac:dyDescent="0.2">
      <c r="C441" s="325">
        <v>44245.5</v>
      </c>
      <c r="D441" s="309">
        <v>986.7</v>
      </c>
      <c r="E441" s="309">
        <v>0</v>
      </c>
      <c r="F441" s="309">
        <v>23.9</v>
      </c>
      <c r="G441" s="309">
        <v>57.4</v>
      </c>
      <c r="H441" s="306">
        <v>8.1999999999999993</v>
      </c>
      <c r="I441" s="306">
        <v>63.8</v>
      </c>
      <c r="J441" s="306">
        <v>632.9</v>
      </c>
    </row>
    <row r="442" spans="3:10" x14ac:dyDescent="0.2">
      <c r="C442" s="325">
        <v>44245.541666666664</v>
      </c>
      <c r="D442" s="309">
        <v>986.8</v>
      </c>
      <c r="E442" s="309">
        <v>0</v>
      </c>
      <c r="F442" s="309">
        <v>23.5</v>
      </c>
      <c r="G442" s="309">
        <v>65.599999999999994</v>
      </c>
      <c r="H442" s="306">
        <v>7.7</v>
      </c>
      <c r="I442" s="306">
        <v>64.900000000000006</v>
      </c>
      <c r="J442" s="306">
        <v>645.4</v>
      </c>
    </row>
    <row r="443" spans="3:10" x14ac:dyDescent="0.2">
      <c r="C443" s="325">
        <v>44245.583333333336</v>
      </c>
      <c r="D443" s="309">
        <v>986.3</v>
      </c>
      <c r="E443" s="309">
        <v>0</v>
      </c>
      <c r="F443" s="309">
        <v>23.9</v>
      </c>
      <c r="G443" s="309">
        <v>62</v>
      </c>
      <c r="H443" s="306">
        <v>7.8</v>
      </c>
      <c r="I443" s="306">
        <v>59.3</v>
      </c>
      <c r="J443" s="306">
        <v>721.6</v>
      </c>
    </row>
    <row r="444" spans="3:10" x14ac:dyDescent="0.2">
      <c r="C444" s="325">
        <v>44245.625</v>
      </c>
      <c r="D444" s="309">
        <v>986.4</v>
      </c>
      <c r="E444" s="309">
        <v>0</v>
      </c>
      <c r="F444" s="309">
        <v>24</v>
      </c>
      <c r="G444" s="309">
        <v>62.6</v>
      </c>
      <c r="H444" s="306">
        <v>7.8</v>
      </c>
      <c r="I444" s="306">
        <v>63.5</v>
      </c>
      <c r="J444" s="306">
        <v>604.6</v>
      </c>
    </row>
    <row r="445" spans="3:10" x14ac:dyDescent="0.2">
      <c r="C445" s="325">
        <v>44245.666666666664</v>
      </c>
      <c r="D445" s="309">
        <v>986.8</v>
      </c>
      <c r="E445" s="309">
        <v>0</v>
      </c>
      <c r="F445" s="309">
        <v>22.7</v>
      </c>
      <c r="G445" s="309">
        <v>71.3</v>
      </c>
      <c r="H445" s="306">
        <v>8.3000000000000007</v>
      </c>
      <c r="I445" s="306">
        <v>53.4</v>
      </c>
      <c r="J445" s="306">
        <v>278.89999999999998</v>
      </c>
    </row>
    <row r="446" spans="3:10" x14ac:dyDescent="0.2">
      <c r="C446" s="325">
        <v>44245.708333333336</v>
      </c>
      <c r="D446" s="309">
        <v>987.7</v>
      </c>
      <c r="E446" s="309">
        <v>0</v>
      </c>
      <c r="F446" s="309">
        <v>22.1</v>
      </c>
      <c r="G446" s="309">
        <v>71.400000000000006</v>
      </c>
      <c r="H446" s="306">
        <v>7.4</v>
      </c>
      <c r="I446" s="306">
        <v>49.3</v>
      </c>
      <c r="J446" s="306">
        <v>41.3</v>
      </c>
    </row>
    <row r="447" spans="3:10" x14ac:dyDescent="0.2">
      <c r="C447" s="325">
        <v>44245.75</v>
      </c>
      <c r="D447" s="309">
        <v>988.5</v>
      </c>
      <c r="E447" s="309">
        <v>0</v>
      </c>
      <c r="F447" s="309">
        <v>21.8</v>
      </c>
      <c r="G447" s="309">
        <v>71.900000000000006</v>
      </c>
      <c r="H447" s="306">
        <v>6.6</v>
      </c>
      <c r="I447" s="306">
        <v>56.7</v>
      </c>
      <c r="J447" s="306">
        <v>5</v>
      </c>
    </row>
    <row r="448" spans="3:10" x14ac:dyDescent="0.2">
      <c r="C448" s="325">
        <v>44245.791666666664</v>
      </c>
      <c r="D448" s="309">
        <v>989.1</v>
      </c>
      <c r="E448" s="309">
        <v>0</v>
      </c>
      <c r="F448" s="309">
        <v>21.4</v>
      </c>
      <c r="G448" s="309">
        <v>71.8</v>
      </c>
      <c r="H448" s="306">
        <v>5.7</v>
      </c>
      <c r="I448" s="306">
        <v>64.2</v>
      </c>
      <c r="J448" s="306">
        <v>0</v>
      </c>
    </row>
    <row r="449" spans="3:10" x14ac:dyDescent="0.2">
      <c r="C449" s="325">
        <v>44245.833333333336</v>
      </c>
      <c r="D449" s="309">
        <v>989.8</v>
      </c>
      <c r="E449" s="309">
        <v>0</v>
      </c>
      <c r="F449" s="309">
        <v>21.1</v>
      </c>
      <c r="G449" s="309">
        <v>69.099999999999994</v>
      </c>
      <c r="H449" s="306">
        <v>5.2</v>
      </c>
      <c r="I449" s="306">
        <v>68.7</v>
      </c>
      <c r="J449" s="306">
        <v>0</v>
      </c>
    </row>
    <row r="450" spans="3:10" x14ac:dyDescent="0.2">
      <c r="C450" s="325">
        <v>44245.875</v>
      </c>
      <c r="D450" s="309">
        <v>990.1</v>
      </c>
      <c r="E450" s="309">
        <v>0</v>
      </c>
      <c r="F450" s="309">
        <v>21.2</v>
      </c>
      <c r="G450" s="309">
        <v>71.7</v>
      </c>
      <c r="H450" s="306">
        <v>1.7</v>
      </c>
      <c r="I450" s="306">
        <v>10.8</v>
      </c>
      <c r="J450" s="306">
        <v>0</v>
      </c>
    </row>
    <row r="451" spans="3:10" x14ac:dyDescent="0.2">
      <c r="C451" s="325">
        <v>44245.916666666664</v>
      </c>
      <c r="D451" s="309">
        <v>990.3</v>
      </c>
      <c r="E451" s="309">
        <v>0</v>
      </c>
      <c r="F451" s="309">
        <v>20.8</v>
      </c>
      <c r="G451" s="309">
        <v>75.7</v>
      </c>
      <c r="H451" s="306">
        <v>1.3</v>
      </c>
      <c r="I451" s="306">
        <v>280.89999999999998</v>
      </c>
      <c r="J451" s="306">
        <v>0</v>
      </c>
    </row>
    <row r="452" spans="3:10" x14ac:dyDescent="0.2">
      <c r="C452" s="325">
        <v>44245.958333333336</v>
      </c>
      <c r="D452" s="309">
        <v>989.9</v>
      </c>
      <c r="E452" s="309">
        <v>0</v>
      </c>
      <c r="F452" s="309">
        <v>20.2</v>
      </c>
      <c r="G452" s="309">
        <v>74.599999999999994</v>
      </c>
      <c r="H452" s="306">
        <v>1.5</v>
      </c>
      <c r="I452" s="306">
        <v>51.2</v>
      </c>
      <c r="J452" s="306">
        <v>0</v>
      </c>
    </row>
    <row r="453" spans="3:10" x14ac:dyDescent="0.2">
      <c r="C453" s="325">
        <v>44246</v>
      </c>
      <c r="D453" s="309">
        <v>989.8</v>
      </c>
      <c r="E453" s="309">
        <v>0</v>
      </c>
      <c r="F453" s="309">
        <v>19.7</v>
      </c>
      <c r="G453" s="309">
        <v>69.599999999999994</v>
      </c>
      <c r="H453" s="306">
        <v>1.3</v>
      </c>
      <c r="I453" s="306">
        <v>63.9</v>
      </c>
      <c r="J453" s="306">
        <v>0</v>
      </c>
    </row>
    <row r="454" spans="3:10" x14ac:dyDescent="0.2">
      <c r="C454" s="325">
        <v>44246.041666666664</v>
      </c>
      <c r="D454" s="309">
        <v>989.2</v>
      </c>
      <c r="E454" s="309">
        <v>0</v>
      </c>
      <c r="F454" s="309">
        <v>19.399999999999999</v>
      </c>
      <c r="G454" s="309">
        <v>69.8</v>
      </c>
      <c r="H454" s="306">
        <v>2.2999999999999998</v>
      </c>
      <c r="I454" s="306">
        <v>66.900000000000006</v>
      </c>
      <c r="J454" s="306">
        <v>0</v>
      </c>
    </row>
    <row r="455" spans="3:10" x14ac:dyDescent="0.2">
      <c r="C455" s="325">
        <v>44246.083333333336</v>
      </c>
      <c r="D455" s="309">
        <v>988.7</v>
      </c>
      <c r="E455" s="309">
        <v>0</v>
      </c>
      <c r="F455" s="309">
        <v>19.2</v>
      </c>
      <c r="G455" s="309">
        <v>70</v>
      </c>
      <c r="H455" s="306">
        <v>3.3</v>
      </c>
      <c r="I455" s="306">
        <v>58.6</v>
      </c>
      <c r="J455" s="306">
        <v>0</v>
      </c>
    </row>
    <row r="456" spans="3:10" x14ac:dyDescent="0.2">
      <c r="C456" s="325">
        <v>44246.125</v>
      </c>
      <c r="D456" s="309">
        <v>988.7</v>
      </c>
      <c r="E456" s="309">
        <v>0</v>
      </c>
      <c r="F456" s="309">
        <v>19.399999999999999</v>
      </c>
      <c r="G456" s="309">
        <v>69.2</v>
      </c>
      <c r="H456" s="306">
        <v>4.0999999999999996</v>
      </c>
      <c r="I456" s="343">
        <v>54.6</v>
      </c>
      <c r="J456" s="306">
        <v>0</v>
      </c>
    </row>
    <row r="457" spans="3:10" x14ac:dyDescent="0.2">
      <c r="C457" s="325">
        <v>44246.166666666664</v>
      </c>
      <c r="D457" s="309">
        <v>988.9</v>
      </c>
      <c r="E457" s="309">
        <v>0</v>
      </c>
      <c r="F457" s="309">
        <v>19.5</v>
      </c>
      <c r="G457" s="309">
        <v>68.599999999999994</v>
      </c>
      <c r="H457" s="340">
        <v>4.3</v>
      </c>
      <c r="I457" s="338">
        <v>57.9</v>
      </c>
      <c r="J457" s="342">
        <v>0</v>
      </c>
    </row>
    <row r="458" spans="3:10" x14ac:dyDescent="0.2">
      <c r="C458" s="325">
        <v>44246.208333333336</v>
      </c>
      <c r="D458" s="309">
        <v>989.7</v>
      </c>
      <c r="E458" s="309">
        <v>0</v>
      </c>
      <c r="F458" s="309">
        <v>19.8</v>
      </c>
      <c r="G458" s="309">
        <v>65.8</v>
      </c>
      <c r="H458" s="306">
        <v>3.8</v>
      </c>
      <c r="I458" s="346">
        <v>38</v>
      </c>
      <c r="J458" s="306">
        <v>4.3</v>
      </c>
    </row>
    <row r="459" spans="3:10" x14ac:dyDescent="0.2">
      <c r="C459" s="325">
        <v>44246.25</v>
      </c>
      <c r="D459" s="309">
        <v>989.9</v>
      </c>
      <c r="E459" s="309">
        <v>0</v>
      </c>
      <c r="F459" s="309">
        <v>20.6</v>
      </c>
      <c r="G459" s="309">
        <v>62.3</v>
      </c>
      <c r="H459" s="343">
        <v>2.9</v>
      </c>
      <c r="I459" s="343">
        <v>35.200000000000003</v>
      </c>
      <c r="J459" s="306">
        <v>151.1</v>
      </c>
    </row>
    <row r="460" spans="3:10" x14ac:dyDescent="0.2">
      <c r="C460" s="325">
        <v>44246.291666666664</v>
      </c>
      <c r="D460" s="309">
        <v>990.2</v>
      </c>
      <c r="E460" s="309">
        <v>0</v>
      </c>
      <c r="F460" s="309">
        <v>21.2</v>
      </c>
      <c r="G460" s="341">
        <v>60.8</v>
      </c>
      <c r="H460" s="338">
        <v>4.3</v>
      </c>
      <c r="I460" s="338">
        <v>62.6</v>
      </c>
      <c r="J460" s="342">
        <v>425.3</v>
      </c>
    </row>
    <row r="461" spans="3:10" x14ac:dyDescent="0.2">
      <c r="C461" s="325">
        <v>44246.333333333336</v>
      </c>
      <c r="D461" s="309">
        <v>989.7</v>
      </c>
      <c r="E461" s="309">
        <v>0</v>
      </c>
      <c r="F461" s="309">
        <v>22.3</v>
      </c>
      <c r="G461" s="309">
        <v>60</v>
      </c>
      <c r="H461" s="346">
        <v>5.9</v>
      </c>
      <c r="I461" s="346">
        <v>57.9</v>
      </c>
      <c r="J461" s="306">
        <v>667.6</v>
      </c>
    </row>
    <row r="462" spans="3:10" x14ac:dyDescent="0.2">
      <c r="C462" s="325">
        <v>44246.375</v>
      </c>
      <c r="D462" s="309">
        <v>989</v>
      </c>
      <c r="E462" s="309">
        <v>0</v>
      </c>
      <c r="F462" s="309">
        <v>22.9</v>
      </c>
      <c r="G462" s="309">
        <v>58.3</v>
      </c>
      <c r="H462" s="306">
        <v>6.3</v>
      </c>
      <c r="I462" s="306">
        <v>64.599999999999994</v>
      </c>
      <c r="J462" s="306">
        <v>846.3</v>
      </c>
    </row>
    <row r="463" spans="3:10" x14ac:dyDescent="0.2">
      <c r="C463" s="325">
        <v>44246.416666666664</v>
      </c>
      <c r="D463" s="309">
        <v>988.5</v>
      </c>
      <c r="E463" s="309">
        <v>0</v>
      </c>
      <c r="F463" s="309">
        <v>23.4</v>
      </c>
      <c r="G463" s="309">
        <v>56.3</v>
      </c>
      <c r="H463" s="306">
        <v>6.2</v>
      </c>
      <c r="I463" s="306">
        <v>68.099999999999994</v>
      </c>
      <c r="J463" s="306">
        <v>961.1</v>
      </c>
    </row>
    <row r="464" spans="3:10" x14ac:dyDescent="0.2">
      <c r="C464" s="325">
        <v>44246.458333333336</v>
      </c>
      <c r="D464" s="309">
        <v>987.8</v>
      </c>
      <c r="E464" s="309">
        <v>0</v>
      </c>
      <c r="F464" s="309">
        <v>23.4</v>
      </c>
      <c r="G464" s="309">
        <v>57.8</v>
      </c>
      <c r="H464" s="306">
        <v>7</v>
      </c>
      <c r="I464" s="306">
        <v>72.5</v>
      </c>
      <c r="J464" s="306">
        <v>654.20000000000005</v>
      </c>
    </row>
    <row r="465" spans="3:10" x14ac:dyDescent="0.2">
      <c r="C465" s="325">
        <v>44246.5</v>
      </c>
      <c r="D465" s="309">
        <v>987</v>
      </c>
      <c r="E465" s="309">
        <v>0</v>
      </c>
      <c r="F465" s="309">
        <v>23.6</v>
      </c>
      <c r="G465" s="309">
        <v>61.2</v>
      </c>
      <c r="H465" s="306">
        <v>7.9</v>
      </c>
      <c r="I465" s="306">
        <v>68.400000000000006</v>
      </c>
      <c r="J465" s="306">
        <v>861.2</v>
      </c>
    </row>
    <row r="466" spans="3:10" x14ac:dyDescent="0.2">
      <c r="C466" s="325">
        <v>44246.541666666664</v>
      </c>
      <c r="D466" s="309">
        <v>986.5</v>
      </c>
      <c r="E466" s="309">
        <v>0</v>
      </c>
      <c r="F466" s="309">
        <v>23.8</v>
      </c>
      <c r="G466" s="309">
        <v>64.3</v>
      </c>
      <c r="H466" s="306">
        <v>7.4</v>
      </c>
      <c r="I466" s="306">
        <v>66.8</v>
      </c>
      <c r="J466" s="306">
        <v>926</v>
      </c>
    </row>
    <row r="467" spans="3:10" x14ac:dyDescent="0.2">
      <c r="C467" s="325">
        <v>44246.583333333336</v>
      </c>
      <c r="D467" s="309">
        <v>986.5</v>
      </c>
      <c r="E467" s="309">
        <v>0</v>
      </c>
      <c r="F467" s="309">
        <v>23.4</v>
      </c>
      <c r="G467" s="309">
        <v>66.5</v>
      </c>
      <c r="H467" s="306">
        <v>7.5</v>
      </c>
      <c r="I467" s="306">
        <v>67.7</v>
      </c>
      <c r="J467" s="306">
        <v>793.7</v>
      </c>
    </row>
    <row r="468" spans="3:10" x14ac:dyDescent="0.2">
      <c r="C468" s="325">
        <v>44246.625</v>
      </c>
      <c r="D468" s="309">
        <v>986.3</v>
      </c>
      <c r="E468" s="309">
        <v>0</v>
      </c>
      <c r="F468" s="309">
        <v>23.2</v>
      </c>
      <c r="G468" s="309">
        <v>68.099999999999994</v>
      </c>
      <c r="H468" s="306">
        <v>6.9</v>
      </c>
      <c r="I468" s="306">
        <v>70.8</v>
      </c>
      <c r="J468" s="306">
        <v>585.6</v>
      </c>
    </row>
    <row r="469" spans="3:10" x14ac:dyDescent="0.2">
      <c r="C469" s="325">
        <v>44246.666666666664</v>
      </c>
      <c r="D469" s="309">
        <v>986.4</v>
      </c>
      <c r="E469" s="309">
        <v>0</v>
      </c>
      <c r="F469" s="309">
        <v>23.1</v>
      </c>
      <c r="G469" s="309">
        <v>69</v>
      </c>
      <c r="H469" s="306">
        <v>6.4</v>
      </c>
      <c r="I469" s="306">
        <v>67.099999999999994</v>
      </c>
      <c r="J469" s="306">
        <v>340.5</v>
      </c>
    </row>
    <row r="470" spans="3:10" x14ac:dyDescent="0.2">
      <c r="C470" s="325">
        <v>44246.708333333336</v>
      </c>
      <c r="D470" s="309">
        <v>987.3</v>
      </c>
      <c r="E470" s="309">
        <v>0</v>
      </c>
      <c r="F470" s="309">
        <v>22.5</v>
      </c>
      <c r="G470" s="309">
        <v>71.3</v>
      </c>
      <c r="H470" s="306">
        <v>6</v>
      </c>
      <c r="I470" s="306">
        <v>59.6</v>
      </c>
      <c r="J470" s="306">
        <v>115.6</v>
      </c>
    </row>
    <row r="471" spans="3:10" x14ac:dyDescent="0.2">
      <c r="C471" s="325">
        <v>44246.75</v>
      </c>
      <c r="D471" s="309">
        <v>988.3</v>
      </c>
      <c r="E471" s="309">
        <v>0</v>
      </c>
      <c r="F471" s="309">
        <v>21.8</v>
      </c>
      <c r="G471" s="309">
        <v>73.8</v>
      </c>
      <c r="H471" s="306">
        <v>5.3</v>
      </c>
      <c r="I471" s="306">
        <v>56.6</v>
      </c>
      <c r="J471" s="306">
        <v>5.5</v>
      </c>
    </row>
    <row r="472" spans="3:10" x14ac:dyDescent="0.2">
      <c r="C472" s="325">
        <v>44246.791666666664</v>
      </c>
      <c r="D472" s="309">
        <v>989.1</v>
      </c>
      <c r="E472" s="309">
        <v>0</v>
      </c>
      <c r="F472" s="309">
        <v>21.7</v>
      </c>
      <c r="G472" s="309">
        <v>72.7</v>
      </c>
      <c r="H472" s="306">
        <v>4.8</v>
      </c>
      <c r="I472" s="306">
        <v>55.1</v>
      </c>
      <c r="J472" s="306">
        <v>0</v>
      </c>
    </row>
    <row r="473" spans="3:10" x14ac:dyDescent="0.2">
      <c r="C473" s="325">
        <v>44246.833333333336</v>
      </c>
      <c r="D473" s="309">
        <v>989.6</v>
      </c>
      <c r="E473" s="309">
        <v>0</v>
      </c>
      <c r="F473" s="309">
        <v>21.7</v>
      </c>
      <c r="G473" s="309">
        <v>71.2</v>
      </c>
      <c r="H473" s="306">
        <v>4.7</v>
      </c>
      <c r="I473" s="306">
        <v>52.5</v>
      </c>
      <c r="J473" s="306">
        <v>0</v>
      </c>
    </row>
    <row r="474" spans="3:10" x14ac:dyDescent="0.2">
      <c r="C474" s="325">
        <v>44246.875</v>
      </c>
      <c r="D474" s="309">
        <v>989.9</v>
      </c>
      <c r="E474" s="309">
        <v>0</v>
      </c>
      <c r="F474" s="309">
        <v>21.7</v>
      </c>
      <c r="G474" s="309">
        <v>70.599999999999994</v>
      </c>
      <c r="H474" s="306">
        <v>4.8</v>
      </c>
      <c r="I474" s="306">
        <v>48.3</v>
      </c>
      <c r="J474" s="306">
        <v>0</v>
      </c>
    </row>
    <row r="475" spans="3:10" x14ac:dyDescent="0.2">
      <c r="C475" s="325">
        <v>44246.916666666664</v>
      </c>
      <c r="D475" s="309">
        <v>989.8</v>
      </c>
      <c r="E475" s="309">
        <v>0</v>
      </c>
      <c r="F475" s="309">
        <v>21.7</v>
      </c>
      <c r="G475" s="309">
        <v>69.5</v>
      </c>
      <c r="H475" s="306">
        <v>4.4000000000000004</v>
      </c>
      <c r="I475" s="306">
        <v>52.7</v>
      </c>
      <c r="J475" s="306">
        <v>0</v>
      </c>
    </row>
    <row r="476" spans="3:10" x14ac:dyDescent="0.2">
      <c r="C476" s="325">
        <v>44246.958333333336</v>
      </c>
      <c r="D476" s="309">
        <v>989.2</v>
      </c>
      <c r="E476" s="309">
        <v>0</v>
      </c>
      <c r="F476" s="309">
        <v>21.3</v>
      </c>
      <c r="G476" s="309">
        <v>70.599999999999994</v>
      </c>
      <c r="H476" s="306">
        <v>4.7</v>
      </c>
      <c r="I476" s="306">
        <v>57.3</v>
      </c>
      <c r="J476" s="306">
        <v>0</v>
      </c>
    </row>
    <row r="477" spans="3:10" x14ac:dyDescent="0.2">
      <c r="C477" s="325">
        <v>44247</v>
      </c>
      <c r="D477" s="309">
        <v>988.8</v>
      </c>
      <c r="E477" s="309">
        <v>0</v>
      </c>
      <c r="F477" s="309">
        <v>20.9</v>
      </c>
      <c r="G477" s="309">
        <v>71.099999999999994</v>
      </c>
      <c r="H477" s="306">
        <v>4.5999999999999996</v>
      </c>
      <c r="I477" s="306">
        <v>51.6</v>
      </c>
      <c r="J477" s="306">
        <v>0</v>
      </c>
    </row>
    <row r="478" spans="3:10" x14ac:dyDescent="0.2">
      <c r="C478" s="325">
        <v>44247.041666666664</v>
      </c>
      <c r="D478" s="309">
        <v>988.4</v>
      </c>
      <c r="E478" s="309">
        <v>0</v>
      </c>
      <c r="F478" s="309">
        <v>20.6</v>
      </c>
      <c r="G478" s="309">
        <v>71.5</v>
      </c>
      <c r="H478" s="306">
        <v>4</v>
      </c>
      <c r="I478" s="306">
        <v>56.6</v>
      </c>
      <c r="J478" s="306">
        <v>0</v>
      </c>
    </row>
    <row r="479" spans="3:10" x14ac:dyDescent="0.2">
      <c r="C479" s="325">
        <v>44247.083333333336</v>
      </c>
      <c r="D479" s="309">
        <v>988.1</v>
      </c>
      <c r="E479" s="309">
        <v>0</v>
      </c>
      <c r="F479" s="309">
        <v>20.5</v>
      </c>
      <c r="G479" s="309">
        <v>71.7</v>
      </c>
      <c r="H479" s="306">
        <v>3.6</v>
      </c>
      <c r="I479" s="306">
        <v>65.5</v>
      </c>
      <c r="J479" s="306">
        <v>0</v>
      </c>
    </row>
    <row r="480" spans="3:10" x14ac:dyDescent="0.2">
      <c r="C480" s="325">
        <v>44247.125</v>
      </c>
      <c r="D480" s="309">
        <v>988.3</v>
      </c>
      <c r="E480" s="309">
        <v>0</v>
      </c>
      <c r="F480" s="309">
        <v>20.5</v>
      </c>
      <c r="G480" s="309">
        <v>71.7</v>
      </c>
      <c r="H480" s="306">
        <v>3.4</v>
      </c>
      <c r="I480" s="306">
        <v>60.1</v>
      </c>
      <c r="J480" s="306">
        <v>0</v>
      </c>
    </row>
    <row r="481" spans="3:10" x14ac:dyDescent="0.2">
      <c r="C481" s="325">
        <v>44247.166666666664</v>
      </c>
      <c r="D481" s="309">
        <v>988.3</v>
      </c>
      <c r="E481" s="309">
        <v>0</v>
      </c>
      <c r="F481" s="309">
        <v>20.5</v>
      </c>
      <c r="G481" s="309">
        <v>71.599999999999994</v>
      </c>
      <c r="H481" s="343">
        <v>3.4</v>
      </c>
      <c r="I481" s="343">
        <v>56.1</v>
      </c>
      <c r="J481" s="306">
        <v>0</v>
      </c>
    </row>
    <row r="482" spans="3:10" x14ac:dyDescent="0.2">
      <c r="C482" s="325">
        <v>44247.208333333336</v>
      </c>
      <c r="D482" s="309">
        <v>988.6</v>
      </c>
      <c r="E482" s="309">
        <v>0</v>
      </c>
      <c r="F482" s="309">
        <v>20.6</v>
      </c>
      <c r="G482" s="341">
        <v>71.2</v>
      </c>
      <c r="H482" s="338">
        <v>4</v>
      </c>
      <c r="I482" s="338">
        <v>57.4</v>
      </c>
      <c r="J482" s="342">
        <v>3.5</v>
      </c>
    </row>
    <row r="483" spans="3:10" x14ac:dyDescent="0.2">
      <c r="C483" s="325">
        <v>44247.25</v>
      </c>
      <c r="D483" s="309">
        <v>989</v>
      </c>
      <c r="E483" s="309">
        <v>0</v>
      </c>
      <c r="F483" s="309">
        <v>20.8</v>
      </c>
      <c r="G483" s="309">
        <v>69.900000000000006</v>
      </c>
      <c r="H483" s="346">
        <v>5.2</v>
      </c>
      <c r="I483" s="346">
        <v>52</v>
      </c>
      <c r="J483" s="306">
        <v>52</v>
      </c>
    </row>
    <row r="484" spans="3:10" x14ac:dyDescent="0.2">
      <c r="C484" s="325">
        <v>44247.291666666664</v>
      </c>
      <c r="D484" s="309">
        <v>989.9</v>
      </c>
      <c r="E484" s="309">
        <v>0</v>
      </c>
      <c r="F484" s="309">
        <v>21.1</v>
      </c>
      <c r="G484" s="309">
        <v>68.3</v>
      </c>
      <c r="H484" s="306">
        <v>4.5</v>
      </c>
      <c r="I484" s="306">
        <v>59.7</v>
      </c>
      <c r="J484" s="306">
        <v>116</v>
      </c>
    </row>
    <row r="485" spans="3:10" x14ac:dyDescent="0.2">
      <c r="C485" s="325">
        <v>44247.333333333336</v>
      </c>
      <c r="D485" s="309">
        <v>989.8</v>
      </c>
      <c r="E485" s="309">
        <v>0</v>
      </c>
      <c r="F485" s="309">
        <v>21.3</v>
      </c>
      <c r="G485" s="309">
        <v>68</v>
      </c>
      <c r="H485" s="306">
        <v>4.5999999999999996</v>
      </c>
      <c r="I485" s="306">
        <v>66.2</v>
      </c>
      <c r="J485" s="306">
        <v>182.6</v>
      </c>
    </row>
    <row r="486" spans="3:10" x14ac:dyDescent="0.2">
      <c r="C486" s="325">
        <v>44247.375</v>
      </c>
      <c r="D486" s="309">
        <v>989.2</v>
      </c>
      <c r="E486" s="309">
        <v>0</v>
      </c>
      <c r="F486" s="309">
        <v>22.1</v>
      </c>
      <c r="G486" s="309">
        <v>64.7</v>
      </c>
      <c r="H486" s="306">
        <v>5</v>
      </c>
      <c r="I486" s="306">
        <v>71</v>
      </c>
      <c r="J486" s="306">
        <v>427.8</v>
      </c>
    </row>
    <row r="487" spans="3:10" x14ac:dyDescent="0.2">
      <c r="C487" s="325">
        <v>44247.416666666664</v>
      </c>
      <c r="D487" s="309">
        <v>988.6</v>
      </c>
      <c r="E487" s="309">
        <v>0</v>
      </c>
      <c r="F487" s="309">
        <v>23.2</v>
      </c>
      <c r="G487" s="309">
        <v>61.1</v>
      </c>
      <c r="H487" s="306">
        <v>5.5</v>
      </c>
      <c r="I487" s="306">
        <v>78.5</v>
      </c>
      <c r="J487" s="306">
        <v>908.7</v>
      </c>
    </row>
    <row r="488" spans="3:10" x14ac:dyDescent="0.2">
      <c r="C488" s="325">
        <v>44247.458333333336</v>
      </c>
      <c r="D488" s="309">
        <v>987.8</v>
      </c>
      <c r="E488" s="309">
        <v>0</v>
      </c>
      <c r="F488" s="309">
        <v>23.6</v>
      </c>
      <c r="G488" s="309">
        <v>59.8</v>
      </c>
      <c r="H488" s="306">
        <v>6.8</v>
      </c>
      <c r="I488" s="306">
        <v>72.3</v>
      </c>
      <c r="J488" s="306">
        <v>744.4</v>
      </c>
    </row>
    <row r="489" spans="3:10" x14ac:dyDescent="0.2">
      <c r="C489" s="325">
        <v>44247.5</v>
      </c>
      <c r="D489" s="309">
        <v>987</v>
      </c>
      <c r="E489" s="309">
        <v>0</v>
      </c>
      <c r="F489" s="309">
        <v>23.6</v>
      </c>
      <c r="G489" s="309">
        <v>60.3</v>
      </c>
      <c r="H489" s="306">
        <v>7.5</v>
      </c>
      <c r="I489" s="306">
        <v>69.3</v>
      </c>
      <c r="J489" s="306">
        <v>878.3</v>
      </c>
    </row>
    <row r="490" spans="3:10" x14ac:dyDescent="0.2">
      <c r="C490" s="325">
        <v>44247.541666666664</v>
      </c>
      <c r="D490" s="309">
        <v>986.4</v>
      </c>
      <c r="E490" s="309">
        <v>0</v>
      </c>
      <c r="F490" s="309">
        <v>23.8</v>
      </c>
      <c r="G490" s="309">
        <v>59.7</v>
      </c>
      <c r="H490" s="306">
        <v>7.5</v>
      </c>
      <c r="I490" s="306">
        <v>66.3</v>
      </c>
      <c r="J490" s="306">
        <v>961.8</v>
      </c>
    </row>
    <row r="491" spans="3:10" x14ac:dyDescent="0.2">
      <c r="C491" s="325">
        <v>44247.583333333336</v>
      </c>
      <c r="D491" s="309">
        <v>986</v>
      </c>
      <c r="E491" s="309">
        <v>0</v>
      </c>
      <c r="F491" s="309">
        <v>23.6</v>
      </c>
      <c r="G491" s="309">
        <v>60.5</v>
      </c>
      <c r="H491" s="306">
        <v>8.4</v>
      </c>
      <c r="I491" s="306">
        <v>71.099999999999994</v>
      </c>
      <c r="J491" s="306">
        <v>768.9</v>
      </c>
    </row>
    <row r="492" spans="3:10" x14ac:dyDescent="0.2">
      <c r="C492" s="325">
        <v>44247.625</v>
      </c>
      <c r="D492" s="309">
        <v>986.5</v>
      </c>
      <c r="E492" s="309">
        <v>0</v>
      </c>
      <c r="F492" s="309">
        <v>22.8</v>
      </c>
      <c r="G492" s="309">
        <v>64.3</v>
      </c>
      <c r="H492" s="306">
        <v>7.1</v>
      </c>
      <c r="I492" s="306">
        <v>60.5</v>
      </c>
      <c r="J492" s="306">
        <v>364.2</v>
      </c>
    </row>
    <row r="493" spans="3:10" x14ac:dyDescent="0.2">
      <c r="C493" s="325">
        <v>44247.666666666664</v>
      </c>
      <c r="D493" s="309">
        <v>987.1</v>
      </c>
      <c r="E493" s="309">
        <v>0</v>
      </c>
      <c r="F493" s="309">
        <v>22.1</v>
      </c>
      <c r="G493" s="309">
        <v>65.7</v>
      </c>
      <c r="H493" s="306">
        <v>6.8</v>
      </c>
      <c r="I493" s="306">
        <v>56.1</v>
      </c>
      <c r="J493" s="306">
        <v>231.5</v>
      </c>
    </row>
    <row r="494" spans="3:10" x14ac:dyDescent="0.2">
      <c r="C494" s="325">
        <v>44247.708333333336</v>
      </c>
      <c r="D494" s="309">
        <v>987.8</v>
      </c>
      <c r="E494" s="309">
        <v>0</v>
      </c>
      <c r="F494" s="309">
        <v>21.9</v>
      </c>
      <c r="G494" s="309">
        <v>65.900000000000006</v>
      </c>
      <c r="H494" s="306">
        <v>6.1</v>
      </c>
      <c r="I494" s="306">
        <v>53.9</v>
      </c>
      <c r="J494" s="306">
        <v>92.2</v>
      </c>
    </row>
    <row r="495" spans="3:10" x14ac:dyDescent="0.2">
      <c r="C495" s="325">
        <v>44247.75</v>
      </c>
      <c r="D495" s="309">
        <v>988.4</v>
      </c>
      <c r="E495" s="309">
        <v>0</v>
      </c>
      <c r="F495" s="309">
        <v>21.5</v>
      </c>
      <c r="G495" s="309">
        <v>67.8</v>
      </c>
      <c r="H495" s="306">
        <v>5.0999999999999996</v>
      </c>
      <c r="I495" s="306">
        <v>52.8</v>
      </c>
      <c r="J495" s="306">
        <v>4</v>
      </c>
    </row>
    <row r="496" spans="3:10" x14ac:dyDescent="0.2">
      <c r="C496" s="325">
        <v>44247.791666666664</v>
      </c>
      <c r="D496" s="309">
        <v>988.7</v>
      </c>
      <c r="E496" s="309">
        <v>0</v>
      </c>
      <c r="F496" s="309">
        <v>20.8</v>
      </c>
      <c r="G496" s="309">
        <v>71.7</v>
      </c>
      <c r="H496" s="306">
        <v>5.4</v>
      </c>
      <c r="I496" s="306">
        <v>57.8</v>
      </c>
      <c r="J496" s="306">
        <v>0</v>
      </c>
    </row>
    <row r="497" spans="3:10" x14ac:dyDescent="0.2">
      <c r="C497" s="325">
        <v>44247.833333333336</v>
      </c>
      <c r="D497" s="309">
        <v>989.2</v>
      </c>
      <c r="E497" s="309">
        <v>0</v>
      </c>
      <c r="F497" s="309">
        <v>20.399999999999999</v>
      </c>
      <c r="G497" s="309">
        <v>71.7</v>
      </c>
      <c r="H497" s="306">
        <v>5.2</v>
      </c>
      <c r="I497" s="306">
        <v>52.1</v>
      </c>
      <c r="J497" s="306">
        <v>0</v>
      </c>
    </row>
    <row r="498" spans="3:10" x14ac:dyDescent="0.2">
      <c r="C498" s="325">
        <v>44247.875</v>
      </c>
      <c r="D498" s="309">
        <v>989.5</v>
      </c>
      <c r="E498" s="309">
        <v>0</v>
      </c>
      <c r="F498" s="309">
        <v>20.5</v>
      </c>
      <c r="G498" s="309">
        <v>70.2</v>
      </c>
      <c r="H498" s="306">
        <v>4.9000000000000004</v>
      </c>
      <c r="I498" s="306">
        <v>48.8</v>
      </c>
      <c r="J498" s="306">
        <v>0</v>
      </c>
    </row>
    <row r="499" spans="3:10" x14ac:dyDescent="0.2">
      <c r="C499" s="325">
        <v>44247.916666666664</v>
      </c>
      <c r="D499" s="309">
        <v>989.4</v>
      </c>
      <c r="E499" s="309">
        <v>0</v>
      </c>
      <c r="F499" s="309">
        <v>20.5</v>
      </c>
      <c r="G499" s="309">
        <v>69.099999999999994</v>
      </c>
      <c r="H499" s="306">
        <v>4.2</v>
      </c>
      <c r="I499" s="306">
        <v>56.2</v>
      </c>
      <c r="J499" s="306">
        <v>0</v>
      </c>
    </row>
    <row r="500" spans="3:10" x14ac:dyDescent="0.2">
      <c r="C500" s="325">
        <v>44247.958333333336</v>
      </c>
      <c r="D500" s="309">
        <v>989.1</v>
      </c>
      <c r="E500" s="309">
        <v>0</v>
      </c>
      <c r="F500" s="309">
        <v>20.2</v>
      </c>
      <c r="G500" s="309">
        <v>69.7</v>
      </c>
      <c r="H500" s="306">
        <v>3.7</v>
      </c>
      <c r="I500" s="306">
        <v>61</v>
      </c>
      <c r="J500" s="306">
        <v>0</v>
      </c>
    </row>
    <row r="501" spans="3:10" x14ac:dyDescent="0.2">
      <c r="C501" s="325">
        <v>44248</v>
      </c>
      <c r="D501" s="309">
        <v>988.5</v>
      </c>
      <c r="E501" s="309">
        <v>0</v>
      </c>
      <c r="F501" s="309">
        <v>20.2</v>
      </c>
      <c r="G501" s="309">
        <v>70.2</v>
      </c>
      <c r="H501" s="306">
        <v>3.7</v>
      </c>
      <c r="I501" s="306">
        <v>44.9</v>
      </c>
      <c r="J501" s="306">
        <v>0</v>
      </c>
    </row>
    <row r="502" spans="3:10" x14ac:dyDescent="0.2">
      <c r="C502" s="325">
        <v>44248.041666666664</v>
      </c>
      <c r="D502" s="309">
        <v>988.2</v>
      </c>
      <c r="E502" s="309">
        <v>0</v>
      </c>
      <c r="F502" s="309">
        <v>20.100000000000001</v>
      </c>
      <c r="G502" s="309">
        <v>70.5</v>
      </c>
      <c r="H502" s="306">
        <v>3.1</v>
      </c>
      <c r="I502" s="306">
        <v>49.5</v>
      </c>
      <c r="J502" s="306">
        <v>0</v>
      </c>
    </row>
    <row r="503" spans="3:10" x14ac:dyDescent="0.2">
      <c r="C503" s="325">
        <v>44248.083333333336</v>
      </c>
      <c r="D503" s="309">
        <v>988</v>
      </c>
      <c r="E503" s="309">
        <v>0</v>
      </c>
      <c r="F503" s="309">
        <v>20.100000000000001</v>
      </c>
      <c r="G503" s="309">
        <v>70.7</v>
      </c>
      <c r="H503" s="306">
        <v>2.5</v>
      </c>
      <c r="I503" s="306">
        <v>26.4</v>
      </c>
      <c r="J503" s="306">
        <v>0</v>
      </c>
    </row>
    <row r="504" spans="3:10" x14ac:dyDescent="0.2">
      <c r="C504" s="325">
        <v>44248.125</v>
      </c>
      <c r="D504" s="309">
        <v>988</v>
      </c>
      <c r="E504" s="309">
        <v>0</v>
      </c>
      <c r="F504" s="309">
        <v>20.100000000000001</v>
      </c>
      <c r="G504" s="309">
        <v>70.7</v>
      </c>
      <c r="H504" s="306">
        <v>1.7</v>
      </c>
      <c r="I504" s="306">
        <v>13.8</v>
      </c>
      <c r="J504" s="306">
        <v>0</v>
      </c>
    </row>
    <row r="505" spans="3:10" x14ac:dyDescent="0.2">
      <c r="C505" s="325">
        <v>44248.166666666664</v>
      </c>
      <c r="D505" s="309">
        <v>988.2</v>
      </c>
      <c r="E505" s="309">
        <v>0</v>
      </c>
      <c r="F505" s="309">
        <v>19.899999999999999</v>
      </c>
      <c r="G505" s="309">
        <v>71.099999999999994</v>
      </c>
      <c r="H505" s="343">
        <v>1.4</v>
      </c>
      <c r="I505" s="343">
        <v>8.4</v>
      </c>
      <c r="J505" s="306">
        <v>0</v>
      </c>
    </row>
    <row r="506" spans="3:10" x14ac:dyDescent="0.2">
      <c r="C506" s="325">
        <v>44248.208333333336</v>
      </c>
      <c r="D506" s="309">
        <v>988.4</v>
      </c>
      <c r="E506" s="309">
        <v>0</v>
      </c>
      <c r="F506" s="309">
        <v>20.2</v>
      </c>
      <c r="G506" s="341">
        <v>70.599999999999994</v>
      </c>
      <c r="H506" s="554" t="s">
        <v>361</v>
      </c>
      <c r="I506" s="554" t="s">
        <v>361</v>
      </c>
      <c r="J506" s="342">
        <v>1.3</v>
      </c>
    </row>
    <row r="507" spans="3:10" x14ac:dyDescent="0.2">
      <c r="C507" s="325">
        <v>44248.25</v>
      </c>
      <c r="D507" s="309">
        <v>988.8</v>
      </c>
      <c r="E507" s="309">
        <v>0</v>
      </c>
      <c r="F507" s="309">
        <v>20.5</v>
      </c>
      <c r="G507" s="309">
        <v>69.7</v>
      </c>
      <c r="H507" s="346">
        <v>0.9</v>
      </c>
      <c r="I507" s="346">
        <v>348.8</v>
      </c>
      <c r="J507" s="306">
        <v>41.8</v>
      </c>
    </row>
    <row r="508" spans="3:10" x14ac:dyDescent="0.2">
      <c r="C508" s="325">
        <v>44248.291666666664</v>
      </c>
      <c r="D508" s="309">
        <v>989</v>
      </c>
      <c r="E508" s="309">
        <v>0</v>
      </c>
      <c r="F508" s="309">
        <v>20.8</v>
      </c>
      <c r="G508" s="309">
        <v>68.8</v>
      </c>
      <c r="H508" s="306">
        <v>2.1</v>
      </c>
      <c r="I508" s="306">
        <v>62.2</v>
      </c>
      <c r="J508" s="306">
        <v>154.69999999999999</v>
      </c>
    </row>
    <row r="509" spans="3:10" x14ac:dyDescent="0.2">
      <c r="C509" s="325">
        <v>44248.333333333336</v>
      </c>
      <c r="D509" s="309">
        <v>988.9</v>
      </c>
      <c r="E509" s="309">
        <v>0</v>
      </c>
      <c r="F509" s="309">
        <v>22</v>
      </c>
      <c r="G509" s="309">
        <v>63.1</v>
      </c>
      <c r="H509" s="306">
        <v>3.7</v>
      </c>
      <c r="I509" s="306">
        <v>56.4</v>
      </c>
      <c r="J509" s="306">
        <v>313.5</v>
      </c>
    </row>
    <row r="510" spans="3:10" x14ac:dyDescent="0.2">
      <c r="C510" s="325">
        <v>44248.375</v>
      </c>
      <c r="D510" s="309">
        <v>988.7</v>
      </c>
      <c r="E510" s="309">
        <v>0</v>
      </c>
      <c r="F510" s="309">
        <v>22.7</v>
      </c>
      <c r="G510" s="309">
        <v>60.3</v>
      </c>
      <c r="H510" s="306">
        <v>4.5</v>
      </c>
      <c r="I510" s="306">
        <v>65.099999999999994</v>
      </c>
      <c r="J510" s="306">
        <v>644.79999999999995</v>
      </c>
    </row>
    <row r="511" spans="3:10" x14ac:dyDescent="0.2">
      <c r="C511" s="325">
        <v>44248.416666666664</v>
      </c>
      <c r="D511" s="309">
        <v>987.9</v>
      </c>
      <c r="E511" s="309">
        <v>0</v>
      </c>
      <c r="F511" s="309">
        <v>23.1</v>
      </c>
      <c r="G511" s="309">
        <v>58.8</v>
      </c>
      <c r="H511" s="306">
        <v>5.0999999999999996</v>
      </c>
      <c r="I511" s="306">
        <v>74.3</v>
      </c>
      <c r="J511" s="306">
        <v>829</v>
      </c>
    </row>
    <row r="512" spans="3:10" x14ac:dyDescent="0.2">
      <c r="C512" s="325">
        <v>44248.458333333336</v>
      </c>
      <c r="D512" s="309">
        <v>987.5</v>
      </c>
      <c r="E512" s="309">
        <v>0</v>
      </c>
      <c r="F512" s="309">
        <v>23.3</v>
      </c>
      <c r="G512" s="309">
        <v>58.3</v>
      </c>
      <c r="H512" s="306">
        <v>5.3</v>
      </c>
      <c r="I512" s="306">
        <v>67.099999999999994</v>
      </c>
      <c r="J512" s="306">
        <v>701.2</v>
      </c>
    </row>
    <row r="513" spans="3:10" x14ac:dyDescent="0.2">
      <c r="C513" s="325">
        <v>44248.5</v>
      </c>
      <c r="D513" s="309">
        <v>987.4</v>
      </c>
      <c r="E513" s="309">
        <v>0</v>
      </c>
      <c r="F513" s="309">
        <v>22.8</v>
      </c>
      <c r="G513" s="309">
        <v>60.6</v>
      </c>
      <c r="H513" s="306">
        <v>5.4</v>
      </c>
      <c r="I513" s="306">
        <v>65.8</v>
      </c>
      <c r="J513" s="306">
        <v>600.20000000000005</v>
      </c>
    </row>
    <row r="514" spans="3:10" x14ac:dyDescent="0.2">
      <c r="C514" s="325">
        <v>44248.541666666664</v>
      </c>
      <c r="D514" s="309">
        <v>987.2</v>
      </c>
      <c r="E514" s="309">
        <v>0</v>
      </c>
      <c r="F514" s="309">
        <v>23.1</v>
      </c>
      <c r="G514" s="309">
        <v>60</v>
      </c>
      <c r="H514" s="306">
        <v>4.4000000000000004</v>
      </c>
      <c r="I514" s="306">
        <v>73.5</v>
      </c>
      <c r="J514" s="306">
        <v>732.6</v>
      </c>
    </row>
    <row r="515" spans="3:10" x14ac:dyDescent="0.2">
      <c r="C515" s="325">
        <v>44248.583333333336</v>
      </c>
      <c r="D515" s="309">
        <v>986.9</v>
      </c>
      <c r="E515" s="309">
        <v>0</v>
      </c>
      <c r="F515" s="309">
        <v>23.2</v>
      </c>
      <c r="G515" s="309">
        <v>60.5</v>
      </c>
      <c r="H515" s="306">
        <v>4.8</v>
      </c>
      <c r="I515" s="306">
        <v>78.2</v>
      </c>
      <c r="J515" s="306">
        <v>770.4</v>
      </c>
    </row>
    <row r="516" spans="3:10" x14ac:dyDescent="0.2">
      <c r="C516" s="325">
        <v>44248.625</v>
      </c>
      <c r="D516" s="309">
        <v>986.9</v>
      </c>
      <c r="E516" s="309">
        <v>0</v>
      </c>
      <c r="F516" s="309">
        <v>23</v>
      </c>
      <c r="G516" s="309">
        <v>62.3</v>
      </c>
      <c r="H516" s="306">
        <v>3.6</v>
      </c>
      <c r="I516" s="306">
        <v>74.099999999999994</v>
      </c>
      <c r="J516" s="306">
        <v>368.6</v>
      </c>
    </row>
    <row r="517" spans="3:10" x14ac:dyDescent="0.2">
      <c r="C517" s="325">
        <v>44248.666666666664</v>
      </c>
      <c r="D517" s="309">
        <v>987.2</v>
      </c>
      <c r="E517" s="309">
        <v>0</v>
      </c>
      <c r="F517" s="309">
        <v>22.5</v>
      </c>
      <c r="G517" s="309">
        <v>64.3</v>
      </c>
      <c r="H517" s="306">
        <v>3.8</v>
      </c>
      <c r="I517" s="306">
        <v>76.400000000000006</v>
      </c>
      <c r="J517" s="306">
        <v>181.2</v>
      </c>
    </row>
    <row r="518" spans="3:10" x14ac:dyDescent="0.2">
      <c r="C518" s="325">
        <v>44248.708333333336</v>
      </c>
      <c r="D518" s="309">
        <v>987.9</v>
      </c>
      <c r="E518" s="309">
        <v>0</v>
      </c>
      <c r="F518" s="309">
        <v>22</v>
      </c>
      <c r="G518" s="309">
        <v>65.5</v>
      </c>
      <c r="H518" s="306">
        <v>4</v>
      </c>
      <c r="I518" s="306">
        <v>68</v>
      </c>
      <c r="J518" s="306">
        <v>46.8</v>
      </c>
    </row>
    <row r="519" spans="3:10" x14ac:dyDescent="0.2">
      <c r="C519" s="325">
        <v>44248.75</v>
      </c>
      <c r="D519" s="309">
        <v>988.7</v>
      </c>
      <c r="E519" s="309">
        <v>0</v>
      </c>
      <c r="F519" s="309">
        <v>21.8</v>
      </c>
      <c r="G519" s="309">
        <v>66.099999999999994</v>
      </c>
      <c r="H519" s="306">
        <v>3.8</v>
      </c>
      <c r="I519" s="306">
        <v>63.4</v>
      </c>
      <c r="J519" s="306">
        <v>3.8</v>
      </c>
    </row>
    <row r="520" spans="3:10" x14ac:dyDescent="0.2">
      <c r="C520" s="325">
        <v>44248.791666666664</v>
      </c>
      <c r="D520" s="309">
        <v>989.3</v>
      </c>
      <c r="E520" s="309">
        <v>0</v>
      </c>
      <c r="F520" s="309">
        <v>21.8</v>
      </c>
      <c r="G520" s="309">
        <v>67.099999999999994</v>
      </c>
      <c r="H520" s="306">
        <v>2.9</v>
      </c>
      <c r="I520" s="306">
        <v>61.6</v>
      </c>
      <c r="J520" s="306">
        <v>0</v>
      </c>
    </row>
    <row r="521" spans="3:10" x14ac:dyDescent="0.2">
      <c r="C521" s="325">
        <v>44248.833333333336</v>
      </c>
      <c r="D521" s="309">
        <v>989.6</v>
      </c>
      <c r="E521" s="309">
        <v>0</v>
      </c>
      <c r="F521" s="309">
        <v>22.3</v>
      </c>
      <c r="G521" s="309">
        <v>63</v>
      </c>
      <c r="H521" s="306">
        <v>2.2000000000000002</v>
      </c>
      <c r="I521" s="306">
        <v>38</v>
      </c>
      <c r="J521" s="306">
        <v>0</v>
      </c>
    </row>
    <row r="522" spans="3:10" x14ac:dyDescent="0.2">
      <c r="C522" s="325">
        <v>44248.875</v>
      </c>
      <c r="D522" s="309">
        <v>989.5</v>
      </c>
      <c r="E522" s="309">
        <v>0</v>
      </c>
      <c r="F522" s="309">
        <v>22</v>
      </c>
      <c r="G522" s="309">
        <v>65.2</v>
      </c>
      <c r="H522" s="306">
        <v>2.5</v>
      </c>
      <c r="I522" s="306">
        <v>66.599999999999994</v>
      </c>
      <c r="J522" s="306">
        <v>0</v>
      </c>
    </row>
    <row r="523" spans="3:10" x14ac:dyDescent="0.2">
      <c r="C523" s="325">
        <v>44248.916666666664</v>
      </c>
      <c r="D523" s="309">
        <v>989.5</v>
      </c>
      <c r="E523" s="309">
        <v>0</v>
      </c>
      <c r="F523" s="309">
        <v>21.2</v>
      </c>
      <c r="G523" s="309">
        <v>67.900000000000006</v>
      </c>
      <c r="H523" s="306">
        <v>3.2</v>
      </c>
      <c r="I523" s="306">
        <v>61.3</v>
      </c>
      <c r="J523" s="306">
        <v>0</v>
      </c>
    </row>
    <row r="524" spans="3:10" x14ac:dyDescent="0.2">
      <c r="C524" s="325">
        <v>44248.958333333336</v>
      </c>
      <c r="D524" s="309">
        <v>989</v>
      </c>
      <c r="E524" s="309">
        <v>0</v>
      </c>
      <c r="F524" s="309">
        <v>20.5</v>
      </c>
      <c r="G524" s="309">
        <v>69.5</v>
      </c>
      <c r="H524" s="306">
        <v>4</v>
      </c>
      <c r="I524" s="306">
        <v>74.5</v>
      </c>
      <c r="J524" s="306">
        <v>0</v>
      </c>
    </row>
    <row r="525" spans="3:10" x14ac:dyDescent="0.2">
      <c r="C525" s="325">
        <v>44249</v>
      </c>
      <c r="D525" s="309">
        <v>988.7</v>
      </c>
      <c r="E525" s="309">
        <v>0</v>
      </c>
      <c r="F525" s="309">
        <v>20.5</v>
      </c>
      <c r="G525" s="309">
        <v>68.400000000000006</v>
      </c>
      <c r="H525" s="343">
        <v>2.9</v>
      </c>
      <c r="I525" s="343">
        <v>79.900000000000006</v>
      </c>
      <c r="J525" s="306">
        <v>0</v>
      </c>
    </row>
    <row r="526" spans="3:10" x14ac:dyDescent="0.2">
      <c r="C526" s="325">
        <v>44249.041666666664</v>
      </c>
      <c r="D526" s="309">
        <v>988.5</v>
      </c>
      <c r="E526" s="309">
        <v>0</v>
      </c>
      <c r="F526" s="309">
        <v>19.7</v>
      </c>
      <c r="G526" s="341">
        <v>71.8</v>
      </c>
      <c r="H526" s="554" t="s">
        <v>361</v>
      </c>
      <c r="I526" s="554" t="s">
        <v>361</v>
      </c>
      <c r="J526" s="342">
        <v>0</v>
      </c>
    </row>
    <row r="527" spans="3:10" x14ac:dyDescent="0.2">
      <c r="C527" s="325">
        <v>44249.083333333336</v>
      </c>
      <c r="D527" s="309">
        <v>988.4</v>
      </c>
      <c r="E527" s="309">
        <v>0</v>
      </c>
      <c r="F527" s="309">
        <v>19.899999999999999</v>
      </c>
      <c r="G527" s="309">
        <v>71.8</v>
      </c>
      <c r="H527" s="346">
        <v>0.9</v>
      </c>
      <c r="I527" s="553">
        <v>220.6</v>
      </c>
      <c r="J527" s="306">
        <v>0</v>
      </c>
    </row>
    <row r="528" spans="3:10" x14ac:dyDescent="0.2">
      <c r="C528" s="325">
        <v>44249.125</v>
      </c>
      <c r="D528" s="309">
        <v>987.8</v>
      </c>
      <c r="E528" s="309">
        <v>0</v>
      </c>
      <c r="F528" s="309">
        <v>20.100000000000001</v>
      </c>
      <c r="G528" s="309">
        <v>71.2</v>
      </c>
      <c r="H528" s="340">
        <v>0.8</v>
      </c>
      <c r="I528" s="554" t="s">
        <v>361</v>
      </c>
      <c r="J528" s="342">
        <v>0</v>
      </c>
    </row>
    <row r="529" spans="3:10" x14ac:dyDescent="0.2">
      <c r="C529" s="325">
        <v>44249.166666666664</v>
      </c>
      <c r="D529" s="309">
        <v>988.2</v>
      </c>
      <c r="E529" s="309">
        <v>0</v>
      </c>
      <c r="F529" s="309">
        <v>19.7</v>
      </c>
      <c r="G529" s="309">
        <v>72.5</v>
      </c>
      <c r="H529" s="343">
        <v>1</v>
      </c>
      <c r="I529" s="553">
        <v>74.5</v>
      </c>
      <c r="J529" s="306">
        <v>0</v>
      </c>
    </row>
    <row r="530" spans="3:10" x14ac:dyDescent="0.2">
      <c r="C530" s="325">
        <v>44249.208333333336</v>
      </c>
      <c r="D530" s="309">
        <v>988.3</v>
      </c>
      <c r="E530" s="309">
        <v>0</v>
      </c>
      <c r="F530" s="309">
        <v>20.100000000000001</v>
      </c>
      <c r="G530" s="341">
        <v>71.099999999999994</v>
      </c>
      <c r="H530" s="554" t="s">
        <v>361</v>
      </c>
      <c r="I530" s="554" t="s">
        <v>361</v>
      </c>
      <c r="J530" s="342">
        <v>1.4</v>
      </c>
    </row>
    <row r="531" spans="3:10" x14ac:dyDescent="0.2">
      <c r="C531" s="325">
        <v>44249.25</v>
      </c>
      <c r="D531" s="309">
        <v>988.4</v>
      </c>
      <c r="E531" s="309">
        <v>0</v>
      </c>
      <c r="F531" s="309">
        <v>20.2</v>
      </c>
      <c r="G531" s="309">
        <v>70.2</v>
      </c>
      <c r="H531" s="346">
        <v>1</v>
      </c>
      <c r="I531" s="346">
        <v>209.4</v>
      </c>
      <c r="J531" s="306">
        <v>65.7</v>
      </c>
    </row>
    <row r="532" spans="3:10" x14ac:dyDescent="0.2">
      <c r="C532" s="325">
        <v>44249.291666666664</v>
      </c>
      <c r="D532" s="309">
        <v>988.4</v>
      </c>
      <c r="E532" s="309">
        <v>0</v>
      </c>
      <c r="F532" s="309">
        <v>21.1</v>
      </c>
      <c r="G532" s="309">
        <v>66.5</v>
      </c>
      <c r="H532" s="306">
        <v>1.2</v>
      </c>
      <c r="I532" s="306">
        <v>230.1</v>
      </c>
      <c r="J532" s="306">
        <v>288.10000000000002</v>
      </c>
    </row>
    <row r="533" spans="3:10" x14ac:dyDescent="0.2">
      <c r="C533" s="325">
        <v>44249.333333333336</v>
      </c>
      <c r="D533" s="309">
        <v>988.2</v>
      </c>
      <c r="E533" s="309">
        <v>0</v>
      </c>
      <c r="F533" s="309">
        <v>21.4</v>
      </c>
      <c r="G533" s="309">
        <v>65.7</v>
      </c>
      <c r="H533" s="306">
        <v>1.9</v>
      </c>
      <c r="I533" s="306">
        <v>204.7</v>
      </c>
      <c r="J533" s="306">
        <v>571.9</v>
      </c>
    </row>
    <row r="534" spans="3:10" x14ac:dyDescent="0.2">
      <c r="C534" s="325">
        <v>44249.375</v>
      </c>
      <c r="D534" s="309">
        <v>987.7</v>
      </c>
      <c r="E534" s="309">
        <v>0</v>
      </c>
      <c r="F534" s="309">
        <v>22</v>
      </c>
      <c r="G534" s="309">
        <v>64.7</v>
      </c>
      <c r="H534" s="306">
        <v>2.2000000000000002</v>
      </c>
      <c r="I534" s="306">
        <v>216.8</v>
      </c>
      <c r="J534" s="306">
        <v>813.6</v>
      </c>
    </row>
    <row r="535" spans="3:10" x14ac:dyDescent="0.2">
      <c r="C535" s="325">
        <v>44249.416666666664</v>
      </c>
      <c r="D535" s="309">
        <v>987.1</v>
      </c>
      <c r="E535" s="309">
        <v>0</v>
      </c>
      <c r="F535" s="309">
        <v>22.6</v>
      </c>
      <c r="G535" s="309">
        <v>62.5</v>
      </c>
      <c r="H535" s="306">
        <v>2.9</v>
      </c>
      <c r="I535" s="306">
        <v>200.2</v>
      </c>
      <c r="J535" s="306">
        <v>927.1</v>
      </c>
    </row>
    <row r="536" spans="3:10" x14ac:dyDescent="0.2">
      <c r="C536" s="325">
        <v>44249.458333333336</v>
      </c>
      <c r="D536" s="309">
        <v>986.6</v>
      </c>
      <c r="E536" s="309">
        <v>0</v>
      </c>
      <c r="F536" s="309">
        <v>23.2</v>
      </c>
      <c r="G536" s="309">
        <v>59.9</v>
      </c>
      <c r="H536" s="306">
        <v>4.4000000000000004</v>
      </c>
      <c r="I536" s="306">
        <v>88.7</v>
      </c>
      <c r="J536" s="306">
        <v>639.70000000000005</v>
      </c>
    </row>
    <row r="537" spans="3:10" x14ac:dyDescent="0.2">
      <c r="C537" s="325">
        <v>44249.5</v>
      </c>
      <c r="D537" s="309">
        <v>986.3</v>
      </c>
      <c r="E537" s="309">
        <v>0</v>
      </c>
      <c r="F537" s="309">
        <v>23.8</v>
      </c>
      <c r="G537" s="309">
        <v>58.5</v>
      </c>
      <c r="H537" s="306">
        <v>5</v>
      </c>
      <c r="I537" s="306">
        <v>72</v>
      </c>
      <c r="J537" s="306">
        <v>853.9</v>
      </c>
    </row>
    <row r="538" spans="3:10" x14ac:dyDescent="0.2">
      <c r="C538" s="325">
        <v>44249.541666666664</v>
      </c>
      <c r="D538" s="309">
        <v>986.3</v>
      </c>
      <c r="E538" s="309">
        <v>0</v>
      </c>
      <c r="F538" s="309">
        <v>24.2</v>
      </c>
      <c r="G538" s="309">
        <v>54.8</v>
      </c>
      <c r="H538" s="306">
        <v>5.0999999999999996</v>
      </c>
      <c r="I538" s="306">
        <v>72.3</v>
      </c>
      <c r="J538" s="306">
        <v>913.2</v>
      </c>
    </row>
    <row r="539" spans="3:10" x14ac:dyDescent="0.2">
      <c r="C539" s="325">
        <v>44249.583333333336</v>
      </c>
      <c r="D539" s="309">
        <v>986.3</v>
      </c>
      <c r="E539" s="309">
        <v>0</v>
      </c>
      <c r="F539" s="309">
        <v>24.2</v>
      </c>
      <c r="G539" s="309">
        <v>53.9</v>
      </c>
      <c r="H539" s="306">
        <v>4.5</v>
      </c>
      <c r="I539" s="306">
        <v>79.2</v>
      </c>
      <c r="J539" s="306">
        <v>789.2</v>
      </c>
    </row>
    <row r="540" spans="3:10" x14ac:dyDescent="0.2">
      <c r="C540" s="325">
        <v>44249.625</v>
      </c>
      <c r="D540" s="309">
        <v>986.4</v>
      </c>
      <c r="E540" s="309">
        <v>0</v>
      </c>
      <c r="F540" s="309">
        <v>24</v>
      </c>
      <c r="G540" s="309">
        <v>56.2</v>
      </c>
      <c r="H540" s="306">
        <v>4.2</v>
      </c>
      <c r="I540" s="306">
        <v>89</v>
      </c>
      <c r="J540" s="306">
        <v>575.29999999999995</v>
      </c>
    </row>
    <row r="541" spans="3:10" x14ac:dyDescent="0.2">
      <c r="C541" s="325">
        <v>44249.666666666664</v>
      </c>
      <c r="D541" s="309">
        <v>986.7</v>
      </c>
      <c r="E541" s="309">
        <v>0</v>
      </c>
      <c r="F541" s="309">
        <v>23.5</v>
      </c>
      <c r="G541" s="309">
        <v>58.1</v>
      </c>
      <c r="H541" s="306">
        <v>3.5</v>
      </c>
      <c r="I541" s="306">
        <v>85.7</v>
      </c>
      <c r="J541" s="306">
        <v>314.60000000000002</v>
      </c>
    </row>
    <row r="542" spans="3:10" x14ac:dyDescent="0.2">
      <c r="C542" s="325">
        <v>44249.708333333336</v>
      </c>
      <c r="D542" s="309">
        <v>987.2</v>
      </c>
      <c r="E542" s="309">
        <v>0</v>
      </c>
      <c r="F542" s="309">
        <v>22.8</v>
      </c>
      <c r="G542" s="309">
        <v>59.4</v>
      </c>
      <c r="H542" s="306">
        <v>3.9</v>
      </c>
      <c r="I542" s="306">
        <v>72.599999999999994</v>
      </c>
      <c r="J542" s="306">
        <v>75</v>
      </c>
    </row>
    <row r="543" spans="3:10" x14ac:dyDescent="0.2">
      <c r="C543" s="325">
        <v>44249.75</v>
      </c>
      <c r="D543" s="309">
        <v>988.1</v>
      </c>
      <c r="E543" s="309">
        <v>0</v>
      </c>
      <c r="F543" s="309">
        <v>22.4</v>
      </c>
      <c r="G543" s="309">
        <v>60.1</v>
      </c>
      <c r="H543" s="306">
        <v>3.9</v>
      </c>
      <c r="I543" s="306">
        <v>60.4</v>
      </c>
      <c r="J543" s="306">
        <v>3.5</v>
      </c>
    </row>
    <row r="544" spans="3:10" x14ac:dyDescent="0.2">
      <c r="C544" s="325">
        <v>44249.791666666664</v>
      </c>
      <c r="D544" s="309">
        <v>988.8</v>
      </c>
      <c r="E544" s="309">
        <v>0</v>
      </c>
      <c r="F544" s="309">
        <v>21.9</v>
      </c>
      <c r="G544" s="309">
        <v>64.400000000000006</v>
      </c>
      <c r="H544" s="306">
        <v>3.5</v>
      </c>
      <c r="I544" s="306">
        <v>59.9</v>
      </c>
      <c r="J544" s="306">
        <v>0</v>
      </c>
    </row>
    <row r="545" spans="3:10" x14ac:dyDescent="0.2">
      <c r="C545" s="325">
        <v>44249.833333333336</v>
      </c>
      <c r="D545" s="309">
        <v>989</v>
      </c>
      <c r="E545" s="309">
        <v>0</v>
      </c>
      <c r="F545" s="309">
        <v>21.8</v>
      </c>
      <c r="G545" s="309">
        <v>64.099999999999994</v>
      </c>
      <c r="H545" s="306">
        <v>3.4</v>
      </c>
      <c r="I545" s="306">
        <v>55.1</v>
      </c>
      <c r="J545" s="306">
        <v>0</v>
      </c>
    </row>
    <row r="546" spans="3:10" x14ac:dyDescent="0.2">
      <c r="C546" s="325">
        <v>44249.875</v>
      </c>
      <c r="D546" s="309">
        <v>989.3</v>
      </c>
      <c r="E546" s="309">
        <v>0</v>
      </c>
      <c r="F546" s="309">
        <v>21.6</v>
      </c>
      <c r="G546" s="309">
        <v>63.8</v>
      </c>
      <c r="H546" s="306">
        <v>3.5</v>
      </c>
      <c r="I546" s="306">
        <v>55.2</v>
      </c>
      <c r="J546" s="306">
        <v>0</v>
      </c>
    </row>
    <row r="547" spans="3:10" x14ac:dyDescent="0.2">
      <c r="C547" s="325">
        <v>44249.916666666664</v>
      </c>
      <c r="D547" s="309">
        <v>989.2</v>
      </c>
      <c r="E547" s="309">
        <v>0</v>
      </c>
      <c r="F547" s="309">
        <v>21</v>
      </c>
      <c r="G547" s="309">
        <v>66.3</v>
      </c>
      <c r="H547" s="306">
        <v>3.8</v>
      </c>
      <c r="I547" s="306">
        <v>54.4</v>
      </c>
      <c r="J547" s="306">
        <v>0</v>
      </c>
    </row>
    <row r="548" spans="3:10" x14ac:dyDescent="0.2">
      <c r="C548" s="325">
        <v>44249.958333333336</v>
      </c>
      <c r="D548" s="309">
        <v>988.3</v>
      </c>
      <c r="E548" s="309">
        <v>0</v>
      </c>
      <c r="F548" s="309">
        <v>21</v>
      </c>
      <c r="G548" s="309">
        <v>63.2</v>
      </c>
      <c r="H548" s="306">
        <v>3.4</v>
      </c>
      <c r="I548" s="306">
        <v>52.9</v>
      </c>
      <c r="J548" s="306">
        <v>0</v>
      </c>
    </row>
    <row r="549" spans="3:10" x14ac:dyDescent="0.2">
      <c r="C549" s="325">
        <v>44250</v>
      </c>
      <c r="D549" s="309">
        <v>987.4</v>
      </c>
      <c r="E549" s="309">
        <v>0</v>
      </c>
      <c r="F549" s="309">
        <v>20.7</v>
      </c>
      <c r="G549" s="309">
        <v>65.599999999999994</v>
      </c>
      <c r="H549" s="306">
        <v>3.6</v>
      </c>
      <c r="I549" s="306">
        <v>61</v>
      </c>
      <c r="J549" s="306">
        <v>0</v>
      </c>
    </row>
    <row r="550" spans="3:10" x14ac:dyDescent="0.2">
      <c r="C550" s="325">
        <v>44250.041666666664</v>
      </c>
      <c r="D550" s="309">
        <v>986.7</v>
      </c>
      <c r="E550" s="309">
        <v>0</v>
      </c>
      <c r="F550" s="309">
        <v>20.3</v>
      </c>
      <c r="G550" s="309">
        <v>69.3</v>
      </c>
      <c r="H550" s="306">
        <v>4.4000000000000004</v>
      </c>
      <c r="I550" s="306">
        <v>73.400000000000006</v>
      </c>
      <c r="J550" s="306">
        <v>0</v>
      </c>
    </row>
    <row r="551" spans="3:10" x14ac:dyDescent="0.2">
      <c r="C551" s="325">
        <v>44250.083333333336</v>
      </c>
      <c r="D551" s="338">
        <v>986.2</v>
      </c>
      <c r="E551" s="338">
        <v>0</v>
      </c>
      <c r="F551" s="338">
        <v>19.7</v>
      </c>
      <c r="G551" s="338">
        <v>72</v>
      </c>
      <c r="H551" s="338">
        <v>4.4000000000000004</v>
      </c>
      <c r="I551" s="338">
        <v>66.599999999999994</v>
      </c>
      <c r="J551" s="338">
        <v>0</v>
      </c>
    </row>
    <row r="552" spans="3:10" x14ac:dyDescent="0.2">
      <c r="C552" s="325">
        <v>44250.125</v>
      </c>
      <c r="D552" s="309">
        <v>986</v>
      </c>
      <c r="E552" s="309">
        <v>0</v>
      </c>
      <c r="F552" s="309">
        <v>19.899999999999999</v>
      </c>
      <c r="G552" s="309">
        <v>70.2</v>
      </c>
      <c r="H552" s="306">
        <v>4.2</v>
      </c>
      <c r="I552" s="306">
        <v>68.7</v>
      </c>
      <c r="J552" s="306">
        <v>0</v>
      </c>
    </row>
    <row r="553" spans="3:10" x14ac:dyDescent="0.2">
      <c r="C553" s="325">
        <v>44250.166666666664</v>
      </c>
      <c r="D553" s="309">
        <v>986.1</v>
      </c>
      <c r="E553" s="309">
        <v>0</v>
      </c>
      <c r="F553" s="309">
        <v>20.2</v>
      </c>
      <c r="G553" s="309">
        <v>68.599999999999994</v>
      </c>
      <c r="H553" s="306">
        <v>3.2</v>
      </c>
      <c r="I553" s="306">
        <v>59</v>
      </c>
      <c r="J553" s="306">
        <v>0</v>
      </c>
    </row>
    <row r="554" spans="3:10" x14ac:dyDescent="0.2">
      <c r="C554" s="325">
        <v>44250.208333333336</v>
      </c>
      <c r="D554" s="309">
        <v>986.6</v>
      </c>
      <c r="E554" s="309">
        <v>0</v>
      </c>
      <c r="F554" s="309">
        <v>20.100000000000001</v>
      </c>
      <c r="G554" s="309">
        <v>68.7</v>
      </c>
      <c r="H554" s="306">
        <v>2.5</v>
      </c>
      <c r="I554" s="306">
        <v>52.6</v>
      </c>
      <c r="J554" s="306">
        <v>4.2</v>
      </c>
    </row>
    <row r="555" spans="3:10" x14ac:dyDescent="0.2">
      <c r="C555" s="325">
        <v>44250.25</v>
      </c>
      <c r="D555" s="309">
        <v>986.8</v>
      </c>
      <c r="E555" s="309">
        <v>0</v>
      </c>
      <c r="F555" s="309">
        <v>20.5</v>
      </c>
      <c r="G555" s="309">
        <v>67.5</v>
      </c>
      <c r="H555" s="306">
        <v>2.8</v>
      </c>
      <c r="I555" s="306">
        <v>60.8</v>
      </c>
      <c r="J555" s="306">
        <v>156.19999999999999</v>
      </c>
    </row>
    <row r="556" spans="3:10" x14ac:dyDescent="0.2">
      <c r="C556" s="325">
        <v>44250.291666666664</v>
      </c>
      <c r="D556" s="309">
        <v>987.1</v>
      </c>
      <c r="E556" s="309">
        <v>0</v>
      </c>
      <c r="F556" s="309">
        <v>21</v>
      </c>
      <c r="G556" s="309">
        <v>65.3</v>
      </c>
      <c r="H556" s="306">
        <v>4.3</v>
      </c>
      <c r="I556" s="306">
        <v>65.599999999999994</v>
      </c>
      <c r="J556" s="306">
        <v>241.3</v>
      </c>
    </row>
    <row r="557" spans="3:10" x14ac:dyDescent="0.2">
      <c r="C557" s="325">
        <v>44250.333333333336</v>
      </c>
      <c r="D557" s="309">
        <v>986.7</v>
      </c>
      <c r="E557" s="309">
        <v>0</v>
      </c>
      <c r="F557" s="309">
        <v>22.3</v>
      </c>
      <c r="G557" s="309">
        <v>59.1</v>
      </c>
      <c r="H557" s="306">
        <v>5</v>
      </c>
      <c r="I557" s="306">
        <v>60.2</v>
      </c>
      <c r="J557" s="306">
        <v>582.6</v>
      </c>
    </row>
    <row r="558" spans="3:10" x14ac:dyDescent="0.2">
      <c r="C558" s="325">
        <v>44250.375</v>
      </c>
      <c r="D558" s="309">
        <v>986.3</v>
      </c>
      <c r="E558" s="309">
        <v>0</v>
      </c>
      <c r="F558" s="309">
        <v>22.9</v>
      </c>
      <c r="G558" s="309">
        <v>58.6</v>
      </c>
      <c r="H558" s="306">
        <v>5.9</v>
      </c>
      <c r="I558" s="306">
        <v>65.8</v>
      </c>
      <c r="J558" s="306">
        <v>829.1</v>
      </c>
    </row>
    <row r="559" spans="3:10" x14ac:dyDescent="0.2">
      <c r="C559" s="325">
        <v>44250.416666666664</v>
      </c>
      <c r="D559" s="309">
        <v>985.7</v>
      </c>
      <c r="E559" s="309">
        <v>0</v>
      </c>
      <c r="F559" s="309">
        <v>23.1</v>
      </c>
      <c r="G559" s="309">
        <v>56.9</v>
      </c>
      <c r="H559" s="306">
        <v>6.1</v>
      </c>
      <c r="I559" s="306">
        <v>71</v>
      </c>
      <c r="J559" s="306">
        <v>938.4</v>
      </c>
    </row>
    <row r="560" spans="3:10" x14ac:dyDescent="0.2">
      <c r="C560" s="325">
        <v>44250.458333333336</v>
      </c>
      <c r="D560" s="309">
        <v>985.2</v>
      </c>
      <c r="E560" s="309">
        <v>0</v>
      </c>
      <c r="F560" s="309">
        <v>23.2</v>
      </c>
      <c r="G560" s="309">
        <v>58.8</v>
      </c>
      <c r="H560" s="306">
        <v>6.9</v>
      </c>
      <c r="I560" s="306">
        <v>73.599999999999994</v>
      </c>
      <c r="J560" s="306">
        <v>628.6</v>
      </c>
    </row>
    <row r="561" spans="3:10" x14ac:dyDescent="0.2">
      <c r="C561" s="325">
        <v>44250.5</v>
      </c>
      <c r="D561" s="309">
        <v>984.4</v>
      </c>
      <c r="E561" s="309">
        <v>0</v>
      </c>
      <c r="F561" s="309">
        <v>23.6</v>
      </c>
      <c r="G561" s="309">
        <v>58.2</v>
      </c>
      <c r="H561" s="306">
        <v>6.7</v>
      </c>
      <c r="I561" s="306">
        <v>70.599999999999994</v>
      </c>
      <c r="J561" s="306">
        <v>852.4</v>
      </c>
    </row>
    <row r="562" spans="3:10" x14ac:dyDescent="0.2">
      <c r="C562" s="325">
        <v>44250.541666666664</v>
      </c>
      <c r="D562" s="309">
        <v>984.1</v>
      </c>
      <c r="E562" s="309">
        <v>0</v>
      </c>
      <c r="F562" s="309">
        <v>23.3</v>
      </c>
      <c r="G562" s="309">
        <v>62.1</v>
      </c>
      <c r="H562" s="306">
        <v>7.4</v>
      </c>
      <c r="I562" s="306">
        <v>76.3</v>
      </c>
      <c r="J562" s="306">
        <v>895.2</v>
      </c>
    </row>
    <row r="563" spans="3:10" x14ac:dyDescent="0.2">
      <c r="C563" s="325">
        <v>44250.583333333336</v>
      </c>
      <c r="D563" s="309">
        <v>984.4</v>
      </c>
      <c r="E563" s="309">
        <v>0</v>
      </c>
      <c r="F563" s="309">
        <v>22.8</v>
      </c>
      <c r="G563" s="309">
        <v>64.7</v>
      </c>
      <c r="H563" s="306">
        <v>6.7</v>
      </c>
      <c r="I563" s="306">
        <v>75.2</v>
      </c>
      <c r="J563" s="306">
        <v>720</v>
      </c>
    </row>
    <row r="564" spans="3:10" x14ac:dyDescent="0.2">
      <c r="C564" s="325">
        <v>44250.625</v>
      </c>
      <c r="D564" s="309">
        <v>984.4</v>
      </c>
      <c r="E564" s="309">
        <v>0</v>
      </c>
      <c r="F564" s="309">
        <v>22.8</v>
      </c>
      <c r="G564" s="309">
        <v>64.900000000000006</v>
      </c>
      <c r="H564" s="306">
        <v>5.2</v>
      </c>
      <c r="I564" s="306">
        <v>74.599999999999994</v>
      </c>
      <c r="J564" s="306">
        <v>499.3</v>
      </c>
    </row>
    <row r="565" spans="3:10" x14ac:dyDescent="0.2">
      <c r="C565" s="325">
        <v>44250.666666666664</v>
      </c>
      <c r="D565" s="309">
        <v>985.3</v>
      </c>
      <c r="E565" s="309">
        <v>0</v>
      </c>
      <c r="F565" s="309">
        <v>22.4</v>
      </c>
      <c r="G565" s="309">
        <v>66</v>
      </c>
      <c r="H565" s="306">
        <v>4.2</v>
      </c>
      <c r="I565" s="306">
        <v>77.900000000000006</v>
      </c>
      <c r="J565" s="306">
        <v>221</v>
      </c>
    </row>
    <row r="566" spans="3:10" x14ac:dyDescent="0.2">
      <c r="C566" s="325">
        <v>44250.708333333336</v>
      </c>
      <c r="D566" s="309">
        <v>986.2</v>
      </c>
      <c r="E566" s="309">
        <v>0</v>
      </c>
      <c r="F566" s="309">
        <v>22.1</v>
      </c>
      <c r="G566" s="309">
        <v>67.3</v>
      </c>
      <c r="H566" s="306">
        <v>3.2</v>
      </c>
      <c r="I566" s="306">
        <v>77.400000000000006</v>
      </c>
      <c r="J566" s="306">
        <v>117.1</v>
      </c>
    </row>
    <row r="567" spans="3:10" x14ac:dyDescent="0.2">
      <c r="C567" s="325">
        <v>44250.75</v>
      </c>
      <c r="D567" s="309">
        <v>987.5</v>
      </c>
      <c r="E567" s="309">
        <v>0</v>
      </c>
      <c r="F567" s="309">
        <v>21.6</v>
      </c>
      <c r="G567" s="309">
        <v>69</v>
      </c>
      <c r="H567" s="306">
        <v>2.7</v>
      </c>
      <c r="I567" s="306">
        <v>80.3</v>
      </c>
      <c r="J567" s="306">
        <v>6.2</v>
      </c>
    </row>
    <row r="568" spans="3:10" x14ac:dyDescent="0.2">
      <c r="C568" s="325">
        <v>44250.791666666664</v>
      </c>
      <c r="D568" s="309">
        <v>988.3</v>
      </c>
      <c r="E568" s="309">
        <v>0</v>
      </c>
      <c r="F568" s="309">
        <v>20.100000000000001</v>
      </c>
      <c r="G568" s="309">
        <v>76.400000000000006</v>
      </c>
      <c r="H568" s="306">
        <v>1.6</v>
      </c>
      <c r="I568" s="306">
        <v>211</v>
      </c>
      <c r="J568" s="306">
        <v>0</v>
      </c>
    </row>
    <row r="569" spans="3:10" x14ac:dyDescent="0.2">
      <c r="C569" s="325">
        <v>44250.833333333336</v>
      </c>
      <c r="D569" s="309">
        <v>988.4</v>
      </c>
      <c r="E569" s="309">
        <v>0</v>
      </c>
      <c r="F569" s="309">
        <v>20.9</v>
      </c>
      <c r="G569" s="309">
        <v>71.2</v>
      </c>
      <c r="H569" s="306">
        <v>2.7</v>
      </c>
      <c r="I569" s="306">
        <v>72.3</v>
      </c>
      <c r="J569" s="306">
        <v>0</v>
      </c>
    </row>
    <row r="570" spans="3:10" x14ac:dyDescent="0.2">
      <c r="C570" s="325">
        <v>44250.875</v>
      </c>
      <c r="D570" s="309">
        <v>988.6</v>
      </c>
      <c r="E570" s="309">
        <v>0</v>
      </c>
      <c r="F570" s="309">
        <v>20.8</v>
      </c>
      <c r="G570" s="309">
        <v>71.7</v>
      </c>
      <c r="H570" s="306">
        <v>2.2999999999999998</v>
      </c>
      <c r="I570" s="306">
        <v>81.099999999999994</v>
      </c>
      <c r="J570" s="306">
        <v>0</v>
      </c>
    </row>
    <row r="571" spans="3:10" x14ac:dyDescent="0.2">
      <c r="C571" s="325">
        <v>44250.916666666664</v>
      </c>
      <c r="D571" s="309">
        <v>988.3</v>
      </c>
      <c r="E571" s="309">
        <v>0</v>
      </c>
      <c r="F571" s="309">
        <v>20.6</v>
      </c>
      <c r="G571" s="309">
        <v>71.8</v>
      </c>
      <c r="H571" s="306">
        <v>2.2999999999999998</v>
      </c>
      <c r="I571" s="306">
        <v>67.099999999999994</v>
      </c>
      <c r="J571" s="306">
        <v>0</v>
      </c>
    </row>
    <row r="572" spans="3:10" x14ac:dyDescent="0.2">
      <c r="C572" s="325">
        <v>44250.958333333336</v>
      </c>
      <c r="D572" s="309">
        <v>987.7</v>
      </c>
      <c r="E572" s="309">
        <v>0</v>
      </c>
      <c r="F572" s="309">
        <v>20.6</v>
      </c>
      <c r="G572" s="309">
        <v>70.099999999999994</v>
      </c>
      <c r="H572" s="306">
        <v>2.6</v>
      </c>
      <c r="I572" s="306">
        <v>60.8</v>
      </c>
      <c r="J572" s="306">
        <v>0</v>
      </c>
    </row>
    <row r="573" spans="3:10" x14ac:dyDescent="0.2">
      <c r="C573" s="325">
        <v>44251</v>
      </c>
      <c r="D573" s="309">
        <v>986.9</v>
      </c>
      <c r="E573" s="309">
        <v>0</v>
      </c>
      <c r="F573" s="309">
        <v>21</v>
      </c>
      <c r="G573" s="309">
        <v>65.5</v>
      </c>
      <c r="H573" s="306">
        <v>1.8</v>
      </c>
      <c r="I573" s="306">
        <v>28.6</v>
      </c>
      <c r="J573" s="306">
        <v>0</v>
      </c>
    </row>
    <row r="574" spans="3:10" x14ac:dyDescent="0.2">
      <c r="C574" s="325">
        <v>44251.041666666664</v>
      </c>
      <c r="D574" s="309">
        <v>985.9</v>
      </c>
      <c r="E574" s="309">
        <v>0</v>
      </c>
      <c r="F574" s="309">
        <v>20.9</v>
      </c>
      <c r="G574" s="309">
        <v>64.599999999999994</v>
      </c>
      <c r="H574" s="306">
        <v>1.6</v>
      </c>
      <c r="I574" s="306">
        <v>21.8</v>
      </c>
      <c r="J574" s="306">
        <v>0</v>
      </c>
    </row>
    <row r="575" spans="3:10" x14ac:dyDescent="0.2">
      <c r="C575" s="325">
        <v>44251.083333333336</v>
      </c>
      <c r="D575" s="309">
        <v>985.6</v>
      </c>
      <c r="E575" s="309">
        <v>0</v>
      </c>
      <c r="F575" s="309">
        <v>20.399999999999999</v>
      </c>
      <c r="G575" s="309">
        <v>67.400000000000006</v>
      </c>
      <c r="H575" s="306">
        <v>1.6</v>
      </c>
      <c r="I575" s="343">
        <v>67.8</v>
      </c>
      <c r="J575" s="306">
        <v>0</v>
      </c>
    </row>
    <row r="576" spans="3:10" x14ac:dyDescent="0.2">
      <c r="C576" s="325">
        <v>44251.125</v>
      </c>
      <c r="D576" s="309">
        <v>986</v>
      </c>
      <c r="E576" s="309">
        <v>0</v>
      </c>
      <c r="F576" s="309">
        <v>19.5</v>
      </c>
      <c r="G576" s="309">
        <v>71</v>
      </c>
      <c r="H576" s="340">
        <v>0.7</v>
      </c>
      <c r="I576" s="554" t="s">
        <v>361</v>
      </c>
      <c r="J576" s="342">
        <v>0</v>
      </c>
    </row>
    <row r="577" spans="3:10" x14ac:dyDescent="0.2">
      <c r="C577" s="325">
        <v>44251.166666666664</v>
      </c>
      <c r="D577" s="309">
        <v>986.1</v>
      </c>
      <c r="E577" s="309">
        <v>0</v>
      </c>
      <c r="F577" s="309">
        <v>19.899999999999999</v>
      </c>
      <c r="G577" s="309">
        <v>71.400000000000006</v>
      </c>
      <c r="H577" s="343">
        <v>1.2</v>
      </c>
      <c r="I577" s="553">
        <v>295.39999999999998</v>
      </c>
      <c r="J577" s="306">
        <v>0</v>
      </c>
    </row>
    <row r="578" spans="3:10" x14ac:dyDescent="0.2">
      <c r="C578" s="325">
        <v>44251.208333333336</v>
      </c>
      <c r="D578" s="309">
        <v>986.3</v>
      </c>
      <c r="E578" s="309">
        <v>0</v>
      </c>
      <c r="F578" s="309">
        <v>19.399999999999999</v>
      </c>
      <c r="G578" s="341">
        <v>70.7</v>
      </c>
      <c r="H578" s="554" t="s">
        <v>361</v>
      </c>
      <c r="I578" s="554" t="s">
        <v>361</v>
      </c>
      <c r="J578" s="342">
        <v>3.3</v>
      </c>
    </row>
    <row r="579" spans="3:10" x14ac:dyDescent="0.2">
      <c r="C579" s="325">
        <v>44251.25</v>
      </c>
      <c r="D579" s="309">
        <v>986.7</v>
      </c>
      <c r="E579" s="309">
        <v>0</v>
      </c>
      <c r="F579" s="309">
        <v>20.7</v>
      </c>
      <c r="G579" s="341">
        <v>65.8</v>
      </c>
      <c r="H579" s="554" t="s">
        <v>361</v>
      </c>
      <c r="I579" s="554" t="s">
        <v>361</v>
      </c>
      <c r="J579" s="342">
        <v>143.30000000000001</v>
      </c>
    </row>
    <row r="580" spans="3:10" x14ac:dyDescent="0.2">
      <c r="C580" s="325">
        <v>44251.291666666664</v>
      </c>
      <c r="D580" s="309">
        <v>986.8</v>
      </c>
      <c r="E580" s="309">
        <v>0</v>
      </c>
      <c r="F580" s="309">
        <v>22.1</v>
      </c>
      <c r="G580" s="309">
        <v>62.4</v>
      </c>
      <c r="H580" s="346">
        <v>1.5</v>
      </c>
      <c r="I580" s="346">
        <v>87.1</v>
      </c>
      <c r="J580" s="306">
        <v>405.6</v>
      </c>
    </row>
    <row r="581" spans="3:10" x14ac:dyDescent="0.2">
      <c r="C581" s="325">
        <v>44251.333333333336</v>
      </c>
      <c r="D581" s="309">
        <v>986.7</v>
      </c>
      <c r="E581" s="309">
        <v>0</v>
      </c>
      <c r="F581" s="309">
        <v>22.1</v>
      </c>
      <c r="G581" s="309">
        <v>64.599999999999994</v>
      </c>
      <c r="H581" s="306">
        <v>1.5</v>
      </c>
      <c r="I581" s="306">
        <v>180.4</v>
      </c>
      <c r="J581" s="306">
        <v>636.6</v>
      </c>
    </row>
    <row r="582" spans="3:10" x14ac:dyDescent="0.2">
      <c r="C582" s="325">
        <v>44251.375</v>
      </c>
      <c r="D582" s="309">
        <v>986.1</v>
      </c>
      <c r="E582" s="309">
        <v>0</v>
      </c>
      <c r="F582" s="309">
        <v>22.7</v>
      </c>
      <c r="G582" s="309">
        <v>62.4</v>
      </c>
      <c r="H582" s="306">
        <v>2.6</v>
      </c>
      <c r="I582" s="306">
        <v>137.1</v>
      </c>
      <c r="J582" s="306">
        <v>815.7</v>
      </c>
    </row>
    <row r="583" spans="3:10" x14ac:dyDescent="0.2">
      <c r="C583" s="325">
        <v>44251.416666666664</v>
      </c>
      <c r="D583" s="309">
        <v>985.5</v>
      </c>
      <c r="E583" s="309">
        <v>0</v>
      </c>
      <c r="F583" s="309">
        <v>23.6</v>
      </c>
      <c r="G583" s="309">
        <v>59</v>
      </c>
      <c r="H583" s="306">
        <v>4.3</v>
      </c>
      <c r="I583" s="306">
        <v>88.4</v>
      </c>
      <c r="J583" s="306">
        <v>919.6</v>
      </c>
    </row>
    <row r="584" spans="3:10" x14ac:dyDescent="0.2">
      <c r="C584" s="325">
        <v>44251.458333333336</v>
      </c>
      <c r="D584" s="309">
        <v>985.2</v>
      </c>
      <c r="E584" s="309">
        <v>0</v>
      </c>
      <c r="F584" s="309">
        <v>23.4</v>
      </c>
      <c r="G584" s="309">
        <v>58.7</v>
      </c>
      <c r="H584" s="306">
        <v>5.0999999999999996</v>
      </c>
      <c r="I584" s="306">
        <v>83.5</v>
      </c>
      <c r="J584" s="306">
        <v>608</v>
      </c>
    </row>
    <row r="585" spans="3:10" x14ac:dyDescent="0.2">
      <c r="C585" s="325">
        <v>44251.5</v>
      </c>
      <c r="D585" s="309">
        <v>984.7</v>
      </c>
      <c r="E585" s="309">
        <v>0</v>
      </c>
      <c r="F585" s="309">
        <v>23.8</v>
      </c>
      <c r="G585" s="309">
        <v>58.1</v>
      </c>
      <c r="H585" s="306">
        <v>5.4</v>
      </c>
      <c r="I585" s="306">
        <v>80.900000000000006</v>
      </c>
      <c r="J585" s="306">
        <v>866.1</v>
      </c>
    </row>
    <row r="586" spans="3:10" x14ac:dyDescent="0.2">
      <c r="C586" s="325">
        <v>44251.541666666664</v>
      </c>
      <c r="D586" s="309">
        <v>983.9</v>
      </c>
      <c r="E586" s="309">
        <v>0</v>
      </c>
      <c r="F586" s="309">
        <v>23.9</v>
      </c>
      <c r="G586" s="309">
        <v>60.2</v>
      </c>
      <c r="H586" s="306">
        <v>5.6</v>
      </c>
      <c r="I586" s="306">
        <v>79.2</v>
      </c>
      <c r="J586" s="306">
        <v>894.3</v>
      </c>
    </row>
    <row r="587" spans="3:10" x14ac:dyDescent="0.2">
      <c r="C587" s="325">
        <v>44251.583333333336</v>
      </c>
      <c r="D587" s="309">
        <v>983.7</v>
      </c>
      <c r="E587" s="309">
        <v>0</v>
      </c>
      <c r="F587" s="309">
        <v>23.6</v>
      </c>
      <c r="G587" s="309">
        <v>61.9</v>
      </c>
      <c r="H587" s="306">
        <v>5.6</v>
      </c>
      <c r="I587" s="306">
        <v>79.599999999999994</v>
      </c>
      <c r="J587" s="306">
        <v>767.9</v>
      </c>
    </row>
    <row r="588" spans="3:10" x14ac:dyDescent="0.2">
      <c r="C588" s="325">
        <v>44251.625</v>
      </c>
      <c r="D588" s="309">
        <v>983.5</v>
      </c>
      <c r="E588" s="309">
        <v>0</v>
      </c>
      <c r="F588" s="309">
        <v>23.2</v>
      </c>
      <c r="G588" s="309">
        <v>64.099999999999994</v>
      </c>
      <c r="H588" s="306">
        <v>5.4</v>
      </c>
      <c r="I588" s="306">
        <v>81.2</v>
      </c>
      <c r="J588" s="306">
        <v>565.20000000000005</v>
      </c>
    </row>
    <row r="589" spans="3:10" x14ac:dyDescent="0.2">
      <c r="C589" s="325">
        <v>44251.666666666664</v>
      </c>
      <c r="D589" s="309">
        <v>984</v>
      </c>
      <c r="E589" s="309">
        <v>0</v>
      </c>
      <c r="F589" s="309">
        <v>22.7</v>
      </c>
      <c r="G589" s="309">
        <v>67.8</v>
      </c>
      <c r="H589" s="306">
        <v>4.8</v>
      </c>
      <c r="I589" s="306">
        <v>75.900000000000006</v>
      </c>
      <c r="J589" s="306">
        <v>328.3</v>
      </c>
    </row>
    <row r="590" spans="3:10" x14ac:dyDescent="0.2">
      <c r="C590" s="325">
        <v>44251.708333333336</v>
      </c>
      <c r="D590" s="309">
        <v>984.5</v>
      </c>
      <c r="E590" s="309">
        <v>0</v>
      </c>
      <c r="F590" s="309">
        <v>22.5</v>
      </c>
      <c r="G590" s="309">
        <v>68.8</v>
      </c>
      <c r="H590" s="306">
        <v>4.5</v>
      </c>
      <c r="I590" s="306">
        <v>78.400000000000006</v>
      </c>
      <c r="J590" s="306">
        <v>100.9</v>
      </c>
    </row>
    <row r="591" spans="3:10" x14ac:dyDescent="0.2">
      <c r="C591" s="325">
        <v>44251.75</v>
      </c>
      <c r="D591" s="309">
        <v>985.3</v>
      </c>
      <c r="E591" s="309">
        <v>0</v>
      </c>
      <c r="F591" s="309">
        <v>21.9</v>
      </c>
      <c r="G591" s="309">
        <v>70</v>
      </c>
      <c r="H591" s="306">
        <v>4.4000000000000004</v>
      </c>
      <c r="I591" s="306">
        <v>71</v>
      </c>
      <c r="J591" s="306">
        <v>3.1</v>
      </c>
    </row>
    <row r="592" spans="3:10" x14ac:dyDescent="0.2">
      <c r="C592" s="325">
        <v>44251.791666666664</v>
      </c>
      <c r="D592" s="309">
        <v>986.2</v>
      </c>
      <c r="E592" s="309">
        <v>0</v>
      </c>
      <c r="F592" s="309">
        <v>21.6</v>
      </c>
      <c r="G592" s="309">
        <v>72.7</v>
      </c>
      <c r="H592" s="306">
        <v>4.2</v>
      </c>
      <c r="I592" s="306">
        <v>69</v>
      </c>
      <c r="J592" s="306">
        <v>0</v>
      </c>
    </row>
    <row r="593" spans="3:10" x14ac:dyDescent="0.2">
      <c r="C593" s="325">
        <v>44251.833333333336</v>
      </c>
      <c r="D593" s="309">
        <v>986.9</v>
      </c>
      <c r="E593" s="309">
        <v>0</v>
      </c>
      <c r="F593" s="309">
        <v>21.1</v>
      </c>
      <c r="G593" s="309">
        <v>75.7</v>
      </c>
      <c r="H593" s="306">
        <v>2.9</v>
      </c>
      <c r="I593" s="306">
        <v>67.900000000000006</v>
      </c>
      <c r="J593" s="306">
        <v>0</v>
      </c>
    </row>
    <row r="594" spans="3:10" x14ac:dyDescent="0.2">
      <c r="C594" s="325">
        <v>44251.875</v>
      </c>
      <c r="D594" s="309">
        <v>987.1</v>
      </c>
      <c r="E594" s="309">
        <v>0</v>
      </c>
      <c r="F594" s="309">
        <v>21.3</v>
      </c>
      <c r="G594" s="309">
        <v>73.3</v>
      </c>
      <c r="H594" s="306">
        <v>2.6</v>
      </c>
      <c r="I594" s="306">
        <v>54.6</v>
      </c>
      <c r="J594" s="306">
        <v>0</v>
      </c>
    </row>
    <row r="595" spans="3:10" x14ac:dyDescent="0.2">
      <c r="C595" s="325">
        <v>44251.916666666664</v>
      </c>
      <c r="D595" s="309">
        <v>987.2</v>
      </c>
      <c r="E595" s="309">
        <v>0</v>
      </c>
      <c r="F595" s="309">
        <v>21.3</v>
      </c>
      <c r="G595" s="309">
        <v>71.900000000000006</v>
      </c>
      <c r="H595" s="343">
        <v>1.2</v>
      </c>
      <c r="I595" s="343">
        <v>40</v>
      </c>
      <c r="J595" s="306">
        <v>0</v>
      </c>
    </row>
    <row r="596" spans="3:10" x14ac:dyDescent="0.2">
      <c r="C596" s="325">
        <v>44251.958333333336</v>
      </c>
      <c r="D596" s="309">
        <v>986.2</v>
      </c>
      <c r="E596" s="309">
        <v>0</v>
      </c>
      <c r="F596" s="309">
        <v>21.3</v>
      </c>
      <c r="G596" s="341">
        <v>71.2</v>
      </c>
      <c r="H596" s="554" t="s">
        <v>361</v>
      </c>
      <c r="I596" s="554" t="s">
        <v>361</v>
      </c>
      <c r="J596" s="342">
        <v>0</v>
      </c>
    </row>
    <row r="597" spans="3:10" x14ac:dyDescent="0.2">
      <c r="C597" s="325">
        <v>44252</v>
      </c>
      <c r="D597" s="309">
        <v>985.8</v>
      </c>
      <c r="E597" s="309">
        <v>0</v>
      </c>
      <c r="F597" s="309">
        <v>20.6</v>
      </c>
      <c r="G597" s="341">
        <v>74.900000000000006</v>
      </c>
      <c r="H597" s="554" t="s">
        <v>361</v>
      </c>
      <c r="I597" s="554" t="s">
        <v>361</v>
      </c>
      <c r="J597" s="342">
        <v>0</v>
      </c>
    </row>
    <row r="598" spans="3:10" x14ac:dyDescent="0.2">
      <c r="C598" s="325">
        <v>44252.041666666664</v>
      </c>
      <c r="D598" s="309">
        <v>985.6</v>
      </c>
      <c r="E598" s="309">
        <v>0</v>
      </c>
      <c r="F598" s="309">
        <v>19.8</v>
      </c>
      <c r="G598" s="341">
        <v>77.8</v>
      </c>
      <c r="H598" s="554" t="s">
        <v>361</v>
      </c>
      <c r="I598" s="554" t="s">
        <v>361</v>
      </c>
      <c r="J598" s="342">
        <v>0</v>
      </c>
    </row>
    <row r="599" spans="3:10" x14ac:dyDescent="0.2">
      <c r="C599" s="325">
        <v>44252.083333333336</v>
      </c>
      <c r="D599" s="309">
        <v>984.8</v>
      </c>
      <c r="E599" s="309">
        <v>0</v>
      </c>
      <c r="F599" s="309">
        <v>20</v>
      </c>
      <c r="G599" s="341">
        <v>75.5</v>
      </c>
      <c r="H599" s="554" t="s">
        <v>361</v>
      </c>
      <c r="I599" s="554" t="s">
        <v>361</v>
      </c>
      <c r="J599" s="342">
        <v>0</v>
      </c>
    </row>
    <row r="600" spans="3:10" x14ac:dyDescent="0.2">
      <c r="C600" s="325">
        <v>44252.125</v>
      </c>
      <c r="D600" s="309">
        <v>985</v>
      </c>
      <c r="E600" s="309">
        <v>0</v>
      </c>
      <c r="F600" s="309">
        <v>19.899999999999999</v>
      </c>
      <c r="G600" s="341">
        <v>76.400000000000006</v>
      </c>
      <c r="H600" s="554" t="s">
        <v>361</v>
      </c>
      <c r="I600" s="554" t="s">
        <v>361</v>
      </c>
      <c r="J600" s="342">
        <v>0</v>
      </c>
    </row>
    <row r="601" spans="3:10" x14ac:dyDescent="0.2">
      <c r="C601" s="325">
        <v>44252.166666666664</v>
      </c>
      <c r="D601" s="309">
        <v>985.1</v>
      </c>
      <c r="E601" s="309">
        <v>0</v>
      </c>
      <c r="F601" s="309">
        <v>20</v>
      </c>
      <c r="G601" s="341">
        <v>75.900000000000006</v>
      </c>
      <c r="H601" s="554" t="s">
        <v>361</v>
      </c>
      <c r="I601" s="554" t="s">
        <v>361</v>
      </c>
      <c r="J601" s="342">
        <v>0</v>
      </c>
    </row>
    <row r="602" spans="3:10" x14ac:dyDescent="0.2">
      <c r="C602" s="325">
        <v>44252.208333333336</v>
      </c>
      <c r="D602" s="309">
        <v>985.2</v>
      </c>
      <c r="E602" s="309">
        <v>0</v>
      </c>
      <c r="F602" s="309">
        <v>20</v>
      </c>
      <c r="G602" s="341">
        <v>75.7</v>
      </c>
      <c r="H602" s="554" t="s">
        <v>361</v>
      </c>
      <c r="I602" s="554" t="s">
        <v>361</v>
      </c>
      <c r="J602" s="342">
        <v>3</v>
      </c>
    </row>
    <row r="603" spans="3:10" x14ac:dyDescent="0.2">
      <c r="C603" s="325">
        <v>44252.25</v>
      </c>
      <c r="D603" s="309">
        <v>986.1</v>
      </c>
      <c r="E603" s="309">
        <v>0</v>
      </c>
      <c r="F603" s="309">
        <v>20.5</v>
      </c>
      <c r="G603" s="341">
        <v>74.8</v>
      </c>
      <c r="H603" s="554" t="s">
        <v>361</v>
      </c>
      <c r="I603" s="554" t="s">
        <v>361</v>
      </c>
      <c r="J603" s="342">
        <v>124.2</v>
      </c>
    </row>
    <row r="604" spans="3:10" x14ac:dyDescent="0.2">
      <c r="C604" s="325">
        <v>44252.291666666664</v>
      </c>
      <c r="D604" s="309">
        <v>986.1</v>
      </c>
      <c r="E604" s="309">
        <v>0</v>
      </c>
      <c r="F604" s="309">
        <v>22.1</v>
      </c>
      <c r="G604" s="341">
        <v>69.099999999999994</v>
      </c>
      <c r="H604" s="554" t="s">
        <v>361</v>
      </c>
      <c r="I604" s="554" t="s">
        <v>361</v>
      </c>
      <c r="J604" s="342">
        <v>383.7</v>
      </c>
    </row>
    <row r="605" spans="3:10" x14ac:dyDescent="0.2">
      <c r="C605" s="325">
        <v>44252.333333333336</v>
      </c>
      <c r="D605" s="309">
        <v>986</v>
      </c>
      <c r="E605" s="309">
        <v>0</v>
      </c>
      <c r="F605" s="309">
        <v>22.4</v>
      </c>
      <c r="G605" s="309">
        <v>66.8</v>
      </c>
      <c r="H605" s="347">
        <v>1.8</v>
      </c>
      <c r="I605" s="347">
        <v>134.9</v>
      </c>
      <c r="J605" s="306">
        <v>626</v>
      </c>
    </row>
    <row r="606" spans="3:10" x14ac:dyDescent="0.2">
      <c r="C606" s="325">
        <v>44252.375</v>
      </c>
      <c r="D606" s="309">
        <v>985.3</v>
      </c>
      <c r="E606" s="309">
        <v>0</v>
      </c>
      <c r="F606" s="309">
        <v>23.3</v>
      </c>
      <c r="G606" s="309">
        <v>60.7</v>
      </c>
      <c r="H606" s="306">
        <v>2.9</v>
      </c>
      <c r="I606" s="306">
        <v>95.9</v>
      </c>
      <c r="J606" s="306">
        <v>805.3</v>
      </c>
    </row>
    <row r="607" spans="3:10" x14ac:dyDescent="0.2">
      <c r="C607" s="325">
        <v>44252.416666666664</v>
      </c>
      <c r="D607" s="309">
        <v>984.8</v>
      </c>
      <c r="E607" s="309">
        <v>0</v>
      </c>
      <c r="F607" s="309">
        <v>24.5</v>
      </c>
      <c r="G607" s="309">
        <v>57.8</v>
      </c>
      <c r="H607" s="306">
        <v>4.3</v>
      </c>
      <c r="I607" s="306">
        <v>82.3</v>
      </c>
      <c r="J607" s="306">
        <v>914.9</v>
      </c>
    </row>
    <row r="608" spans="3:10" x14ac:dyDescent="0.2">
      <c r="C608" s="325">
        <v>44252.458333333336</v>
      </c>
      <c r="D608" s="309">
        <v>985.1</v>
      </c>
      <c r="E608" s="309">
        <v>0</v>
      </c>
      <c r="F608" s="309">
        <v>24.9</v>
      </c>
      <c r="G608" s="309">
        <v>57.7</v>
      </c>
      <c r="H608" s="306">
        <v>4.8</v>
      </c>
      <c r="I608" s="343">
        <v>78.8</v>
      </c>
      <c r="J608" s="306">
        <v>547.1</v>
      </c>
    </row>
    <row r="609" spans="3:10" x14ac:dyDescent="0.2">
      <c r="C609" s="325">
        <v>44252.5</v>
      </c>
      <c r="D609" s="309">
        <v>984.5</v>
      </c>
      <c r="E609" s="309">
        <v>0</v>
      </c>
      <c r="F609" s="309">
        <v>24.4</v>
      </c>
      <c r="G609" s="309">
        <v>59.2</v>
      </c>
      <c r="H609" s="340">
        <v>2.9</v>
      </c>
      <c r="I609" s="554" t="s">
        <v>361</v>
      </c>
      <c r="J609" s="342">
        <v>624.6</v>
      </c>
    </row>
    <row r="610" spans="3:10" x14ac:dyDescent="0.2">
      <c r="C610" s="325">
        <v>44252.541666666664</v>
      </c>
      <c r="D610" s="309">
        <v>983.9</v>
      </c>
      <c r="E610" s="309">
        <v>0</v>
      </c>
      <c r="F610" s="309">
        <v>24</v>
      </c>
      <c r="G610" s="309">
        <v>61.4</v>
      </c>
      <c r="H610" s="340">
        <v>0.1</v>
      </c>
      <c r="I610" s="554" t="s">
        <v>361</v>
      </c>
      <c r="J610" s="342">
        <v>400.8</v>
      </c>
    </row>
    <row r="611" spans="3:10" x14ac:dyDescent="0.2">
      <c r="C611" s="325">
        <v>44252.583333333336</v>
      </c>
      <c r="D611" s="550">
        <v>983.8</v>
      </c>
      <c r="E611" s="550">
        <v>0</v>
      </c>
      <c r="F611" s="550">
        <v>24.1</v>
      </c>
      <c r="G611" s="550">
        <v>61.2</v>
      </c>
      <c r="H611" s="344">
        <v>1.1000000000000001</v>
      </c>
      <c r="I611" s="554" t="s">
        <v>361</v>
      </c>
      <c r="J611" s="551">
        <v>193.3</v>
      </c>
    </row>
    <row r="612" spans="3:10" ht="23.25" customHeight="1" x14ac:dyDescent="0.2">
      <c r="C612" s="555" t="s">
        <v>362</v>
      </c>
      <c r="D612" s="556" t="s">
        <v>361</v>
      </c>
      <c r="E612" s="556" t="s">
        <v>361</v>
      </c>
      <c r="F612" s="556" t="s">
        <v>361</v>
      </c>
      <c r="G612" s="556" t="s">
        <v>361</v>
      </c>
      <c r="H612" s="556" t="s">
        <v>361</v>
      </c>
      <c r="I612" s="556" t="s">
        <v>361</v>
      </c>
      <c r="J612" s="556" t="s">
        <v>361</v>
      </c>
    </row>
    <row r="614" spans="3:10" x14ac:dyDescent="0.2">
      <c r="C614" s="349" t="s">
        <v>351</v>
      </c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Iván García Riega</cp:lastModifiedBy>
  <cp:lastPrinted>2020-11-23T22:53:43Z</cp:lastPrinted>
  <dcterms:created xsi:type="dcterms:W3CDTF">2004-09-16T21:53:08Z</dcterms:created>
  <dcterms:modified xsi:type="dcterms:W3CDTF">2021-03-31T00:32:12Z</dcterms:modified>
</cp:coreProperties>
</file>