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2021\Ilo\Febrero\Rpte Mensual\Anexos\"/>
    </mc:Choice>
  </mc:AlternateContent>
  <bookViews>
    <workbookView xWindow="-120" yWindow="-120" windowWidth="19440" windowHeight="11640" tabRatio="830" activeTab="7"/>
  </bookViews>
  <sheets>
    <sheet name="PM10_CA-ILO-02" sheetId="48" r:id="rId1"/>
    <sheet name="PM2.5_CA-ILO-02" sheetId="47" r:id="rId2"/>
    <sheet name="SO2_CA-ILO-02" sheetId="49" r:id="rId3"/>
    <sheet name="SO2_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'CO_CA-ILO-02'!$A$1:$AG$44</definedName>
    <definedName name="_xlnm.Print_Area" localSheetId="7">'CO_m8h_CA-ILO-02'!$A$1:$AG$44</definedName>
    <definedName name="_xlnm.Print_Area" localSheetId="4">'H2S_CA-ILO-02'!$A$1:$AG$45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'PM10_CA-ILO-02'!$A$1:$AG$45</definedName>
    <definedName name="_xlnm.Print_Area" localSheetId="1">'PM2.5_CA-ILO-02'!$A$1:$AG$45</definedName>
    <definedName name="_xlnm.Print_Area" localSheetId="3">'SO2_3h_CA-ILO-02'!$A$1:$AG$46</definedName>
    <definedName name="_xlnm.Print_Area" localSheetId="2">'SO2_CA-ILO-02'!$A$1:$AG$47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54" l="1"/>
  <c r="F6" i="47" l="1"/>
  <c r="F7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E61" i="30"/>
  <c r="V61" i="30" s="1"/>
  <c r="W61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76" i="30" l="1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<sst xmlns="http://schemas.openxmlformats.org/spreadsheetml/2006/main" count="2273" uniqueCount="364">
  <si>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</si>
  <si>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</si>
  <si>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</si>
  <si>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</si>
  <si>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</si>
  <si>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</si>
  <si>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</si>
  <si>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</si>
  <si>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</si>
  <si>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</si>
  <si>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</si>
  <si>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</si>
  <si>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</si>
  <si>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</si>
  <si>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</si>
  <si>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</si>
  <si>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</si>
  <si>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</si>
  <si>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</si>
  <si>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</si>
  <si>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</si>
  <si>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</si>
  <si>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</si>
  <si>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</si>
  <si>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</si>
  <si>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</si>
  <si>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</si>
  <si>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</si>
  <si>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</si>
  <si>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</si>
  <si>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</si>
  <si>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</si>
  <si>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</si>
  <si>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</si>
  <si>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</si>
  <si>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</si>
  <si>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</si>
  <si>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</si>
  <si>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</si>
  <si>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</si>
  <si>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</si>
  <si>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</si>
  <si>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</si>
  <si>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</si>
  <si>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</si>
  <si>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</si>
  <si>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</si>
  <si>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</si>
  <si>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</si>
  <si>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</si>
  <si>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</si>
  <si>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</si>
  <si>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</si>
  <si>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</si>
  <si>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</si>
  <si>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</si>
  <si>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</si>
  <si>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</si>
  <si>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</si>
  <si>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</si>
  <si>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</si>
  <si>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</si>
  <si>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</si>
  <si>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</si>
  <si>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</si>
  <si>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</si>
  <si>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</si>
  <si>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</si>
  <si>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</si>
  <si>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</si>
  <si>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</si>
  <si>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</si>
  <si>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</si>
  <si>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</si>
  <si>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</si>
  <si>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</si>
  <si>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</si>
  <si>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</si>
  <si>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</si>
  <si>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</si>
  <si>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</si>
  <si>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</si>
  <si>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</si>
  <si>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</si>
  <si>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</si>
  <si>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</si>
  <si>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</si>
  <si>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</si>
  <si>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</si>
  <si>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</si>
  <si>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</si>
  <si>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</si>
  <si>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</si>
  <si>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</si>
  <si>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</si>
  <si>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</si>
  <si>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</si>
  <si>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</si>
  <si>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</si>
  <si>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</si>
  <si>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</si>
  <si>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</si>
  <si>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</si>
  <si>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</si>
  <si>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</si>
  <si>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</si>
  <si>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</si>
  <si>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</si>
  <si>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</si>
  <si>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</si>
  <si>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</si>
  <si>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</si>
  <si>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</si>
  <si>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</si>
  <si>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</si>
  <si>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</si>
  <si>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</si>
  <si>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</si>
  <si>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</si>
  <si>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</si>
  <si>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</si>
  <si>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</si>
  <si>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</si>
  <si>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</si>
  <si>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</si>
  <si>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</si>
  <si>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</si>
  <si>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</si>
  <si>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</si>
  <si>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</si>
  <si>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</si>
  <si>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</si>
  <si>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</si>
  <si>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</si>
  <si>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</si>
  <si>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</si>
  <si>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</si>
  <si>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</si>
  <si>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</si>
  <si>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</si>
  <si>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</si>
  <si>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</si>
  <si>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</si>
  <si>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</si>
  <si>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</si>
  <si>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</si>
  <si>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</si>
  <si>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</si>
  <si>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</si>
  <si>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</si>
  <si>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</si>
  <si>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</si>
  <si>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</si>
  <si>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</si>
  <si>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</si>
  <si>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</si>
  <si>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</si>
  <si>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</si>
  <si>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</si>
  <si>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</si>
  <si>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</si>
  <si>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</si>
  <si>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</si>
  <si>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</si>
  <si>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</si>
  <si>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</si>
  <si>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</si>
  <si>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</si>
  <si>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</si>
  <si>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</si>
  <si>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</si>
  <si>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</si>
  <si>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</si>
  <si>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</si>
  <si>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</si>
  <si>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</si>
  <si>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</si>
  <si>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</si>
  <si>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</si>
  <si>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</si>
  <si>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</si>
  <si>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</si>
  <si>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</si>
  <si>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</si>
  <si>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</si>
  <si>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</si>
  <si>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</si>
  <si>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</si>
  <si>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</si>
  <si>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</si>
  <si>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</si>
  <si>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</si>
  <si>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</si>
  <si>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</si>
  <si>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</si>
  <si>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</si>
  <si>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</si>
  <si>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</si>
  <si>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</si>
  <si>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</si>
  <si>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</si>
  <si>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</si>
  <si>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</si>
  <si>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</si>
  <si>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</si>
  <si>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</si>
  <si>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</si>
  <si>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</si>
  <si>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</si>
  <si>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</si>
  <si>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</si>
  <si>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</si>
  <si>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</si>
  <si>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</si>
  <si>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</si>
  <si>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</si>
  <si>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</si>
  <si>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</si>
  <si>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</si>
  <si>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</si>
  <si>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</si>
  <si>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</si>
  <si>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</si>
  <si>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</si>
  <si>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</si>
  <si>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</si>
  <si>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</si>
  <si>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</si>
  <si>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</si>
  <si>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</si>
  <si>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</si>
  <si>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</si>
  <si>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</si>
  <si>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</si>
  <si>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</si>
  <si>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</si>
  <si>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</si>
  <si>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</si>
  <si>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</si>
  <si>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</si>
  <si>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</si>
  <si>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</si>
  <si>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</si>
  <si>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</si>
  <si>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</si>
  <si>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</si>
  <si>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</si>
  <si>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</si>
  <si>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</si>
  <si>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</si>
  <si>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</si>
  <si>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</si>
  <si>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</si>
  <si>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</si>
  <si>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</si>
  <si>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</si>
  <si>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</si>
  <si>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</si>
  <si>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</si>
  <si>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</si>
  <si>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</si>
  <si>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</si>
  <si>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</si>
  <si>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</si>
  <si>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</si>
  <si>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</si>
  <si>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</si>
  <si>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</si>
  <si>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</si>
  <si>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</si>
  <si>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</si>
  <si>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</si>
  <si>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</si>
  <si>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</si>
  <si>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</si>
  <si>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</si>
  <si>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</si>
  <si>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</si>
  <si>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</si>
  <si>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</si>
  <si>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</si>
  <si>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</si>
  <si>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</si>
  <si>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</si>
  <si>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</si>
  <si>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</si>
  <si>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</si>
  <si>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</si>
  <si>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</si>
  <si>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</si>
  <si>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</si>
  <si>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</si>
  <si>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</si>
  <si>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</si>
  <si>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</si>
  <si>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</si>
  <si>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</si>
  <si>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</si>
  <si>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</si>
  <si>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</si>
  <si>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</si>
  <si>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</si>
  <si>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</si>
  <si>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</si>
  <si>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</si>
  <si>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</si>
  <si>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</si>
  <si>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</si>
  <si>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</si>
  <si>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</si>
  <si>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</si>
  <si>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</si>
  <si>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</si>
  <si>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</si>
  <si>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</si>
  <si>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</si>
  <si>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</si>
  <si>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</si>
  <si>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</si>
  <si>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</si>
  <si>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</si>
  <si>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</si>
  <si>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</si>
  <si>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</si>
  <si>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</si>
  <si>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</si>
  <si>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</si>
  <si>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</si>
  <si>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</si>
  <si>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</si>
  <si>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</si>
  <si>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</si>
  <si>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</si>
  <si>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</si>
  <si>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</si>
  <si>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ND: Datos no disponibles</t>
  </si>
  <si>
    <t>SENSOR:</t>
  </si>
  <si>
    <t>Diversas</t>
  </si>
  <si>
    <t>WM174402</t>
  </si>
  <si>
    <t>BPA11350</t>
  </si>
  <si>
    <t>TB00015746</t>
  </si>
  <si>
    <t>Radiación Solar (W/m²)</t>
  </si>
  <si>
    <r>
      <t>Tabla 3.9. Concentraciones horarias de PM</t>
    </r>
    <r>
      <rPr>
        <b/>
        <sz val="12"/>
        <color theme="0"/>
        <rFont val="Calibri"/>
        <family val="2"/>
      </rPr>
      <t>₁₀</t>
    </r>
  </si>
  <si>
    <t>Tabla 3.10. Concentraciones horarias de PM₂,₅</t>
  </si>
  <si>
    <t>Tabla 3.11. Concentraciones horarias de SO₂</t>
  </si>
  <si>
    <t>Tabla 3.12. Concentraciones horarias de H₂S</t>
  </si>
  <si>
    <t>Tabla 3.13. Concentraciones horarias de NO₂</t>
  </si>
  <si>
    <t>Tabla 3.14. Concentraciones horarias de CO</t>
  </si>
  <si>
    <t>Tabla 3.15. Concentraciones horarias de CO m8h</t>
  </si>
  <si>
    <t xml:space="preserve">Tabla 3.16. Datos Meteorológicos </t>
  </si>
  <si>
    <t>Evaluación de seguimiento de la calidad del aire en la Municipalidad de PacochaI, distrito Pacocha, provincia Ilo, departamento Moquegua, en enero 2021</t>
  </si>
  <si>
    <t>ND: No disponible</t>
  </si>
  <si>
    <t>ND: Datos no disponible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</si>
  <si>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</si>
  <si>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</si>
  <si>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</si>
  <si>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</si>
  <si>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</si>
  <si>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</si>
  <si>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</si>
  <si>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ND</t>
  </si>
  <si>
    <t>CA</t>
  </si>
  <si>
    <t>ID</t>
  </si>
  <si>
    <t>CA: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</si>
</sst>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32" fillId="0" borderId="0">
      <alignment vertical="top"/>
    </xf>
    <xf numFmtId="9" fontId="3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9" fillId="0" borderId="0" applyFont="0" applyFill="0" applyBorder="0" applyAlignment="0" applyProtection="0"/>
    <xf numFmtId="0" fontId="5" fillId="0" borderId="0"/>
    <xf numFmtId="0" fontId="4" fillId="0" borderId="0"/>
  </cellStyleXfs>
  <cellXfs count="576">
    <xf numFmtId="0" fontId="0" fillId="0" borderId="0" xfId="0"/>
    <xf numFmtId="0" fontId="9" fillId="0" borderId="0" xfId="1"/>
    <xf numFmtId="0" fontId="9" fillId="2" borderId="0" xfId="1" applyFont="1" applyFill="1"/>
    <xf numFmtId="0" fontId="9" fillId="0" borderId="0" xfId="1" applyFont="1"/>
    <xf numFmtId="0" fontId="8" fillId="0" borderId="0" xfId="1" applyFont="1"/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0" applyFont="1"/>
    <xf numFmtId="0" fontId="8" fillId="0" borderId="0" xfId="1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/>
    <xf numFmtId="0" fontId="24" fillId="0" borderId="0" xfId="0" applyFont="1" applyFill="1"/>
    <xf numFmtId="0" fontId="23" fillId="0" borderId="0" xfId="0" applyFont="1" applyAlignment="1">
      <alignment vertical="center"/>
    </xf>
    <xf numFmtId="0" fontId="8" fillId="0" borderId="0" xfId="0" applyFont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/>
    <xf numFmtId="0" fontId="23" fillId="4" borderId="1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3" borderId="0" xfId="0" applyFont="1" applyFill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3" fillId="4" borderId="0" xfId="0" applyFont="1" applyFill="1"/>
    <xf numFmtId="0" fontId="22" fillId="3" borderId="0" xfId="0" applyFont="1" applyFill="1"/>
    <xf numFmtId="14" fontId="22" fillId="7" borderId="13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2" fillId="3" borderId="0" xfId="0" quotePrefix="1" applyFont="1" applyFill="1" applyAlignment="1">
      <alignment horizontal="right" vertical="center"/>
    </xf>
    <xf numFmtId="166" fontId="26" fillId="3" borderId="0" xfId="0" applyNumberFormat="1" applyFont="1" applyFill="1" applyBorder="1" applyAlignment="1">
      <alignment horizontal="center" vertical="center" wrapText="1"/>
    </xf>
    <xf numFmtId="2" fontId="22" fillId="7" borderId="1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 wrapText="1"/>
    </xf>
    <xf numFmtId="165" fontId="26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vertical="top" wrapText="1"/>
    </xf>
    <xf numFmtId="0" fontId="9" fillId="4" borderId="0" xfId="1" applyFont="1" applyFill="1"/>
    <xf numFmtId="0" fontId="9" fillId="4" borderId="0" xfId="1" applyFont="1" applyFill="1" applyAlignment="1">
      <alignment horizontal="center" vertical="center"/>
    </xf>
    <xf numFmtId="0" fontId="9" fillId="3" borderId="0" xfId="1" applyFont="1" applyFill="1"/>
    <xf numFmtId="0" fontId="9" fillId="4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2" fillId="4" borderId="0" xfId="1" applyFont="1" applyFill="1" applyBorder="1" applyAlignment="1">
      <alignment vertical="center" wrapText="1"/>
    </xf>
    <xf numFmtId="0" fontId="11" fillId="6" borderId="13" xfId="1" applyFont="1" applyFill="1" applyBorder="1" applyAlignment="1">
      <alignment vertical="center"/>
    </xf>
    <xf numFmtId="0" fontId="10" fillId="10" borderId="13" xfId="1" applyFont="1" applyFill="1" applyBorder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14" fillId="6" borderId="17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9" fillId="4" borderId="0" xfId="1" applyFont="1" applyFill="1" applyBorder="1"/>
    <xf numFmtId="0" fontId="12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8" fillId="10" borderId="18" xfId="1" applyFont="1" applyFill="1" applyBorder="1" applyAlignment="1"/>
    <xf numFmtId="0" fontId="8" fillId="10" borderId="19" xfId="1" applyFont="1" applyFill="1" applyBorder="1" applyAlignment="1"/>
    <xf numFmtId="0" fontId="8" fillId="3" borderId="0" xfId="1" applyFont="1" applyFill="1"/>
    <xf numFmtId="165" fontId="8" fillId="10" borderId="18" xfId="1" applyNumberFormat="1" applyFont="1" applyFill="1" applyBorder="1" applyAlignment="1">
      <alignment vertical="center"/>
    </xf>
    <xf numFmtId="0" fontId="8" fillId="10" borderId="19" xfId="1" applyFont="1" applyFill="1" applyBorder="1" applyAlignment="1">
      <alignment vertical="center"/>
    </xf>
    <xf numFmtId="0" fontId="9" fillId="3" borderId="0" xfId="1" applyFont="1" applyFill="1" applyBorder="1"/>
    <xf numFmtId="0" fontId="14" fillId="7" borderId="13" xfId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165" fontId="8" fillId="6" borderId="17" xfId="1" applyNumberFormat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164" fontId="8" fillId="10" borderId="17" xfId="1" applyNumberFormat="1" applyFont="1" applyFill="1" applyBorder="1" applyAlignment="1">
      <alignment horizontal="center" vertical="center"/>
    </xf>
    <xf numFmtId="165" fontId="8" fillId="10" borderId="18" xfId="1" applyNumberFormat="1" applyFont="1" applyFill="1" applyBorder="1" applyAlignment="1"/>
    <xf numFmtId="164" fontId="8" fillId="10" borderId="13" xfId="1" applyNumberFormat="1" applyFont="1" applyFill="1" applyBorder="1" applyAlignment="1">
      <alignment horizontal="center" vertical="center"/>
    </xf>
    <xf numFmtId="0" fontId="8" fillId="10" borderId="17" xfId="1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9" fillId="3" borderId="0" xfId="1" applyFill="1"/>
    <xf numFmtId="0" fontId="8" fillId="3" borderId="24" xfId="1" applyFont="1" applyFill="1" applyBorder="1" applyAlignment="1">
      <alignment horizontal="center" vertical="center"/>
    </xf>
    <xf numFmtId="0" fontId="8" fillId="10" borderId="25" xfId="1" applyFont="1" applyFill="1" applyBorder="1" applyAlignment="1">
      <alignment horizontal="center" vertical="center"/>
    </xf>
    <xf numFmtId="22" fontId="8" fillId="3" borderId="25" xfId="1" applyNumberFormat="1" applyFont="1" applyFill="1" applyBorder="1" applyAlignment="1">
      <alignment horizontal="center" vertical="center"/>
    </xf>
    <xf numFmtId="2" fontId="8" fillId="3" borderId="25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22" fontId="8" fillId="3" borderId="13" xfId="1" applyNumberFormat="1" applyFont="1" applyFill="1" applyBorder="1" applyAlignment="1">
      <alignment horizontal="center" vertical="center"/>
    </xf>
    <xf numFmtId="2" fontId="8" fillId="3" borderId="13" xfId="1" applyNumberFormat="1" applyFont="1" applyFill="1" applyBorder="1" applyAlignment="1">
      <alignment horizontal="center" vertical="center"/>
    </xf>
    <xf numFmtId="1" fontId="8" fillId="10" borderId="13" xfId="1" applyNumberFormat="1" applyFont="1" applyFill="1" applyBorder="1" applyAlignment="1">
      <alignment horizontal="center"/>
    </xf>
    <xf numFmtId="0" fontId="9" fillId="3" borderId="0" xfId="0" applyFont="1" applyFill="1"/>
    <xf numFmtId="0" fontId="14" fillId="7" borderId="24" xfId="1" applyFont="1" applyFill="1" applyBorder="1" applyAlignment="1">
      <alignment horizontal="center" vertical="center" wrapText="1"/>
    </xf>
    <xf numFmtId="0" fontId="14" fillId="7" borderId="25" xfId="1" applyFont="1" applyFill="1" applyBorder="1" applyAlignment="1">
      <alignment horizontal="center" vertical="center" wrapText="1"/>
    </xf>
    <xf numFmtId="0" fontId="14" fillId="7" borderId="26" xfId="1" applyFont="1" applyFill="1" applyBorder="1" applyAlignment="1">
      <alignment horizontal="center" vertical="center" wrapText="1"/>
    </xf>
    <xf numFmtId="165" fontId="8" fillId="3" borderId="13" xfId="1" applyNumberFormat="1" applyFont="1" applyFill="1" applyBorder="1" applyAlignment="1">
      <alignment horizontal="center" vertical="center"/>
    </xf>
    <xf numFmtId="1" fontId="14" fillId="11" borderId="28" xfId="1" applyNumberFormat="1" applyFont="1" applyFill="1" applyBorder="1" applyAlignment="1">
      <alignment horizontal="center"/>
    </xf>
    <xf numFmtId="1" fontId="8" fillId="3" borderId="13" xfId="1" applyNumberFormat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/>
    </xf>
    <xf numFmtId="0" fontId="31" fillId="10" borderId="1" xfId="1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vertical="center"/>
    </xf>
    <xf numFmtId="0" fontId="30" fillId="6" borderId="0" xfId="1" applyFont="1" applyFill="1" applyAlignment="1">
      <alignment horizontal="left" vertical="center"/>
    </xf>
    <xf numFmtId="0" fontId="20" fillId="4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center"/>
    </xf>
    <xf numFmtId="0" fontId="14" fillId="7" borderId="0" xfId="1" applyFont="1" applyFill="1" applyBorder="1" applyAlignment="1">
      <alignment horizontal="center" vertical="center"/>
    </xf>
    <xf numFmtId="22" fontId="8" fillId="10" borderId="1" xfId="1" applyNumberFormat="1" applyFont="1" applyFill="1" applyBorder="1" applyAlignment="1">
      <alignment vertical="center"/>
    </xf>
    <xf numFmtId="22" fontId="8" fillId="3" borderId="1" xfId="1" applyNumberFormat="1" applyFont="1" applyFill="1" applyBorder="1" applyAlignment="1">
      <alignment vertical="center"/>
    </xf>
    <xf numFmtId="22" fontId="8" fillId="3" borderId="0" xfId="1" applyNumberFormat="1" applyFont="1" applyFill="1" applyBorder="1" applyAlignment="1">
      <alignment vertical="center"/>
    </xf>
    <xf numFmtId="0" fontId="8" fillId="3" borderId="16" xfId="1" applyFont="1" applyFill="1" applyBorder="1" applyAlignment="1">
      <alignment horizontal="left" vertical="center"/>
    </xf>
    <xf numFmtId="0" fontId="14" fillId="6" borderId="14" xfId="1" applyNumberFormat="1" applyFont="1" applyFill="1" applyBorder="1" applyAlignment="1">
      <alignment vertical="center"/>
    </xf>
    <xf numFmtId="0" fontId="14" fillId="6" borderId="15" xfId="1" applyNumberFormat="1" applyFont="1" applyFill="1" applyBorder="1" applyAlignment="1">
      <alignment horizontal="center" vertical="center"/>
    </xf>
    <xf numFmtId="0" fontId="8" fillId="4" borderId="0" xfId="1" applyFont="1" applyFill="1"/>
    <xf numFmtId="0" fontId="14" fillId="3" borderId="0" xfId="1" applyFont="1" applyFill="1" applyBorder="1" applyAlignment="1">
      <alignment horizontal="center" vertical="center"/>
    </xf>
    <xf numFmtId="22" fontId="8" fillId="3" borderId="0" xfId="1" applyNumberFormat="1" applyFont="1" applyFill="1" applyBorder="1" applyAlignment="1">
      <alignment horizontal="left" vertical="center"/>
    </xf>
    <xf numFmtId="20" fontId="8" fillId="3" borderId="0" xfId="1" applyNumberFormat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14" fillId="3" borderId="0" xfId="1" applyNumberFormat="1" applyFont="1" applyFill="1" applyBorder="1" applyAlignment="1">
      <alignment horizontal="right" vertical="center"/>
    </xf>
    <xf numFmtId="0" fontId="14" fillId="3" borderId="0" xfId="1" applyNumberFormat="1" applyFont="1" applyFill="1" applyBorder="1" applyAlignment="1">
      <alignment horizontal="center" vertical="center"/>
    </xf>
    <xf numFmtId="168" fontId="14" fillId="10" borderId="1" xfId="1" applyNumberFormat="1" applyFont="1" applyFill="1" applyBorder="1" applyAlignment="1">
      <alignment horizontal="center" vertical="center"/>
    </xf>
    <xf numFmtId="14" fontId="8" fillId="3" borderId="0" xfId="1" applyNumberFormat="1" applyFont="1" applyFill="1" applyBorder="1" applyAlignment="1">
      <alignment vertical="center"/>
    </xf>
    <xf numFmtId="14" fontId="14" fillId="3" borderId="0" xfId="1" applyNumberFormat="1" applyFont="1" applyFill="1" applyBorder="1" applyAlignment="1">
      <alignment horizontal="center" vertical="center"/>
    </xf>
    <xf numFmtId="2" fontId="14" fillId="3" borderId="0" xfId="1" applyNumberFormat="1" applyFont="1" applyFill="1" applyBorder="1" applyAlignment="1">
      <alignment horizontal="center" vertical="center"/>
    </xf>
    <xf numFmtId="14" fontId="14" fillId="3" borderId="0" xfId="1" applyNumberFormat="1" applyFont="1" applyFill="1" applyBorder="1" applyAlignment="1">
      <alignment vertical="center"/>
    </xf>
    <xf numFmtId="0" fontId="8" fillId="3" borderId="0" xfId="1" applyFont="1" applyFill="1" applyBorder="1"/>
    <xf numFmtId="165" fontId="8" fillId="10" borderId="1" xfId="1" applyNumberFormat="1" applyFont="1" applyFill="1" applyBorder="1" applyAlignment="1"/>
    <xf numFmtId="0" fontId="8" fillId="3" borderId="0" xfId="1" applyFont="1" applyFill="1" applyBorder="1" applyAlignment="1"/>
    <xf numFmtId="0" fontId="9" fillId="3" borderId="0" xfId="1" applyFont="1" applyFill="1" applyAlignment="1"/>
    <xf numFmtId="0" fontId="8" fillId="4" borderId="20" xfId="1" applyFont="1" applyFill="1" applyBorder="1"/>
    <xf numFmtId="0" fontId="8" fillId="4" borderId="0" xfId="1" applyFont="1" applyFill="1" applyAlignment="1">
      <alignment horizontal="center"/>
    </xf>
    <xf numFmtId="0" fontId="8" fillId="10" borderId="1" xfId="1" applyFont="1" applyFill="1" applyBorder="1" applyAlignment="1"/>
    <xf numFmtId="0" fontId="16" fillId="4" borderId="10" xfId="1" applyFont="1" applyFill="1" applyBorder="1" applyAlignment="1">
      <alignment vertical="center" wrapText="1"/>
    </xf>
    <xf numFmtId="0" fontId="16" fillId="4" borderId="11" xfId="1" applyFont="1" applyFill="1" applyBorder="1" applyAlignment="1">
      <alignment vertical="center" wrapText="1"/>
    </xf>
    <xf numFmtId="0" fontId="16" fillId="4" borderId="12" xfId="1" applyFont="1" applyFill="1" applyBorder="1" applyAlignment="1">
      <alignment vertical="center" wrapText="1"/>
    </xf>
    <xf numFmtId="0" fontId="0" fillId="3" borderId="0" xfId="0" applyFill="1"/>
    <xf numFmtId="0" fontId="30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14" fontId="8" fillId="4" borderId="13" xfId="0" applyNumberFormat="1" applyFont="1" applyFill="1" applyBorder="1" applyAlignment="1">
      <alignment horizontal="center" vertical="center"/>
    </xf>
    <xf numFmtId="20" fontId="8" fillId="3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20" fontId="8" fillId="3" borderId="21" xfId="0" applyNumberFormat="1" applyFont="1" applyFill="1" applyBorder="1" applyAlignment="1">
      <alignment horizontal="center" vertical="center"/>
    </xf>
    <xf numFmtId="165" fontId="14" fillId="10" borderId="13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9" fillId="3" borderId="45" xfId="1" applyFont="1" applyFill="1" applyBorder="1"/>
    <xf numFmtId="0" fontId="8" fillId="3" borderId="0" xfId="1" applyFont="1" applyFill="1" applyAlignment="1">
      <alignment horizontal="center" vertical="center"/>
    </xf>
    <xf numFmtId="0" fontId="30" fillId="3" borderId="0" xfId="1" applyFont="1" applyFill="1" applyBorder="1" applyAlignment="1">
      <alignment vertical="center"/>
    </xf>
    <xf numFmtId="0" fontId="8" fillId="0" borderId="0" xfId="1" applyFont="1" applyFill="1"/>
    <xf numFmtId="0" fontId="30" fillId="3" borderId="0" xfId="1" applyFont="1" applyFill="1" applyAlignment="1">
      <alignment horizontal="left" vertical="center"/>
    </xf>
    <xf numFmtId="0" fontId="31" fillId="3" borderId="0" xfId="1" applyFont="1" applyFill="1" applyBorder="1" applyAlignment="1">
      <alignment horizontal="left" vertical="center"/>
    </xf>
    <xf numFmtId="0" fontId="8" fillId="0" borderId="0" xfId="1" applyFont="1" applyFill="1" applyBorder="1"/>
    <xf numFmtId="0" fontId="30" fillId="3" borderId="0" xfId="1" applyFont="1" applyFill="1" applyBorder="1" applyAlignment="1">
      <alignment horizontal="left" vertical="center"/>
    </xf>
    <xf numFmtId="0" fontId="31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10" borderId="60" xfId="1" applyFont="1" applyFill="1" applyBorder="1" applyAlignment="1">
      <alignment horizontal="center" vertical="center"/>
    </xf>
    <xf numFmtId="22" fontId="8" fillId="3" borderId="60" xfId="1" applyNumberFormat="1" applyFont="1" applyFill="1" applyBorder="1" applyAlignment="1">
      <alignment horizontal="center" vertical="center"/>
    </xf>
    <xf numFmtId="2" fontId="8" fillId="3" borderId="60" xfId="1" applyNumberFormat="1" applyFont="1" applyFill="1" applyBorder="1" applyAlignment="1">
      <alignment horizontal="center" vertical="center"/>
    </xf>
    <xf numFmtId="1" fontId="8" fillId="10" borderId="60" xfId="1" applyNumberFormat="1" applyFont="1" applyFill="1" applyBorder="1" applyAlignment="1">
      <alignment horizontal="center"/>
    </xf>
    <xf numFmtId="1" fontId="14" fillId="11" borderId="61" xfId="1" applyNumberFormat="1" applyFont="1" applyFill="1" applyBorder="1" applyAlignment="1">
      <alignment horizontal="center"/>
    </xf>
    <xf numFmtId="0" fontId="9" fillId="4" borderId="0" xfId="0" applyFont="1" applyFill="1" applyBorder="1"/>
    <xf numFmtId="1" fontId="8" fillId="3" borderId="60" xfId="1" applyNumberFormat="1" applyFont="1" applyFill="1" applyBorder="1" applyAlignment="1">
      <alignment horizontal="center" vertical="center"/>
    </xf>
    <xf numFmtId="14" fontId="22" fillId="7" borderId="28" xfId="0" applyNumberFormat="1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/>
    </xf>
    <xf numFmtId="0" fontId="26" fillId="8" borderId="59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/>
    </xf>
    <xf numFmtId="0" fontId="33" fillId="3" borderId="60" xfId="0" applyFont="1" applyFill="1" applyBorder="1" applyAlignment="1">
      <alignment horizontal="center" vertical="center"/>
    </xf>
    <xf numFmtId="0" fontId="33" fillId="3" borderId="61" xfId="0" applyFont="1" applyFill="1" applyBorder="1" applyAlignment="1">
      <alignment horizontal="center" vertical="center"/>
    </xf>
    <xf numFmtId="2" fontId="22" fillId="7" borderId="28" xfId="0" applyNumberFormat="1" applyFont="1" applyFill="1" applyBorder="1" applyAlignment="1">
      <alignment horizontal="center" vertical="center"/>
    </xf>
    <xf numFmtId="169" fontId="26" fillId="3" borderId="28" xfId="0" applyNumberFormat="1" applyFont="1" applyFill="1" applyBorder="1" applyAlignment="1">
      <alignment horizontal="center" vertical="center" wrapText="1"/>
    </xf>
    <xf numFmtId="169" fontId="26" fillId="3" borderId="60" xfId="0" applyNumberFormat="1" applyFont="1" applyFill="1" applyBorder="1" applyAlignment="1">
      <alignment horizontal="center" vertical="center" wrapText="1"/>
    </xf>
    <xf numFmtId="169" fontId="26" fillId="3" borderId="61" xfId="0" applyNumberFormat="1" applyFont="1" applyFill="1" applyBorder="1" applyAlignment="1">
      <alignment horizontal="center" vertical="center" wrapText="1"/>
    </xf>
    <xf numFmtId="0" fontId="20" fillId="7" borderId="62" xfId="1" applyFont="1" applyFill="1" applyBorder="1" applyAlignment="1">
      <alignment vertical="center"/>
    </xf>
    <xf numFmtId="0" fontId="20" fillId="7" borderId="63" xfId="1" applyFont="1" applyFill="1" applyBorder="1" applyAlignment="1">
      <alignment vertical="center"/>
    </xf>
    <xf numFmtId="0" fontId="20" fillId="7" borderId="64" xfId="1" applyFont="1" applyFill="1" applyBorder="1" applyAlignment="1">
      <alignment vertical="center"/>
    </xf>
    <xf numFmtId="0" fontId="37" fillId="4" borderId="0" xfId="0" applyNumberFormat="1" applyFont="1" applyFill="1" applyBorder="1" applyAlignment="1">
      <alignment horizontal="center" vertical="center" wrapText="1"/>
    </xf>
    <xf numFmtId="0" fontId="22" fillId="3" borderId="0" xfId="0" quotePrefix="1" applyFont="1" applyFill="1" applyAlignment="1">
      <alignment horizontal="left" vertical="center"/>
    </xf>
    <xf numFmtId="0" fontId="22" fillId="3" borderId="0" xfId="0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left" vertical="center"/>
    </xf>
    <xf numFmtId="0" fontId="30" fillId="6" borderId="0" xfId="1" applyFont="1" applyFill="1" applyAlignment="1">
      <alignment horizontal="left" vertical="center"/>
    </xf>
    <xf numFmtId="164" fontId="8" fillId="3" borderId="17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14" fillId="7" borderId="40" xfId="1" applyFont="1" applyFill="1" applyBorder="1" applyAlignment="1">
      <alignment horizontal="center" vertical="center" wrapText="1"/>
    </xf>
    <xf numFmtId="0" fontId="8" fillId="3" borderId="42" xfId="1" applyNumberFormat="1" applyFont="1" applyFill="1" applyBorder="1" applyAlignment="1">
      <alignment horizontal="center" vertical="center"/>
    </xf>
    <xf numFmtId="0" fontId="14" fillId="7" borderId="72" xfId="1" applyFont="1" applyFill="1" applyBorder="1" applyAlignment="1">
      <alignment horizontal="center" vertical="center" wrapText="1"/>
    </xf>
    <xf numFmtId="0" fontId="14" fillId="7" borderId="34" xfId="1" applyFont="1" applyFill="1" applyBorder="1" applyAlignment="1">
      <alignment horizontal="center" vertical="center" wrapText="1"/>
    </xf>
    <xf numFmtId="0" fontId="14" fillId="7" borderId="75" xfId="1" applyFont="1" applyFill="1" applyBorder="1" applyAlignment="1">
      <alignment horizontal="center" vertical="center" wrapText="1"/>
    </xf>
    <xf numFmtId="0" fontId="8" fillId="3" borderId="76" xfId="1" applyFont="1" applyFill="1" applyBorder="1" applyAlignment="1">
      <alignment vertical="center"/>
    </xf>
    <xf numFmtId="1" fontId="8" fillId="10" borderId="33" xfId="1" applyNumberFormat="1" applyFont="1" applyFill="1" applyBorder="1" applyAlignment="1">
      <alignment horizontal="center"/>
    </xf>
    <xf numFmtId="2" fontId="8" fillId="3" borderId="33" xfId="1" applyNumberFormat="1" applyFont="1" applyFill="1" applyBorder="1" applyAlignment="1">
      <alignment horizontal="center" vertical="center"/>
    </xf>
    <xf numFmtId="22" fontId="8" fillId="3" borderId="33" xfId="1" applyNumberFormat="1" applyFont="1" applyFill="1" applyBorder="1" applyAlignment="1">
      <alignment horizontal="center" vertical="center"/>
    </xf>
    <xf numFmtId="0" fontId="9" fillId="3" borderId="76" xfId="1" applyFill="1" applyBorder="1"/>
    <xf numFmtId="0" fontId="8" fillId="3" borderId="77" xfId="1" applyFont="1" applyFill="1" applyBorder="1" applyAlignment="1">
      <alignment horizontal="center" vertical="center"/>
    </xf>
    <xf numFmtId="0" fontId="24" fillId="3" borderId="22" xfId="0" applyFont="1" applyFill="1" applyBorder="1"/>
    <xf numFmtId="0" fontId="22" fillId="3" borderId="22" xfId="0" applyFont="1" applyFill="1" applyBorder="1"/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 wrapText="1"/>
    </xf>
    <xf numFmtId="2" fontId="9" fillId="0" borderId="0" xfId="1" applyNumberFormat="1"/>
    <xf numFmtId="0" fontId="14" fillId="13" borderId="25" xfId="1" applyFont="1" applyFill="1" applyBorder="1" applyAlignment="1">
      <alignment horizontal="center" vertical="center" wrapText="1"/>
    </xf>
    <xf numFmtId="0" fontId="14" fillId="13" borderId="26" xfId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Fill="1" applyBorder="1" applyAlignment="1">
      <alignment horizontal="center"/>
    </xf>
    <xf numFmtId="2" fontId="8" fillId="0" borderId="60" xfId="1" applyNumberFormat="1" applyFont="1" applyFill="1" applyBorder="1" applyAlignment="1">
      <alignment horizontal="center"/>
    </xf>
    <xf numFmtId="2" fontId="14" fillId="0" borderId="28" xfId="1" applyNumberFormat="1" applyFont="1" applyFill="1" applyBorder="1" applyAlignment="1">
      <alignment horizontal="center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22" fontId="8" fillId="3" borderId="1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6" fillId="3" borderId="13" xfId="0" applyNumberFormat="1" applyFont="1" applyFill="1" applyBorder="1" applyAlignment="1">
      <alignment horizontal="center" vertical="center" wrapText="1"/>
    </xf>
    <xf numFmtId="165" fontId="14" fillId="11" borderId="26" xfId="1" applyNumberFormat="1" applyFont="1" applyFill="1" applyBorder="1" applyAlignment="1">
      <alignment horizontal="center"/>
    </xf>
    <xf numFmtId="165" fontId="14" fillId="11" borderId="28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vertical="center"/>
    </xf>
    <xf numFmtId="22" fontId="8" fillId="4" borderId="13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11" fillId="0" borderId="0" xfId="1" applyNumberFormat="1" applyFont="1"/>
    <xf numFmtId="165" fontId="40" fillId="0" borderId="0" xfId="1" applyNumberFormat="1" applyFont="1"/>
    <xf numFmtId="0" fontId="24" fillId="0" borderId="0" xfId="0" applyFont="1" applyAlignment="1">
      <alignment vertical="center"/>
    </xf>
    <xf numFmtId="169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171" fontId="24" fillId="0" borderId="0" xfId="3" applyNumberFormat="1" applyFont="1"/>
    <xf numFmtId="0" fontId="22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9" fontId="24" fillId="0" borderId="0" xfId="3" applyFont="1" applyAlignment="1">
      <alignment vertical="center"/>
    </xf>
    <xf numFmtId="9" fontId="41" fillId="0" borderId="0" xfId="0" applyNumberFormat="1" applyFont="1"/>
    <xf numFmtId="0" fontId="41" fillId="0" borderId="0" xfId="0" applyFont="1"/>
    <xf numFmtId="0" fontId="41" fillId="0" borderId="0" xfId="0" applyFont="1" applyFill="1"/>
    <xf numFmtId="0" fontId="20" fillId="7" borderId="78" xfId="1" applyFont="1" applyFill="1" applyBorder="1" applyAlignment="1">
      <alignment horizontal="center" vertical="center" wrapText="1"/>
    </xf>
    <xf numFmtId="0" fontId="20" fillId="7" borderId="79" xfId="1" applyFont="1" applyFill="1" applyBorder="1" applyAlignment="1">
      <alignment horizontal="center" vertical="center" wrapText="1"/>
    </xf>
    <xf numFmtId="0" fontId="20" fillId="7" borderId="80" xfId="1" applyFont="1" applyFill="1" applyBorder="1" applyAlignment="1">
      <alignment horizontal="center" vertical="center" wrapText="1"/>
    </xf>
    <xf numFmtId="0" fontId="44" fillId="15" borderId="0" xfId="0" applyFont="1" applyFill="1" applyAlignment="1">
      <alignment horizontal="center" vertical="center" wrapText="1"/>
    </xf>
    <xf numFmtId="165" fontId="46" fillId="15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2" fontId="23" fillId="0" borderId="81" xfId="0" applyNumberFormat="1" applyFont="1" applyBorder="1" applyAlignment="1">
      <alignment vertical="center"/>
    </xf>
    <xf numFmtId="22" fontId="23" fillId="0" borderId="82" xfId="0" applyNumberFormat="1" applyFont="1" applyBorder="1" applyAlignment="1">
      <alignment vertical="center"/>
    </xf>
    <xf numFmtId="2" fontId="23" fillId="0" borderId="83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22" fontId="23" fillId="0" borderId="22" xfId="0" applyNumberFormat="1" applyFont="1" applyBorder="1" applyAlignment="1">
      <alignment vertical="center"/>
    </xf>
    <xf numFmtId="22" fontId="23" fillId="0" borderId="0" xfId="0" applyNumberFormat="1" applyFont="1" applyBorder="1" applyAlignment="1">
      <alignment vertical="center"/>
    </xf>
    <xf numFmtId="2" fontId="23" fillId="0" borderId="84" xfId="0" applyNumberFormat="1" applyFont="1" applyBorder="1" applyAlignment="1">
      <alignment vertical="center"/>
    </xf>
    <xf numFmtId="22" fontId="23" fillId="0" borderId="0" xfId="0" applyNumberFormat="1" applyFont="1" applyAlignment="1">
      <alignment vertical="center"/>
    </xf>
    <xf numFmtId="0" fontId="44" fillId="16" borderId="0" xfId="0" applyFont="1" applyFill="1" applyAlignment="1">
      <alignment horizontal="center" vertical="center" wrapText="1"/>
    </xf>
    <xf numFmtId="165" fontId="46" fillId="16" borderId="0" xfId="0" applyNumberFormat="1" applyFont="1" applyFill="1" applyAlignment="1">
      <alignment horizontal="center" vertical="center"/>
    </xf>
    <xf numFmtId="22" fontId="23" fillId="0" borderId="85" xfId="0" applyNumberFormat="1" applyFont="1" applyBorder="1" applyAlignment="1">
      <alignment vertical="center"/>
    </xf>
    <xf numFmtId="22" fontId="23" fillId="0" borderId="86" xfId="0" applyNumberFormat="1" applyFont="1" applyBorder="1" applyAlignment="1">
      <alignment vertical="center"/>
    </xf>
    <xf numFmtId="2" fontId="23" fillId="0" borderId="87" xfId="0" applyNumberFormat="1" applyFont="1" applyBorder="1" applyAlignment="1">
      <alignment vertical="center"/>
    </xf>
    <xf numFmtId="22" fontId="20" fillId="17" borderId="0" xfId="0" applyNumberFormat="1" applyFont="1" applyFill="1" applyAlignment="1">
      <alignment vertical="center"/>
    </xf>
    <xf numFmtId="0" fontId="20" fillId="17" borderId="0" xfId="0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164" fontId="20" fillId="17" borderId="0" xfId="0" applyNumberFormat="1" applyFont="1" applyFill="1" applyAlignment="1">
      <alignment vertical="center"/>
    </xf>
    <xf numFmtId="22" fontId="20" fillId="18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2" fillId="18" borderId="0" xfId="0" applyFont="1" applyFill="1" applyAlignment="1">
      <alignment horizontal="center" vertical="center"/>
    </xf>
    <xf numFmtId="2" fontId="20" fillId="18" borderId="0" xfId="0" applyNumberFormat="1" applyFont="1" applyFill="1" applyAlignment="1">
      <alignment vertical="center"/>
    </xf>
    <xf numFmtId="164" fontId="20" fillId="18" borderId="0" xfId="0" applyNumberFormat="1" applyFont="1" applyFill="1" applyAlignment="1">
      <alignment vertical="center"/>
    </xf>
    <xf numFmtId="2" fontId="22" fillId="17" borderId="0" xfId="0" applyNumberFormat="1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18" borderId="0" xfId="0" quotePrefix="1" applyFont="1" applyFill="1" applyAlignment="1">
      <alignment horizontal="right" vertical="center"/>
    </xf>
    <xf numFmtId="0" fontId="8" fillId="10" borderId="13" xfId="1" applyNumberFormat="1" applyFont="1" applyFill="1" applyBorder="1" applyAlignment="1">
      <alignment horizontal="center"/>
    </xf>
    <xf numFmtId="0" fontId="8" fillId="10" borderId="25" xfId="1" applyNumberFormat="1" applyFont="1" applyFill="1" applyBorder="1" applyAlignment="1">
      <alignment horizontal="center"/>
    </xf>
    <xf numFmtId="0" fontId="8" fillId="10" borderId="60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0" fillId="6" borderId="0" xfId="1" applyFont="1" applyFill="1" applyAlignment="1">
      <alignment horizontal="left" vertical="center"/>
    </xf>
    <xf numFmtId="0" fontId="48" fillId="2" borderId="0" xfId="4" applyFont="1" applyFill="1"/>
    <xf numFmtId="0" fontId="48" fillId="2" borderId="0" xfId="4" applyFont="1" applyFill="1" applyAlignment="1">
      <alignment horizontal="center"/>
    </xf>
    <xf numFmtId="0" fontId="49" fillId="2" borderId="0" xfId="4" applyFont="1" applyFill="1" applyAlignment="1">
      <alignment horizontal="center" vertical="center"/>
    </xf>
    <xf numFmtId="0" fontId="22" fillId="6" borderId="0" xfId="1" applyFont="1" applyFill="1" applyAlignment="1">
      <alignment vertical="center"/>
    </xf>
    <xf numFmtId="0" fontId="23" fillId="10" borderId="0" xfId="1" applyFont="1" applyFill="1" applyAlignment="1">
      <alignment vertical="center"/>
    </xf>
    <xf numFmtId="0" fontId="50" fillId="2" borderId="0" xfId="4" applyFont="1" applyFill="1" applyAlignment="1">
      <alignment horizontal="center"/>
    </xf>
    <xf numFmtId="0" fontId="20" fillId="2" borderId="0" xfId="4" applyFont="1" applyFill="1" applyAlignment="1">
      <alignment horizontal="center" vertical="center"/>
    </xf>
    <xf numFmtId="0" fontId="24" fillId="10" borderId="0" xfId="1" applyFont="1" applyFill="1" applyAlignment="1">
      <alignment vertical="center"/>
    </xf>
    <xf numFmtId="49" fontId="23" fillId="10" borderId="0" xfId="1" applyNumberFormat="1" applyFont="1" applyFill="1" applyAlignment="1">
      <alignment vertical="center"/>
    </xf>
    <xf numFmtId="0" fontId="51" fillId="19" borderId="13" xfId="4" applyFont="1" applyFill="1" applyBorder="1" applyAlignment="1">
      <alignment horizontal="center" vertical="center" wrapText="1"/>
    </xf>
    <xf numFmtId="0" fontId="51" fillId="19" borderId="13" xfId="4" applyFont="1" applyFill="1" applyBorder="1" applyAlignment="1">
      <alignment horizontal="center" vertical="center"/>
    </xf>
    <xf numFmtId="20" fontId="51" fillId="19" borderId="13" xfId="4" applyNumberFormat="1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165" fontId="48" fillId="2" borderId="0" xfId="4" applyNumberFormat="1" applyFont="1" applyFill="1"/>
    <xf numFmtId="0" fontId="22" fillId="0" borderId="0" xfId="4" applyFont="1" applyAlignment="1">
      <alignment horizontal="center" vertical="center"/>
    </xf>
    <xf numFmtId="172" fontId="24" fillId="0" borderId="0" xfId="4" applyNumberFormat="1" applyFont="1" applyAlignment="1">
      <alignment horizontal="center" vertical="center"/>
    </xf>
    <xf numFmtId="165" fontId="24" fillId="2" borderId="0" xfId="4" applyNumberFormat="1" applyFont="1" applyFill="1" applyAlignment="1">
      <alignment horizontal="center" vertical="center"/>
    </xf>
    <xf numFmtId="165" fontId="24" fillId="0" borderId="0" xfId="4" applyNumberFormat="1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0" fontId="7" fillId="3" borderId="0" xfId="4" applyFill="1"/>
    <xf numFmtId="0" fontId="7" fillId="4" borderId="0" xfId="4" applyFill="1"/>
    <xf numFmtId="0" fontId="22" fillId="0" borderId="0" xfId="4" applyFont="1" applyAlignment="1">
      <alignment horizontal="left" vertical="center"/>
    </xf>
    <xf numFmtId="0" fontId="50" fillId="0" borderId="0" xfId="4" applyFont="1" applyAlignment="1">
      <alignment horizontal="left" vertical="center"/>
    </xf>
    <xf numFmtId="0" fontId="31" fillId="10" borderId="0" xfId="1" applyFont="1" applyFill="1" applyAlignment="1">
      <alignment vertical="center"/>
    </xf>
    <xf numFmtId="0" fontId="30" fillId="6" borderId="0" xfId="1" applyFont="1" applyFill="1" applyAlignment="1">
      <alignment horizontal="right" vertical="center"/>
    </xf>
    <xf numFmtId="0" fontId="52" fillId="10" borderId="0" xfId="1" applyFont="1" applyFill="1" applyAlignment="1">
      <alignment vertical="center" wrapText="1"/>
    </xf>
    <xf numFmtId="0" fontId="31" fillId="10" borderId="0" xfId="1" applyFont="1" applyFill="1" applyAlignment="1">
      <alignment horizontal="left" vertical="center"/>
    </xf>
    <xf numFmtId="22" fontId="24" fillId="0" borderId="13" xfId="4" applyNumberFormat="1" applyFont="1" applyBorder="1" applyAlignment="1">
      <alignment horizontal="center" vertical="center"/>
    </xf>
    <xf numFmtId="165" fontId="24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165" fontId="24" fillId="2" borderId="13" xfId="4" applyNumberFormat="1" applyFont="1" applyFill="1" applyBorder="1" applyAlignment="1">
      <alignment horizontal="center" vertical="center"/>
    </xf>
    <xf numFmtId="0" fontId="6" fillId="0" borderId="0" xfId="6"/>
    <xf numFmtId="0" fontId="6" fillId="0" borderId="0" xfId="6" applyAlignment="1">
      <alignment horizontal="center"/>
    </xf>
    <xf numFmtId="164" fontId="6" fillId="0" borderId="0" xfId="6" applyNumberFormat="1"/>
    <xf numFmtId="164" fontId="6" fillId="0" borderId="0" xfId="6" applyNumberFormat="1" applyAlignment="1">
      <alignment horizontal="center"/>
    </xf>
    <xf numFmtId="0" fontId="6" fillId="20" borderId="0" xfId="6" applyFill="1"/>
    <xf numFmtId="164" fontId="6" fillId="20" borderId="0" xfId="6" applyNumberFormat="1" applyFill="1" applyAlignment="1">
      <alignment horizontal="center"/>
    </xf>
    <xf numFmtId="0" fontId="6" fillId="20" borderId="0" xfId="6" applyFill="1" applyAlignment="1">
      <alignment horizontal="center"/>
    </xf>
    <xf numFmtId="1" fontId="6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1" fillId="0" borderId="0" xfId="4" applyNumberFormat="1" applyFont="1" applyAlignment="1">
      <alignment horizontal="left" vertical="center"/>
    </xf>
    <xf numFmtId="0" fontId="54" fillId="10" borderId="0" xfId="1" applyFont="1" applyFill="1" applyAlignment="1">
      <alignment vertical="center"/>
    </xf>
    <xf numFmtId="165" fontId="24" fillId="2" borderId="0" xfId="4" applyNumberFormat="1" applyFont="1" applyFill="1" applyAlignment="1">
      <alignment vertical="center"/>
    </xf>
    <xf numFmtId="0" fontId="48" fillId="2" borderId="0" xfId="8" applyFont="1" applyFill="1"/>
    <xf numFmtId="0" fontId="48" fillId="2" borderId="0" xfId="8" applyFont="1" applyFill="1" applyAlignment="1">
      <alignment horizontal="center"/>
    </xf>
    <xf numFmtId="0" fontId="49" fillId="2" borderId="0" xfId="8" applyFont="1" applyFill="1" applyAlignment="1">
      <alignment horizontal="center" vertical="center"/>
    </xf>
    <xf numFmtId="0" fontId="51" fillId="19" borderId="13" xfId="8" applyFont="1" applyFill="1" applyBorder="1" applyAlignment="1">
      <alignment horizontal="center" vertical="center"/>
    </xf>
    <xf numFmtId="0" fontId="48" fillId="2" borderId="0" xfId="8" applyFont="1" applyFill="1" applyAlignment="1">
      <alignment vertical="center"/>
    </xf>
    <xf numFmtId="165" fontId="24" fillId="2" borderId="13" xfId="8" applyNumberFormat="1" applyFont="1" applyFill="1" applyBorder="1" applyAlignment="1">
      <alignment horizontal="center" vertical="center"/>
    </xf>
    <xf numFmtId="165" fontId="48" fillId="2" borderId="0" xfId="8" applyNumberFormat="1" applyFont="1" applyFill="1"/>
    <xf numFmtId="165" fontId="31" fillId="2" borderId="0" xfId="8" applyNumberFormat="1" applyFont="1" applyFill="1" applyAlignment="1">
      <alignment vertical="center"/>
    </xf>
    <xf numFmtId="172" fontId="24" fillId="0" borderId="13" xfId="4" applyNumberFormat="1" applyFont="1" applyBorder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3" fillId="10" borderId="0" xfId="1" applyFont="1" applyFill="1" applyAlignment="1">
      <alignment vertical="center" wrapText="1"/>
    </xf>
    <xf numFmtId="0" fontId="55" fillId="10" borderId="0" xfId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14" fillId="5" borderId="13" xfId="1" applyFont="1" applyFill="1" applyBorder="1" applyAlignment="1">
      <alignment horizontal="center" vertical="center" wrapText="1"/>
    </xf>
    <xf numFmtId="49" fontId="24" fillId="10" borderId="0" xfId="1" applyNumberFormat="1" applyFont="1" applyFill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0" fontId="3" fillId="3" borderId="0" xfId="4" applyFont="1" applyFill="1"/>
    <xf numFmtId="165" fontId="24" fillId="0" borderId="17" xfId="4" applyNumberFormat="1" applyFont="1" applyBorder="1" applyAlignment="1">
      <alignment horizontal="center" vertical="center"/>
    </xf>
    <xf numFmtId="165" fontId="24" fillId="2" borderId="17" xfId="4" applyNumberFormat="1" applyFont="1" applyFill="1" applyBorder="1" applyAlignment="1">
      <alignment horizontal="center" vertical="center"/>
    </xf>
    <xf numFmtId="165" fontId="24" fillId="0" borderId="19" xfId="4" applyNumberFormat="1" applyFont="1" applyBorder="1" applyAlignment="1">
      <alignment horizontal="center" vertical="center"/>
    </xf>
    <xf numFmtId="165" fontId="24" fillId="0" borderId="21" xfId="4" applyNumberFormat="1" applyFont="1" applyBorder="1" applyAlignment="1">
      <alignment horizontal="center" vertical="center"/>
    </xf>
    <xf numFmtId="165" fontId="24" fillId="0" borderId="33" xfId="4" applyNumberFormat="1" applyFont="1" applyBorder="1" applyAlignment="1">
      <alignment horizontal="center" vertical="center"/>
    </xf>
    <xf numFmtId="165" fontId="24" fillId="0" borderId="70" xfId="4" applyNumberFormat="1" applyFont="1" applyBorder="1" applyAlignment="1">
      <alignment horizontal="center" vertical="center"/>
    </xf>
    <xf numFmtId="165" fontId="24" fillId="0" borderId="23" xfId="4" applyNumberFormat="1" applyFont="1" applyBorder="1" applyAlignment="1">
      <alignment horizontal="center" vertical="center"/>
    </xf>
    <xf numFmtId="0" fontId="24" fillId="3" borderId="13" xfId="4" applyFont="1" applyFill="1" applyBorder="1" applyAlignment="1">
      <alignment horizont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172" fontId="24" fillId="0" borderId="0" xfId="4" applyNumberFormat="1" applyFont="1" applyAlignment="1">
      <alignment horizontal="left" vertical="center"/>
    </xf>
    <xf numFmtId="0" fontId="2" fillId="3" borderId="0" xfId="4" applyFont="1" applyFill="1"/>
    <xf numFmtId="0" fontId="24" fillId="3" borderId="17" xfId="4" applyFont="1" applyFill="1" applyBorder="1" applyAlignment="1">
      <alignment horizontal="center"/>
    </xf>
    <xf numFmtId="0" fontId="14" fillId="5" borderId="21" xfId="1" applyFont="1" applyFill="1" applyBorder="1" applyAlignment="1">
      <alignment horizontal="center" vertical="center" wrapText="1"/>
    </xf>
    <xf numFmtId="0" fontId="24" fillId="3" borderId="21" xfId="4" applyFont="1" applyFill="1" applyBorder="1" applyAlignment="1">
      <alignment horizontal="center"/>
    </xf>
    <xf numFmtId="0" fontId="24" fillId="3" borderId="33" xfId="4" applyFont="1" applyFill="1" applyBorder="1" applyAlignment="1">
      <alignment horizontal="center"/>
    </xf>
    <xf numFmtId="0" fontId="24" fillId="3" borderId="23" xfId="4" applyFont="1" applyFill="1" applyBorder="1" applyAlignment="1">
      <alignment horizontal="center"/>
    </xf>
    <xf numFmtId="0" fontId="24" fillId="3" borderId="89" xfId="4" applyFont="1" applyFill="1" applyBorder="1" applyAlignment="1">
      <alignment horizontal="center"/>
    </xf>
    <xf numFmtId="0" fontId="24" fillId="3" borderId="70" xfId="4" applyFont="1" applyFill="1" applyBorder="1" applyAlignment="1">
      <alignment horizontal="center"/>
    </xf>
    <xf numFmtId="0" fontId="48" fillId="2" borderId="13" xfId="4" applyFont="1" applyFill="1" applyBorder="1" applyAlignment="1">
      <alignment horizontal="center"/>
    </xf>
    <xf numFmtId="165" fontId="24" fillId="2" borderId="0" xfId="4" applyNumberFormat="1" applyFont="1" applyFill="1" applyBorder="1" applyAlignment="1">
      <alignment horizontal="center" vertical="center"/>
    </xf>
    <xf numFmtId="165" fontId="24" fillId="2" borderId="0" xfId="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48" fillId="2" borderId="0" xfId="4" applyFont="1" applyFill="1" applyBorder="1" applyAlignment="1">
      <alignment horizontal="center"/>
    </xf>
    <xf numFmtId="165" fontId="24" fillId="2" borderId="17" xfId="8" applyNumberFormat="1" applyFont="1" applyFill="1" applyBorder="1" applyAlignment="1">
      <alignment horizontal="center" vertical="center"/>
    </xf>
    <xf numFmtId="0" fontId="51" fillId="19" borderId="17" xfId="8" applyFont="1" applyFill="1" applyBorder="1" applyAlignment="1">
      <alignment horizontal="center" vertical="center"/>
    </xf>
    <xf numFmtId="165" fontId="22" fillId="19" borderId="17" xfId="4" applyNumberFormat="1" applyFont="1" applyFill="1" applyBorder="1" applyAlignment="1">
      <alignment horizontal="center" vertical="center"/>
    </xf>
    <xf numFmtId="165" fontId="22" fillId="19" borderId="18" xfId="4" applyNumberFormat="1" applyFont="1" applyFill="1" applyBorder="1" applyAlignment="1">
      <alignment horizontal="center" vertical="center"/>
    </xf>
    <xf numFmtId="165" fontId="22" fillId="19" borderId="19" xfId="4" applyNumberFormat="1" applyFont="1" applyFill="1" applyBorder="1" applyAlignment="1">
      <alignment horizontal="center" vertical="center"/>
    </xf>
    <xf numFmtId="0" fontId="48" fillId="2" borderId="13" xfId="4" applyFont="1" applyFill="1" applyBorder="1" applyAlignment="1">
      <alignment horizontal="center"/>
    </xf>
    <xf numFmtId="0" fontId="16" fillId="19" borderId="13" xfId="4" applyFont="1" applyFill="1" applyBorder="1" applyAlignment="1">
      <alignment horizontal="center" vertical="center"/>
    </xf>
    <xf numFmtId="0" fontId="22" fillId="6" borderId="0" xfId="1" applyFont="1" applyFill="1" applyAlignment="1">
      <alignment horizontal="left" vertical="center"/>
    </xf>
    <xf numFmtId="0" fontId="25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2" fillId="19" borderId="13" xfId="4" applyNumberFormat="1" applyFont="1" applyFill="1" applyBorder="1" applyAlignment="1">
      <alignment horizontal="center" vertical="center"/>
    </xf>
    <xf numFmtId="1" fontId="24" fillId="10" borderId="0" xfId="1" applyNumberFormat="1" applyFont="1" applyFill="1" applyAlignment="1">
      <alignment horizontal="left" vertical="center"/>
    </xf>
    <xf numFmtId="0" fontId="16" fillId="19" borderId="89" xfId="4" applyFont="1" applyFill="1" applyBorder="1" applyAlignment="1">
      <alignment horizontal="center" vertical="center"/>
    </xf>
    <xf numFmtId="0" fontId="16" fillId="19" borderId="0" xfId="4" applyFont="1" applyFill="1" applyBorder="1" applyAlignment="1">
      <alignment horizontal="center" vertical="center"/>
    </xf>
    <xf numFmtId="49" fontId="23" fillId="10" borderId="0" xfId="1" applyNumberFormat="1" applyFont="1" applyFill="1" applyAlignment="1">
      <alignment horizontal="center" vertical="center"/>
    </xf>
    <xf numFmtId="0" fontId="48" fillId="2" borderId="13" xfId="8" applyFont="1" applyFill="1" applyBorder="1" applyAlignment="1">
      <alignment horizontal="center"/>
    </xf>
    <xf numFmtId="0" fontId="16" fillId="19" borderId="13" xfId="8" applyFont="1" applyFill="1" applyBorder="1" applyAlignment="1">
      <alignment horizontal="center" vertical="center"/>
    </xf>
    <xf numFmtId="0" fontId="24" fillId="10" borderId="0" xfId="1" applyFont="1" applyFill="1" applyAlignment="1">
      <alignment horizontal="left" vertical="center"/>
    </xf>
    <xf numFmtId="0" fontId="16" fillId="19" borderId="68" xfId="4" applyFont="1" applyFill="1" applyBorder="1" applyAlignment="1">
      <alignment horizontal="center" vertical="center"/>
    </xf>
    <xf numFmtId="0" fontId="16" fillId="19" borderId="88" xfId="4" applyFont="1" applyFill="1" applyBorder="1" applyAlignment="1">
      <alignment horizontal="center" vertical="center"/>
    </xf>
    <xf numFmtId="0" fontId="16" fillId="19" borderId="69" xfId="4" applyFont="1" applyFill="1" applyBorder="1" applyAlignment="1">
      <alignment horizontal="center" vertical="center"/>
    </xf>
    <xf numFmtId="0" fontId="16" fillId="19" borderId="39" xfId="4" applyFont="1" applyFill="1" applyBorder="1" applyAlignment="1">
      <alignment horizontal="center" vertical="center"/>
    </xf>
    <xf numFmtId="0" fontId="16" fillId="19" borderId="70" xfId="4" applyFont="1" applyFill="1" applyBorder="1" applyAlignment="1">
      <alignment horizontal="center" vertical="center"/>
    </xf>
    <xf numFmtId="0" fontId="16" fillId="19" borderId="1" xfId="4" applyFont="1" applyFill="1" applyBorder="1" applyAlignment="1">
      <alignment horizontal="center" vertical="center"/>
    </xf>
    <xf numFmtId="0" fontId="16" fillId="19" borderId="71" xfId="4" applyFont="1" applyFill="1" applyBorder="1" applyAlignment="1">
      <alignment horizontal="center" vertical="center"/>
    </xf>
    <xf numFmtId="165" fontId="22" fillId="19" borderId="17" xfId="8" applyNumberFormat="1" applyFont="1" applyFill="1" applyBorder="1" applyAlignment="1">
      <alignment horizontal="center" vertical="center"/>
    </xf>
    <xf numFmtId="165" fontId="22" fillId="19" borderId="18" xfId="8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172" fontId="24" fillId="0" borderId="21" xfId="4" applyNumberFormat="1" applyFont="1" applyBorder="1" applyAlignment="1">
      <alignment horizontal="center" vertical="center"/>
    </xf>
    <xf numFmtId="172" fontId="24" fillId="0" borderId="23" xfId="4" applyNumberFormat="1" applyFont="1" applyBorder="1" applyAlignment="1">
      <alignment horizontal="center" vertical="center"/>
    </xf>
    <xf numFmtId="172" fontId="24" fillId="0" borderId="33" xfId="4" applyNumberFormat="1" applyFont="1" applyBorder="1" applyAlignment="1">
      <alignment horizontal="center" vertical="center"/>
    </xf>
    <xf numFmtId="172" fontId="16" fillId="19" borderId="89" xfId="4" applyNumberFormat="1" applyFont="1" applyFill="1" applyBorder="1" applyAlignment="1">
      <alignment horizontal="center" vertical="center"/>
    </xf>
    <xf numFmtId="172" fontId="16" fillId="19" borderId="0" xfId="4" applyNumberFormat="1" applyFont="1" applyFill="1" applyBorder="1" applyAlignment="1">
      <alignment horizontal="center" vertical="center"/>
    </xf>
    <xf numFmtId="0" fontId="8" fillId="10" borderId="0" xfId="1" applyFont="1" applyFill="1" applyAlignment="1">
      <alignment horizontal="left" vertical="center" wrapText="1"/>
    </xf>
    <xf numFmtId="0" fontId="15" fillId="14" borderId="0" xfId="1" applyFont="1" applyFill="1" applyAlignment="1">
      <alignment horizontal="center" vertical="center"/>
    </xf>
    <xf numFmtId="49" fontId="31" fillId="10" borderId="0" xfId="1" applyNumberFormat="1" applyFont="1" applyFill="1" applyAlignment="1">
      <alignment horizontal="center" vertical="center"/>
    </xf>
    <xf numFmtId="0" fontId="14" fillId="5" borderId="13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horizontal="center" vertical="center" wrapText="1"/>
    </xf>
    <xf numFmtId="0" fontId="20" fillId="7" borderId="13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justify" vertical="center" wrapText="1"/>
    </xf>
    <xf numFmtId="0" fontId="14" fillId="3" borderId="0" xfId="1" applyFont="1" applyFill="1" applyBorder="1" applyAlignment="1">
      <alignment horizontal="center"/>
    </xf>
    <xf numFmtId="167" fontId="8" fillId="3" borderId="1" xfId="1" applyNumberFormat="1" applyFont="1" applyFill="1" applyBorder="1" applyAlignment="1">
      <alignment horizontal="center" vertical="center"/>
    </xf>
    <xf numFmtId="0" fontId="14" fillId="7" borderId="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25" fillId="9" borderId="0" xfId="1" applyFont="1" applyFill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31" fillId="10" borderId="1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30" fillId="6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14" fillId="7" borderId="68" xfId="1" applyFont="1" applyFill="1" applyBorder="1" applyAlignment="1">
      <alignment horizontal="center" vertical="center" wrapText="1"/>
    </xf>
    <xf numFmtId="0" fontId="14" fillId="7" borderId="69" xfId="1" applyFont="1" applyFill="1" applyBorder="1" applyAlignment="1">
      <alignment horizontal="center" vertical="center" wrapText="1"/>
    </xf>
    <xf numFmtId="0" fontId="14" fillId="7" borderId="70" xfId="1" applyFont="1" applyFill="1" applyBorder="1" applyAlignment="1">
      <alignment horizontal="center" vertical="center" wrapText="1"/>
    </xf>
    <xf numFmtId="0" fontId="14" fillId="7" borderId="71" xfId="1" applyFont="1" applyFill="1" applyBorder="1" applyAlignment="1">
      <alignment horizontal="center" vertical="center" wrapText="1"/>
    </xf>
    <xf numFmtId="164" fontId="8" fillId="6" borderId="17" xfId="1" applyNumberFormat="1" applyFont="1" applyFill="1" applyBorder="1" applyAlignment="1">
      <alignment horizontal="center" vertical="center"/>
    </xf>
    <xf numFmtId="164" fontId="8" fillId="6" borderId="19" xfId="1" applyNumberFormat="1" applyFont="1" applyFill="1" applyBorder="1" applyAlignment="1">
      <alignment horizontal="center" vertical="center"/>
    </xf>
    <xf numFmtId="0" fontId="14" fillId="7" borderId="13" xfId="1" applyFont="1" applyFill="1" applyBorder="1" applyAlignment="1">
      <alignment horizontal="center" vertical="center" wrapText="1"/>
    </xf>
    <xf numFmtId="164" fontId="8" fillId="6" borderId="13" xfId="1" applyNumberFormat="1" applyFont="1" applyFill="1" applyBorder="1" applyAlignment="1">
      <alignment horizontal="center" vertical="center"/>
    </xf>
    <xf numFmtId="22" fontId="14" fillId="6" borderId="18" xfId="1" applyNumberFormat="1" applyFont="1" applyFill="1" applyBorder="1" applyAlignment="1">
      <alignment horizontal="left" vertical="center"/>
    </xf>
    <xf numFmtId="22" fontId="14" fillId="6" borderId="19" xfId="1" applyNumberFormat="1" applyFont="1" applyFill="1" applyBorder="1" applyAlignment="1">
      <alignment horizontal="left" vertical="center"/>
    </xf>
    <xf numFmtId="0" fontId="14" fillId="6" borderId="18" xfId="1" applyFont="1" applyFill="1" applyBorder="1" applyAlignment="1">
      <alignment horizontal="right" vertical="center"/>
    </xf>
    <xf numFmtId="0" fontId="14" fillId="6" borderId="17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center"/>
    </xf>
    <xf numFmtId="0" fontId="14" fillId="7" borderId="17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0" fontId="14" fillId="6" borderId="19" xfId="1" applyFont="1" applyFill="1" applyBorder="1" applyAlignment="1">
      <alignment horizontal="left" vertical="center"/>
    </xf>
    <xf numFmtId="164" fontId="8" fillId="6" borderId="22" xfId="1" applyNumberFormat="1" applyFont="1" applyFill="1" applyBorder="1" applyAlignment="1">
      <alignment horizontal="center" vertical="center"/>
    </xf>
    <xf numFmtId="164" fontId="8" fillId="6" borderId="39" xfId="1" applyNumberFormat="1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/>
    </xf>
    <xf numFmtId="0" fontId="31" fillId="12" borderId="0" xfId="1" applyFont="1" applyFill="1" applyBorder="1" applyAlignment="1">
      <alignment horizontal="left" vertical="center" wrapText="1"/>
    </xf>
    <xf numFmtId="0" fontId="11" fillId="6" borderId="29" xfId="1" applyFont="1" applyFill="1" applyBorder="1" applyAlignment="1">
      <alignment horizontal="center" vertical="center"/>
    </xf>
    <xf numFmtId="0" fontId="9" fillId="10" borderId="30" xfId="1" applyFont="1" applyFill="1" applyBorder="1" applyAlignment="1">
      <alignment horizontal="center" vertical="center"/>
    </xf>
    <xf numFmtId="0" fontId="9" fillId="10" borderId="31" xfId="1" applyFont="1" applyFill="1" applyBorder="1" applyAlignment="1">
      <alignment horizontal="center" vertical="center"/>
    </xf>
    <xf numFmtId="0" fontId="9" fillId="10" borderId="32" xfId="1" applyFont="1" applyFill="1" applyBorder="1" applyAlignment="1">
      <alignment horizontal="center" vertical="center"/>
    </xf>
    <xf numFmtId="0" fontId="13" fillId="11" borderId="17" xfId="1" applyFont="1" applyFill="1" applyBorder="1" applyAlignment="1">
      <alignment horizontal="center" vertical="center"/>
    </xf>
    <xf numFmtId="0" fontId="13" fillId="11" borderId="18" xfId="1" applyFont="1" applyFill="1" applyBorder="1" applyAlignment="1">
      <alignment horizontal="center" vertical="center"/>
    </xf>
    <xf numFmtId="0" fontId="13" fillId="11" borderId="19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 wrapText="1"/>
    </xf>
    <xf numFmtId="0" fontId="10" fillId="10" borderId="17" xfId="1" applyNumberFormat="1" applyFont="1" applyFill="1" applyBorder="1" applyAlignment="1">
      <alignment horizontal="center" vertical="center"/>
    </xf>
    <xf numFmtId="0" fontId="10" fillId="10" borderId="19" xfId="1" applyNumberFormat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49" fontId="8" fillId="3" borderId="17" xfId="1" applyNumberFormat="1" applyFont="1" applyFill="1" applyBorder="1" applyAlignment="1">
      <alignment horizontal="center" vertical="center"/>
    </xf>
    <xf numFmtId="49" fontId="8" fillId="3" borderId="19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8" fillId="3" borderId="19" xfId="1" applyNumberFormat="1" applyFont="1" applyFill="1" applyBorder="1" applyAlignment="1">
      <alignment horizontal="center" vertical="center"/>
    </xf>
    <xf numFmtId="0" fontId="8" fillId="3" borderId="70" xfId="1" applyNumberFormat="1" applyFont="1" applyFill="1" applyBorder="1" applyAlignment="1">
      <alignment horizontal="center" vertical="center"/>
    </xf>
    <xf numFmtId="0" fontId="8" fillId="3" borderId="71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9" xfId="1" applyNumberFormat="1" applyFont="1" applyFill="1" applyBorder="1" applyAlignment="1">
      <alignment horizontal="center" vertical="center"/>
    </xf>
    <xf numFmtId="164" fontId="8" fillId="3" borderId="42" xfId="1" applyNumberFormat="1" applyFont="1" applyFill="1" applyBorder="1" applyAlignment="1">
      <alignment horizontal="center" vertical="center"/>
    </xf>
    <xf numFmtId="164" fontId="8" fillId="3" borderId="43" xfId="1" applyNumberFormat="1" applyFont="1" applyFill="1" applyBorder="1" applyAlignment="1">
      <alignment horizontal="center" vertical="center"/>
    </xf>
    <xf numFmtId="164" fontId="8" fillId="3" borderId="40" xfId="1" applyNumberFormat="1" applyFont="1" applyFill="1" applyBorder="1" applyAlignment="1">
      <alignment horizontal="center" vertical="center"/>
    </xf>
    <xf numFmtId="164" fontId="8" fillId="3" borderId="41" xfId="1" applyNumberFormat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left" vertical="center" wrapText="1"/>
    </xf>
    <xf numFmtId="0" fontId="14" fillId="6" borderId="66" xfId="1" applyFont="1" applyFill="1" applyBorder="1" applyAlignment="1">
      <alignment horizontal="left" vertical="center" wrapText="1"/>
    </xf>
    <xf numFmtId="0" fontId="14" fillId="6" borderId="67" xfId="1" applyFont="1" applyFill="1" applyBorder="1" applyAlignment="1">
      <alignment horizontal="left" vertical="center" wrapText="1"/>
    </xf>
    <xf numFmtId="0" fontId="9" fillId="4" borderId="46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vertical="center"/>
    </xf>
    <xf numFmtId="0" fontId="8" fillId="3" borderId="34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4" fillId="7" borderId="74" xfId="1" applyFont="1" applyFill="1" applyBorder="1" applyAlignment="1">
      <alignment horizontal="center" vertical="center" wrapText="1"/>
    </xf>
    <xf numFmtId="0" fontId="8" fillId="3" borderId="40" xfId="1" applyNumberFormat="1" applyFont="1" applyFill="1" applyBorder="1" applyAlignment="1">
      <alignment horizontal="center" vertical="center"/>
    </xf>
    <xf numFmtId="0" fontId="8" fillId="3" borderId="41" xfId="1" applyNumberFormat="1" applyFont="1" applyFill="1" applyBorder="1" applyAlignment="1">
      <alignment horizontal="center" vertical="center"/>
    </xf>
    <xf numFmtId="0" fontId="8" fillId="3" borderId="42" xfId="1" applyNumberFormat="1" applyFont="1" applyFill="1" applyBorder="1" applyAlignment="1">
      <alignment horizontal="center" vertical="center"/>
    </xf>
    <xf numFmtId="0" fontId="8" fillId="3" borderId="43" xfId="1" applyNumberFormat="1" applyFont="1" applyFill="1" applyBorder="1" applyAlignment="1">
      <alignment horizontal="center" vertical="center"/>
    </xf>
    <xf numFmtId="49" fontId="8" fillId="3" borderId="42" xfId="1" applyNumberFormat="1" applyFont="1" applyFill="1" applyBorder="1" applyAlignment="1">
      <alignment horizontal="center" vertical="center"/>
    </xf>
    <xf numFmtId="49" fontId="8" fillId="3" borderId="43" xfId="1" applyNumberFormat="1" applyFont="1" applyFill="1" applyBorder="1" applyAlignment="1">
      <alignment horizontal="center" vertical="center"/>
    </xf>
    <xf numFmtId="2" fontId="8" fillId="3" borderId="17" xfId="1" applyNumberFormat="1" applyFont="1" applyFill="1" applyBorder="1" applyAlignment="1">
      <alignment horizontal="center" vertical="center"/>
    </xf>
    <xf numFmtId="2" fontId="8" fillId="3" borderId="19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 wrapText="1"/>
    </xf>
    <xf numFmtId="0" fontId="14" fillId="7" borderId="40" xfId="1" applyFont="1" applyFill="1" applyBorder="1" applyAlignment="1">
      <alignment horizontal="center" vertical="center" wrapText="1"/>
    </xf>
    <xf numFmtId="0" fontId="14" fillId="7" borderId="41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20" fillId="7" borderId="62" xfId="1" applyFont="1" applyFill="1" applyBorder="1" applyAlignment="1">
      <alignment horizontal="center" vertical="center"/>
    </xf>
    <xf numFmtId="0" fontId="20" fillId="7" borderId="63" xfId="1" applyFont="1" applyFill="1" applyBorder="1" applyAlignment="1">
      <alignment horizontal="center" vertical="center"/>
    </xf>
    <xf numFmtId="0" fontId="20" fillId="7" borderId="64" xfId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justify" vertical="center" wrapText="1"/>
    </xf>
    <xf numFmtId="0" fontId="8" fillId="6" borderId="66" xfId="1" applyFont="1" applyFill="1" applyBorder="1" applyAlignment="1">
      <alignment horizontal="justify" vertical="center" wrapText="1"/>
    </xf>
    <xf numFmtId="0" fontId="8" fillId="6" borderId="67" xfId="1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2" fontId="8" fillId="3" borderId="42" xfId="1" applyNumberFormat="1" applyFont="1" applyFill="1" applyBorder="1" applyAlignment="1">
      <alignment horizontal="center" vertical="center"/>
    </xf>
    <xf numFmtId="2" fontId="8" fillId="3" borderId="43" xfId="1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22" fillId="7" borderId="28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 wrapText="1" shrinkToFit="1"/>
    </xf>
    <xf numFmtId="0" fontId="22" fillId="7" borderId="24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8" fillId="3" borderId="68" xfId="1" applyFont="1" applyFill="1" applyBorder="1" applyAlignment="1">
      <alignment horizontal="center" vertical="center" wrapText="1"/>
    </xf>
    <xf numFmtId="0" fontId="8" fillId="6" borderId="65" xfId="1" applyFont="1" applyFill="1" applyBorder="1" applyAlignment="1">
      <alignment vertical="center" wrapText="1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3" borderId="0" xfId="4" applyFont="1" applyFill="1"/>
    <xf numFmtId="165" fontId="24" fillId="0" borderId="68" xfId="4" applyNumberFormat="1" applyFont="1" applyBorder="1" applyAlignment="1">
      <alignment horizontal="center" vertical="center"/>
    </xf>
    <xf numFmtId="0" fontId="24" fillId="3" borderId="68" xfId="4" applyFont="1" applyFill="1" applyBorder="1" applyAlignment="1">
      <alignment horizontal="center"/>
    </xf>
    <xf numFmtId="172" fontId="24" fillId="0" borderId="17" xfId="4" applyNumberFormat="1" applyFont="1" applyBorder="1" applyAlignment="1">
      <alignment horizontal="center" vertical="center"/>
    </xf>
    <xf numFmtId="165" fontId="24" fillId="2" borderId="21" xfId="4" applyNumberFormat="1" applyFont="1" applyFill="1" applyBorder="1" applyAlignment="1">
      <alignment horizontal="center" vertical="center"/>
    </xf>
    <xf numFmtId="165" fontId="24" fillId="2" borderId="33" xfId="4" applyNumberFormat="1" applyFont="1" applyFill="1" applyBorder="1" applyAlignment="1">
      <alignment horizontal="center" vertical="center"/>
    </xf>
    <xf numFmtId="0" fontId="56" fillId="3" borderId="13" xfId="4" applyFont="1" applyFill="1" applyBorder="1" applyAlignment="1">
      <alignment horizontal="center"/>
    </xf>
  </cellXfs>
  <cellStyles count="10">
    <cellStyle name="Normal" xfId="0" builtinId="0"/>
    <cellStyle name="Normal 2" xfId="1"/>
    <cellStyle name="Normal 3" xfId="2"/>
    <cellStyle name="Normal 3 2" xfId="5"/>
    <cellStyle name="Normal 3 3" xfId="6"/>
    <cellStyle name="Normal 4" xfId="4"/>
    <cellStyle name="Normal 4 2" xfId="8"/>
    <cellStyle name="Normal 4 3" xfId="9"/>
    <cellStyle name="Porcentaje" xfId="3" builtinId="5"/>
    <cellStyle name="Porcentaje 2" xfId="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2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2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456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5"/>
  <sheetViews>
    <sheetView showGridLines="0" view="pageBreakPreview" topLeftCell="A7" zoomScale="98" zoomScaleNormal="60" zoomScaleSheetLayoutView="98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76" t="s">
        <v>342</v>
      </c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</row>
    <row r="3" spans="2:33" ht="15.75" customHeight="1" x14ac:dyDescent="0.2">
      <c r="B3" s="375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</row>
    <row r="4" spans="2:33" ht="15.75" customHeight="1" x14ac:dyDescent="0.2">
      <c r="B4" s="375"/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">
        <v>350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35" t="s">
        <v>311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9" t="s">
        <v>321</v>
      </c>
      <c r="W14" s="37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4"/>
      <c r="AF16" s="365"/>
      <c r="AG16" s="364"/>
    </row>
    <row r="17" spans="2:33" s="291" customFormat="1" x14ac:dyDescent="0.2">
      <c r="B17" s="290">
        <v>0</v>
      </c>
      <c r="C17" s="309">
        <v>2.2999999999999998</v>
      </c>
      <c r="D17" s="309">
        <v>2</v>
      </c>
      <c r="E17" s="309">
        <v>2.1</v>
      </c>
      <c r="F17" s="309">
        <v>6.1</v>
      </c>
      <c r="G17" s="309">
        <v>3.1</v>
      </c>
      <c r="H17" s="309">
        <v>6.5</v>
      </c>
      <c r="I17" s="309">
        <v>1.7</v>
      </c>
      <c r="J17" s="309">
        <v>4.5</v>
      </c>
      <c r="K17" s="309">
        <v>6.7</v>
      </c>
      <c r="L17" s="309">
        <v>2.6</v>
      </c>
      <c r="M17" s="309">
        <v>5.4</v>
      </c>
      <c r="N17" s="309">
        <v>9.3000000000000007</v>
      </c>
      <c r="O17" s="309">
        <v>12.8</v>
      </c>
      <c r="P17" s="309">
        <v>13.5</v>
      </c>
      <c r="Q17" s="309">
        <v>13.4</v>
      </c>
      <c r="R17" s="309">
        <v>11.2</v>
      </c>
      <c r="S17" s="309">
        <v>1.2</v>
      </c>
      <c r="T17" s="309">
        <v>4.2</v>
      </c>
      <c r="U17" s="309">
        <v>3</v>
      </c>
      <c r="V17" s="309">
        <v>1.1000000000000001</v>
      </c>
      <c r="W17" s="309">
        <v>2.2000000000000002</v>
      </c>
      <c r="X17" s="309">
        <v>6.5</v>
      </c>
      <c r="Y17" s="309">
        <v>20.100000000000001</v>
      </c>
      <c r="Z17" s="309">
        <v>5.4</v>
      </c>
      <c r="AA17" s="309">
        <v>5.2</v>
      </c>
      <c r="AB17" s="309">
        <v>5.6</v>
      </c>
      <c r="AC17" s="309" t="s">
        <v>361</v>
      </c>
      <c r="AD17" s="309" t="s">
        <v>361</v>
      </c>
      <c r="AE17" s="364"/>
      <c r="AF17" s="365"/>
      <c r="AG17" s="364"/>
    </row>
    <row r="18" spans="2:33" s="291" customFormat="1" x14ac:dyDescent="0.2">
      <c r="B18" s="290">
        <v>4.1666666666666664E-2</v>
      </c>
      <c r="C18" s="309">
        <v>2.7</v>
      </c>
      <c r="D18" s="309">
        <v>2.8</v>
      </c>
      <c r="E18" s="309">
        <v>3.1</v>
      </c>
      <c r="F18" s="309">
        <v>8.3000000000000007</v>
      </c>
      <c r="G18" s="309">
        <v>6</v>
      </c>
      <c r="H18" s="309">
        <v>5.0999999999999996</v>
      </c>
      <c r="I18" s="309">
        <v>1.9</v>
      </c>
      <c r="J18" s="309">
        <v>3</v>
      </c>
      <c r="K18" s="309">
        <v>2.4</v>
      </c>
      <c r="L18" s="309">
        <v>3.4</v>
      </c>
      <c r="M18" s="309">
        <v>3</v>
      </c>
      <c r="N18" s="309">
        <v>4.7</v>
      </c>
      <c r="O18" s="309">
        <v>6.1</v>
      </c>
      <c r="P18" s="309">
        <v>5.0999999999999996</v>
      </c>
      <c r="Q18" s="309">
        <v>10.6</v>
      </c>
      <c r="R18" s="309">
        <v>21.5</v>
      </c>
      <c r="S18" s="309">
        <v>3.9</v>
      </c>
      <c r="T18" s="309">
        <v>3.8</v>
      </c>
      <c r="U18" s="309">
        <v>7.9</v>
      </c>
      <c r="V18" s="309">
        <v>3.6</v>
      </c>
      <c r="W18" s="309">
        <v>7.7</v>
      </c>
      <c r="X18" s="309">
        <v>13.2</v>
      </c>
      <c r="Y18" s="309">
        <v>15.8</v>
      </c>
      <c r="Z18" s="309">
        <v>7.9</v>
      </c>
      <c r="AA18" s="309">
        <v>3.9</v>
      </c>
      <c r="AB18" s="309">
        <v>7.3</v>
      </c>
      <c r="AC18" s="309" t="s">
        <v>361</v>
      </c>
      <c r="AD18" s="309" t="s">
        <v>361</v>
      </c>
      <c r="AE18" s="364"/>
      <c r="AF18" s="364"/>
      <c r="AG18" s="364"/>
    </row>
    <row r="19" spans="2:33" s="291" customFormat="1" x14ac:dyDescent="0.2">
      <c r="B19" s="290">
        <v>8.3333333333333329E-2</v>
      </c>
      <c r="C19" s="309">
        <v>4.3</v>
      </c>
      <c r="D19" s="309">
        <v>3.3</v>
      </c>
      <c r="E19" s="309">
        <v>3.1</v>
      </c>
      <c r="F19" s="309">
        <v>7.7</v>
      </c>
      <c r="G19" s="309">
        <v>4.5999999999999996</v>
      </c>
      <c r="H19" s="309">
        <v>3.2</v>
      </c>
      <c r="I19" s="309">
        <v>1.8</v>
      </c>
      <c r="J19" s="309">
        <v>7</v>
      </c>
      <c r="K19" s="309">
        <v>1.6</v>
      </c>
      <c r="L19" s="309">
        <v>2.9</v>
      </c>
      <c r="M19" s="309">
        <v>3.8</v>
      </c>
      <c r="N19" s="309">
        <v>5.2</v>
      </c>
      <c r="O19" s="309">
        <v>7.3</v>
      </c>
      <c r="P19" s="309">
        <v>5.8</v>
      </c>
      <c r="Q19" s="309">
        <v>8.6999999999999993</v>
      </c>
      <c r="R19" s="309">
        <v>3</v>
      </c>
      <c r="S19" s="309">
        <v>1.5</v>
      </c>
      <c r="T19" s="309">
        <v>2.5</v>
      </c>
      <c r="U19" s="309">
        <v>2.2999999999999998</v>
      </c>
      <c r="V19" s="309">
        <v>9.8000000000000007</v>
      </c>
      <c r="W19" s="309">
        <v>9.9</v>
      </c>
      <c r="X19" s="309">
        <v>8.3000000000000007</v>
      </c>
      <c r="Y19" s="309">
        <v>9.6</v>
      </c>
      <c r="Z19" s="309">
        <v>4.5999999999999996</v>
      </c>
      <c r="AA19" s="309">
        <v>4.9000000000000004</v>
      </c>
      <c r="AB19" s="309">
        <v>3.2</v>
      </c>
      <c r="AC19" s="309" t="s">
        <v>361</v>
      </c>
      <c r="AD19" s="309" t="s">
        <v>361</v>
      </c>
      <c r="AE19" s="364"/>
      <c r="AF19" s="364"/>
      <c r="AG19" s="364"/>
    </row>
    <row r="20" spans="2:33" s="291" customFormat="1" x14ac:dyDescent="0.2">
      <c r="B20" s="290">
        <v>0.125</v>
      </c>
      <c r="C20" s="309">
        <v>3.3</v>
      </c>
      <c r="D20" s="309">
        <v>3.1</v>
      </c>
      <c r="E20" s="309">
        <v>3</v>
      </c>
      <c r="F20" s="309">
        <v>5.8</v>
      </c>
      <c r="G20" s="309">
        <v>6.7</v>
      </c>
      <c r="H20" s="309">
        <v>5.3</v>
      </c>
      <c r="I20" s="309">
        <v>1.7</v>
      </c>
      <c r="J20" s="309">
        <v>3.8</v>
      </c>
      <c r="K20" s="309">
        <v>1.8</v>
      </c>
      <c r="L20" s="309">
        <v>3.1</v>
      </c>
      <c r="M20" s="309">
        <v>2.1</v>
      </c>
      <c r="N20" s="309">
        <v>4</v>
      </c>
      <c r="O20" s="309">
        <v>8.6</v>
      </c>
      <c r="P20" s="309">
        <v>5.0999999999999996</v>
      </c>
      <c r="Q20" s="309">
        <v>4.0999999999999996</v>
      </c>
      <c r="R20" s="309">
        <v>2.7</v>
      </c>
      <c r="S20" s="309">
        <v>2.5</v>
      </c>
      <c r="T20" s="309">
        <v>1.4</v>
      </c>
      <c r="U20" s="309">
        <v>2.4</v>
      </c>
      <c r="V20" s="309">
        <v>1.7</v>
      </c>
      <c r="W20" s="309">
        <v>2.1</v>
      </c>
      <c r="X20" s="309">
        <v>3.6</v>
      </c>
      <c r="Y20" s="309">
        <v>8.9</v>
      </c>
      <c r="Z20" s="309">
        <v>4.2</v>
      </c>
      <c r="AA20" s="309">
        <v>10.7</v>
      </c>
      <c r="AB20" s="309">
        <v>11.6</v>
      </c>
      <c r="AC20" s="309" t="s">
        <v>361</v>
      </c>
      <c r="AD20" s="309" t="s">
        <v>361</v>
      </c>
      <c r="AE20" s="364"/>
      <c r="AF20" s="364"/>
      <c r="AG20" s="364"/>
    </row>
    <row r="21" spans="2:33" s="291" customFormat="1" x14ac:dyDescent="0.2">
      <c r="B21" s="290">
        <v>0.16666666666666666</v>
      </c>
      <c r="C21" s="309">
        <v>3.1</v>
      </c>
      <c r="D21" s="309">
        <v>2.2000000000000002</v>
      </c>
      <c r="E21" s="309">
        <v>7.3</v>
      </c>
      <c r="F21" s="309">
        <v>7.9</v>
      </c>
      <c r="G21" s="309">
        <v>9.8000000000000007</v>
      </c>
      <c r="H21" s="309">
        <v>5</v>
      </c>
      <c r="I21" s="309">
        <v>3.5</v>
      </c>
      <c r="J21" s="309">
        <v>7.6</v>
      </c>
      <c r="K21" s="309">
        <v>2.2999999999999998</v>
      </c>
      <c r="L21" s="309">
        <v>3.2</v>
      </c>
      <c r="M21" s="309">
        <v>1.4</v>
      </c>
      <c r="N21" s="309">
        <v>2.5</v>
      </c>
      <c r="O21" s="309">
        <v>14.3</v>
      </c>
      <c r="P21" s="309">
        <v>7.1</v>
      </c>
      <c r="Q21" s="309">
        <v>1.8</v>
      </c>
      <c r="R21" s="309">
        <v>1.8</v>
      </c>
      <c r="S21" s="309">
        <v>4.5999999999999996</v>
      </c>
      <c r="T21" s="309">
        <v>1.1000000000000001</v>
      </c>
      <c r="U21" s="309">
        <v>2.2000000000000002</v>
      </c>
      <c r="V21" s="309">
        <v>3.6</v>
      </c>
      <c r="W21" s="309">
        <v>2</v>
      </c>
      <c r="X21" s="309">
        <v>2.1</v>
      </c>
      <c r="Y21" s="309">
        <v>6.2</v>
      </c>
      <c r="Z21" s="309">
        <v>4.2</v>
      </c>
      <c r="AA21" s="309">
        <v>5.2</v>
      </c>
      <c r="AB21" s="309">
        <v>17.899999999999999</v>
      </c>
      <c r="AC21" s="309" t="s">
        <v>361</v>
      </c>
      <c r="AD21" s="309" t="s">
        <v>361</v>
      </c>
      <c r="AE21" s="364"/>
      <c r="AF21" s="364"/>
      <c r="AG21" s="364"/>
    </row>
    <row r="22" spans="2:33" s="291" customFormat="1" x14ac:dyDescent="0.2">
      <c r="B22" s="290">
        <v>0.20833333333333334</v>
      </c>
      <c r="C22" s="309">
        <v>6.2</v>
      </c>
      <c r="D22" s="309">
        <v>3.2</v>
      </c>
      <c r="E22" s="309">
        <v>3.5</v>
      </c>
      <c r="F22" s="309">
        <v>4.4000000000000004</v>
      </c>
      <c r="G22" s="309">
        <v>8</v>
      </c>
      <c r="H22" s="309">
        <v>5</v>
      </c>
      <c r="I22" s="309">
        <v>2.9</v>
      </c>
      <c r="J22" s="309">
        <v>7.5</v>
      </c>
      <c r="K22" s="309">
        <v>5.0999999999999996</v>
      </c>
      <c r="L22" s="309">
        <v>4</v>
      </c>
      <c r="M22" s="309">
        <v>1.9</v>
      </c>
      <c r="N22" s="309">
        <v>5</v>
      </c>
      <c r="O22" s="309">
        <v>10.3</v>
      </c>
      <c r="P22" s="309">
        <v>5.8</v>
      </c>
      <c r="Q22" s="309">
        <v>1.7</v>
      </c>
      <c r="R22" s="309">
        <v>7.6</v>
      </c>
      <c r="S22" s="309">
        <v>1.9</v>
      </c>
      <c r="T22" s="309">
        <v>1.1000000000000001</v>
      </c>
      <c r="U22" s="309">
        <v>2.2000000000000002</v>
      </c>
      <c r="V22" s="309">
        <v>3.8</v>
      </c>
      <c r="W22" s="309">
        <v>2.7</v>
      </c>
      <c r="X22" s="309">
        <v>4.9000000000000004</v>
      </c>
      <c r="Y22" s="309">
        <v>10</v>
      </c>
      <c r="Z22" s="309">
        <v>3.8</v>
      </c>
      <c r="AA22" s="309">
        <v>7.6</v>
      </c>
      <c r="AB22" s="309">
        <v>12.8</v>
      </c>
      <c r="AC22" s="309" t="s">
        <v>361</v>
      </c>
      <c r="AD22" s="309" t="s">
        <v>361</v>
      </c>
      <c r="AE22" s="364"/>
      <c r="AF22" s="364"/>
      <c r="AG22" s="364"/>
    </row>
    <row r="23" spans="2:33" s="291" customFormat="1" x14ac:dyDescent="0.2">
      <c r="B23" s="290">
        <v>0.25</v>
      </c>
      <c r="C23" s="309">
        <v>4.7</v>
      </c>
      <c r="D23" s="309">
        <v>3.2</v>
      </c>
      <c r="E23" s="309">
        <v>5.4</v>
      </c>
      <c r="F23" s="309">
        <v>6.6</v>
      </c>
      <c r="G23" s="309">
        <v>8.8000000000000007</v>
      </c>
      <c r="H23" s="309">
        <v>5.8</v>
      </c>
      <c r="I23" s="309">
        <v>3.6</v>
      </c>
      <c r="J23" s="309">
        <v>6.3</v>
      </c>
      <c r="K23" s="309">
        <v>4.5999999999999996</v>
      </c>
      <c r="L23" s="309">
        <v>5.6</v>
      </c>
      <c r="M23" s="309">
        <v>4.3</v>
      </c>
      <c r="N23" s="309">
        <v>5.5</v>
      </c>
      <c r="O23" s="309">
        <v>11.9</v>
      </c>
      <c r="P23" s="309">
        <v>14.7</v>
      </c>
      <c r="Q23" s="309">
        <v>2</v>
      </c>
      <c r="R23" s="309">
        <v>2.5</v>
      </c>
      <c r="S23" s="329">
        <v>1.2</v>
      </c>
      <c r="T23" s="309">
        <v>1</v>
      </c>
      <c r="U23" s="309">
        <v>3.7</v>
      </c>
      <c r="V23" s="309">
        <v>3</v>
      </c>
      <c r="W23" s="309">
        <v>6.2</v>
      </c>
      <c r="X23" s="309">
        <v>8.3000000000000007</v>
      </c>
      <c r="Y23" s="309">
        <v>10.9</v>
      </c>
      <c r="Z23" s="309">
        <v>8</v>
      </c>
      <c r="AA23" s="309">
        <v>4.2</v>
      </c>
      <c r="AB23" s="309">
        <v>13.2</v>
      </c>
      <c r="AC23" s="309" t="s">
        <v>361</v>
      </c>
      <c r="AD23" s="309" t="s">
        <v>361</v>
      </c>
      <c r="AE23" s="364"/>
      <c r="AF23" s="364"/>
      <c r="AG23" s="364"/>
    </row>
    <row r="24" spans="2:33" s="291" customFormat="1" x14ac:dyDescent="0.2">
      <c r="B24" s="290">
        <v>0.29166666666666669</v>
      </c>
      <c r="C24" s="309">
        <v>4.3</v>
      </c>
      <c r="D24" s="309">
        <v>5.7</v>
      </c>
      <c r="E24" s="309">
        <v>8</v>
      </c>
      <c r="F24" s="309">
        <v>4</v>
      </c>
      <c r="G24" s="309">
        <v>3</v>
      </c>
      <c r="H24" s="309">
        <v>5.9</v>
      </c>
      <c r="I24" s="309">
        <v>3.6</v>
      </c>
      <c r="J24" s="309">
        <v>3.4</v>
      </c>
      <c r="K24" s="309">
        <v>4.7</v>
      </c>
      <c r="L24" s="309">
        <v>6</v>
      </c>
      <c r="M24" s="309">
        <v>2.7</v>
      </c>
      <c r="N24" s="309">
        <v>9.4</v>
      </c>
      <c r="O24" s="309">
        <v>11.3</v>
      </c>
      <c r="P24" s="309">
        <v>19.7</v>
      </c>
      <c r="Q24" s="309">
        <v>8.6</v>
      </c>
      <c r="R24" s="309">
        <v>7.9</v>
      </c>
      <c r="S24" s="309">
        <v>4.4000000000000004</v>
      </c>
      <c r="T24" s="309">
        <v>3.7</v>
      </c>
      <c r="U24" s="309">
        <v>6</v>
      </c>
      <c r="V24" s="309">
        <v>1.3</v>
      </c>
      <c r="W24" s="309">
        <v>3.4</v>
      </c>
      <c r="X24" s="309">
        <v>4.8</v>
      </c>
      <c r="Y24" s="309">
        <v>5.9</v>
      </c>
      <c r="Z24" s="309">
        <v>7</v>
      </c>
      <c r="AA24" s="309">
        <v>2.9</v>
      </c>
      <c r="AB24" s="309">
        <v>9.8000000000000007</v>
      </c>
      <c r="AC24" s="309" t="s">
        <v>361</v>
      </c>
      <c r="AD24" s="309" t="s">
        <v>361</v>
      </c>
      <c r="AE24" s="364"/>
      <c r="AF24" s="364"/>
      <c r="AG24" s="364"/>
    </row>
    <row r="25" spans="2:33" s="291" customFormat="1" x14ac:dyDescent="0.2">
      <c r="B25" s="290">
        <v>0.33333333333333331</v>
      </c>
      <c r="C25" s="309">
        <v>4.5999999999999996</v>
      </c>
      <c r="D25" s="309">
        <v>3.4</v>
      </c>
      <c r="E25" s="309">
        <v>4</v>
      </c>
      <c r="F25" s="309">
        <v>3</v>
      </c>
      <c r="G25" s="309">
        <v>2.7</v>
      </c>
      <c r="H25" s="309">
        <v>3.3</v>
      </c>
      <c r="I25" s="309">
        <v>2.2000000000000002</v>
      </c>
      <c r="J25" s="309">
        <v>3.2</v>
      </c>
      <c r="K25" s="309">
        <v>2.6</v>
      </c>
      <c r="L25" s="309">
        <v>3.5</v>
      </c>
      <c r="M25" s="309">
        <v>2.5</v>
      </c>
      <c r="N25" s="309">
        <v>5</v>
      </c>
      <c r="O25" s="309">
        <v>5.5</v>
      </c>
      <c r="P25" s="309">
        <v>6.1</v>
      </c>
      <c r="Q25" s="309">
        <v>4</v>
      </c>
      <c r="R25" s="309">
        <v>3</v>
      </c>
      <c r="S25" s="309">
        <v>2.7</v>
      </c>
      <c r="T25" s="309">
        <v>2</v>
      </c>
      <c r="U25" s="309">
        <v>2.2999999999999998</v>
      </c>
      <c r="V25" s="309">
        <v>1.4</v>
      </c>
      <c r="W25" s="309">
        <v>2.5</v>
      </c>
      <c r="X25" s="309">
        <v>3.9</v>
      </c>
      <c r="Y25" s="309">
        <v>4.2</v>
      </c>
      <c r="Z25" s="309">
        <v>4.0999999999999996</v>
      </c>
      <c r="AA25" s="309">
        <v>1.9</v>
      </c>
      <c r="AB25" s="309">
        <v>5</v>
      </c>
      <c r="AC25" s="309" t="s">
        <v>361</v>
      </c>
      <c r="AD25" s="309" t="s">
        <v>361</v>
      </c>
      <c r="AE25" s="364"/>
      <c r="AF25" s="364"/>
      <c r="AG25" s="364"/>
    </row>
    <row r="26" spans="2:33" s="291" customFormat="1" x14ac:dyDescent="0.2">
      <c r="B26" s="290">
        <v>0.375</v>
      </c>
      <c r="C26" s="309">
        <v>3.9</v>
      </c>
      <c r="D26" s="309">
        <v>3.6</v>
      </c>
      <c r="E26" s="309">
        <v>3.4</v>
      </c>
      <c r="F26" s="309">
        <v>2.9</v>
      </c>
      <c r="G26" s="309">
        <v>2.2999999999999998</v>
      </c>
      <c r="H26" s="309">
        <v>2.7</v>
      </c>
      <c r="I26" s="309">
        <v>2.4</v>
      </c>
      <c r="J26" s="309">
        <v>4.3</v>
      </c>
      <c r="K26" s="309">
        <v>6</v>
      </c>
      <c r="L26" s="309">
        <v>2.1</v>
      </c>
      <c r="M26" s="309">
        <v>2.4</v>
      </c>
      <c r="N26" s="309">
        <v>3.3</v>
      </c>
      <c r="O26" s="309">
        <v>3</v>
      </c>
      <c r="P26" s="309">
        <v>5.6</v>
      </c>
      <c r="Q26" s="309">
        <v>2.2999999999999998</v>
      </c>
      <c r="R26" s="309">
        <v>2.8</v>
      </c>
      <c r="S26" s="309">
        <v>4.3</v>
      </c>
      <c r="T26" s="309">
        <v>2.2000000000000002</v>
      </c>
      <c r="U26" s="309">
        <v>3.2</v>
      </c>
      <c r="V26" s="309">
        <v>1.6</v>
      </c>
      <c r="W26" s="309">
        <v>1.6</v>
      </c>
      <c r="X26" s="309">
        <v>2.8</v>
      </c>
      <c r="Y26" s="309">
        <v>4.2</v>
      </c>
      <c r="Z26" s="309">
        <v>6.5</v>
      </c>
      <c r="AA26" s="309">
        <v>2.4</v>
      </c>
      <c r="AB26" s="309">
        <v>19.899999999999999</v>
      </c>
      <c r="AC26" s="309" t="s">
        <v>361</v>
      </c>
      <c r="AD26" s="309" t="s">
        <v>361</v>
      </c>
      <c r="AE26" s="364"/>
      <c r="AF26" s="364"/>
      <c r="AG26" s="364"/>
    </row>
    <row r="27" spans="2:33" s="291" customFormat="1" x14ac:dyDescent="0.2">
      <c r="B27" s="290">
        <v>0.41666666666666669</v>
      </c>
      <c r="C27" s="309">
        <v>3</v>
      </c>
      <c r="D27" s="309">
        <v>2.6</v>
      </c>
      <c r="E27" s="309">
        <v>2.1</v>
      </c>
      <c r="F27" s="309">
        <v>2.8</v>
      </c>
      <c r="G27" s="309">
        <v>2.7</v>
      </c>
      <c r="H27" s="309">
        <v>1.9</v>
      </c>
      <c r="I27" s="309">
        <v>4.0999999999999996</v>
      </c>
      <c r="J27" s="309">
        <v>10.5</v>
      </c>
      <c r="K27" s="309">
        <v>4.4000000000000004</v>
      </c>
      <c r="L27" s="309">
        <v>2</v>
      </c>
      <c r="M27" s="309">
        <v>2.8</v>
      </c>
      <c r="N27" s="309">
        <v>1.6</v>
      </c>
      <c r="O27" s="309">
        <v>16.600000000000001</v>
      </c>
      <c r="P27" s="309">
        <v>6.6</v>
      </c>
      <c r="Q27" s="309">
        <v>1.7</v>
      </c>
      <c r="R27" s="309">
        <v>1.4</v>
      </c>
      <c r="S27" s="329">
        <v>4.2</v>
      </c>
      <c r="T27" s="309">
        <v>4.5999999999999996</v>
      </c>
      <c r="U27" s="309">
        <v>2</v>
      </c>
      <c r="V27" s="309">
        <v>1.5</v>
      </c>
      <c r="W27" s="309">
        <v>1.1000000000000001</v>
      </c>
      <c r="X27" s="329">
        <v>2.1</v>
      </c>
      <c r="Y27" s="309">
        <v>2.5</v>
      </c>
      <c r="Z27" s="309">
        <v>2.7</v>
      </c>
      <c r="AA27" s="309">
        <v>2.1</v>
      </c>
      <c r="AB27" s="309">
        <v>2.7</v>
      </c>
      <c r="AC27" s="309" t="s">
        <v>361</v>
      </c>
      <c r="AD27" s="309" t="s">
        <v>361</v>
      </c>
      <c r="AE27" s="364"/>
      <c r="AF27" s="364"/>
      <c r="AG27" s="364"/>
    </row>
    <row r="28" spans="2:33" s="291" customFormat="1" x14ac:dyDescent="0.2">
      <c r="B28" s="290">
        <v>0.45833333333333331</v>
      </c>
      <c r="C28" s="309">
        <v>2.6</v>
      </c>
      <c r="D28" s="309">
        <v>2.2999999999999998</v>
      </c>
      <c r="E28" s="309">
        <v>2</v>
      </c>
      <c r="F28" s="309">
        <v>2.4</v>
      </c>
      <c r="G28" s="309">
        <v>2.7</v>
      </c>
      <c r="H28" s="309">
        <v>1.6</v>
      </c>
      <c r="I28" s="309">
        <v>4.5</v>
      </c>
      <c r="J28" s="309">
        <v>21.6</v>
      </c>
      <c r="K28" s="309">
        <v>4.5</v>
      </c>
      <c r="L28" s="309">
        <v>1.5</v>
      </c>
      <c r="M28" s="309">
        <v>1.8</v>
      </c>
      <c r="N28" s="309">
        <v>1.5</v>
      </c>
      <c r="O28" s="309">
        <v>40.200000000000003</v>
      </c>
      <c r="P28" s="309">
        <v>6</v>
      </c>
      <c r="Q28" s="309">
        <v>1.5</v>
      </c>
      <c r="R28" s="309">
        <v>2.8</v>
      </c>
      <c r="S28" s="309">
        <v>5.0999999999999996</v>
      </c>
      <c r="T28" s="309">
        <v>14.5</v>
      </c>
      <c r="U28" s="309">
        <v>2.6</v>
      </c>
      <c r="V28" s="309">
        <v>1.6</v>
      </c>
      <c r="W28" s="309">
        <v>0.5</v>
      </c>
      <c r="X28" s="309">
        <v>1.5</v>
      </c>
      <c r="Y28" s="309">
        <v>1.9</v>
      </c>
      <c r="Z28" s="309">
        <v>2.9</v>
      </c>
      <c r="AA28" s="309">
        <v>1.9</v>
      </c>
      <c r="AB28" s="309" t="s">
        <v>361</v>
      </c>
      <c r="AC28" s="309" t="s">
        <v>361</v>
      </c>
      <c r="AD28" s="309" t="s">
        <v>361</v>
      </c>
      <c r="AE28" s="364"/>
      <c r="AF28" s="364"/>
      <c r="AG28" s="364"/>
    </row>
    <row r="29" spans="2:33" s="291" customFormat="1" x14ac:dyDescent="0.2">
      <c r="B29" s="290">
        <v>0.5</v>
      </c>
      <c r="C29" s="309">
        <v>2.7</v>
      </c>
      <c r="D29" s="309">
        <v>2.7</v>
      </c>
      <c r="E29" s="309">
        <v>2</v>
      </c>
      <c r="F29" s="309">
        <v>2.2000000000000002</v>
      </c>
      <c r="G29" s="309">
        <v>2</v>
      </c>
      <c r="H29" s="309">
        <v>1.9</v>
      </c>
      <c r="I29" s="309">
        <v>4</v>
      </c>
      <c r="J29" s="309">
        <v>13.3</v>
      </c>
      <c r="K29" s="309">
        <v>3.9</v>
      </c>
      <c r="L29" s="309">
        <v>1.6</v>
      </c>
      <c r="M29" s="309">
        <v>1.5</v>
      </c>
      <c r="N29" s="309">
        <v>1.9</v>
      </c>
      <c r="O29" s="309">
        <v>25.5</v>
      </c>
      <c r="P29" s="309">
        <v>2</v>
      </c>
      <c r="Q29" s="309">
        <v>5.3</v>
      </c>
      <c r="R29" s="309">
        <v>5.3</v>
      </c>
      <c r="S29" s="309">
        <v>9.3000000000000007</v>
      </c>
      <c r="T29" s="309">
        <v>8.3000000000000007</v>
      </c>
      <c r="U29" s="309">
        <v>2.5</v>
      </c>
      <c r="V29" s="309">
        <v>1.6</v>
      </c>
      <c r="W29" s="309">
        <v>0.4</v>
      </c>
      <c r="X29" s="309">
        <v>1.7</v>
      </c>
      <c r="Y29" s="309">
        <v>2</v>
      </c>
      <c r="Z29" s="309">
        <v>2.2999999999999998</v>
      </c>
      <c r="AA29" s="309">
        <v>1.9</v>
      </c>
      <c r="AB29" s="309" t="s">
        <v>361</v>
      </c>
      <c r="AC29" s="309" t="s">
        <v>361</v>
      </c>
      <c r="AD29" s="309" t="s">
        <v>361</v>
      </c>
      <c r="AE29" s="364"/>
      <c r="AF29" s="364"/>
      <c r="AG29" s="364"/>
    </row>
    <row r="30" spans="2:33" s="291" customFormat="1" x14ac:dyDescent="0.2">
      <c r="B30" s="290">
        <v>0.54166666666666663</v>
      </c>
      <c r="C30" s="309">
        <v>2.9</v>
      </c>
      <c r="D30" s="309">
        <v>2.4</v>
      </c>
      <c r="E30" s="309">
        <v>1.7</v>
      </c>
      <c r="F30" s="309">
        <v>2</v>
      </c>
      <c r="G30" s="309">
        <v>1.4</v>
      </c>
      <c r="H30" s="309">
        <v>1.7</v>
      </c>
      <c r="I30" s="309">
        <v>2.9</v>
      </c>
      <c r="J30" s="309">
        <v>6.9</v>
      </c>
      <c r="K30" s="309">
        <v>2.9</v>
      </c>
      <c r="L30" s="309">
        <v>1.5</v>
      </c>
      <c r="M30" s="309">
        <v>1.5</v>
      </c>
      <c r="N30" s="309">
        <v>1.9</v>
      </c>
      <c r="O30" s="309">
        <v>18.2</v>
      </c>
      <c r="P30" s="309">
        <v>2</v>
      </c>
      <c r="Q30" s="309">
        <v>13.5</v>
      </c>
      <c r="R30" s="309" t="s">
        <v>360</v>
      </c>
      <c r="S30" s="309">
        <v>9.5</v>
      </c>
      <c r="T30" s="309">
        <v>4.4000000000000004</v>
      </c>
      <c r="U30" s="309">
        <v>5.3</v>
      </c>
      <c r="V30" s="309">
        <v>3.2</v>
      </c>
      <c r="W30" s="309">
        <v>0.4</v>
      </c>
      <c r="X30" s="309">
        <v>1.8</v>
      </c>
      <c r="Y30" s="309">
        <v>0.7</v>
      </c>
      <c r="Z30" s="309">
        <v>2</v>
      </c>
      <c r="AA30" s="309">
        <v>1.7</v>
      </c>
      <c r="AB30" s="309" t="s">
        <v>361</v>
      </c>
      <c r="AC30" s="309" t="s">
        <v>361</v>
      </c>
      <c r="AD30" s="309" t="s">
        <v>361</v>
      </c>
      <c r="AE30" s="365"/>
      <c r="AF30" s="364"/>
      <c r="AG30" s="364"/>
    </row>
    <row r="31" spans="2:33" s="291" customFormat="1" x14ac:dyDescent="0.2">
      <c r="B31" s="290">
        <v>0.58333333333333337</v>
      </c>
      <c r="C31" s="309">
        <v>2.5</v>
      </c>
      <c r="D31" s="309">
        <v>2.4</v>
      </c>
      <c r="E31" s="309">
        <v>1.8</v>
      </c>
      <c r="F31" s="309">
        <v>1.8</v>
      </c>
      <c r="G31" s="309">
        <v>1.5</v>
      </c>
      <c r="H31" s="309">
        <v>1.6</v>
      </c>
      <c r="I31" s="309">
        <v>2.6</v>
      </c>
      <c r="J31" s="309">
        <v>2.8</v>
      </c>
      <c r="K31" s="309">
        <v>3.6</v>
      </c>
      <c r="L31" s="309">
        <v>1.5</v>
      </c>
      <c r="M31" s="309">
        <v>1.9</v>
      </c>
      <c r="N31" s="309">
        <v>2</v>
      </c>
      <c r="O31" s="309">
        <v>16.399999999999999</v>
      </c>
      <c r="P31" s="309">
        <v>2.6</v>
      </c>
      <c r="Q31" s="309">
        <v>8.6999999999999993</v>
      </c>
      <c r="R31" s="309" t="s">
        <v>360</v>
      </c>
      <c r="S31" s="309">
        <v>9.6999999999999993</v>
      </c>
      <c r="T31" s="309">
        <v>4.4000000000000004</v>
      </c>
      <c r="U31" s="329">
        <v>2.7</v>
      </c>
      <c r="V31" s="309">
        <v>4.3</v>
      </c>
      <c r="W31" s="309">
        <v>0.4</v>
      </c>
      <c r="X31" s="309">
        <v>1.9</v>
      </c>
      <c r="Y31" s="309">
        <v>1</v>
      </c>
      <c r="Z31" s="309">
        <v>0.8</v>
      </c>
      <c r="AA31" s="309">
        <v>1.6</v>
      </c>
      <c r="AB31" s="309" t="s">
        <v>361</v>
      </c>
      <c r="AC31" s="309" t="s">
        <v>361</v>
      </c>
      <c r="AD31" s="309" t="s">
        <v>361</v>
      </c>
      <c r="AE31" s="364"/>
      <c r="AF31" s="365"/>
      <c r="AG31" s="364"/>
    </row>
    <row r="32" spans="2:33" s="291" customFormat="1" x14ac:dyDescent="0.2">
      <c r="B32" s="290">
        <v>0.625</v>
      </c>
      <c r="C32" s="309">
        <v>2.8</v>
      </c>
      <c r="D32" s="309">
        <v>2.5</v>
      </c>
      <c r="E32" s="309">
        <v>1.9</v>
      </c>
      <c r="F32" s="309">
        <v>1.7</v>
      </c>
      <c r="G32" s="309">
        <v>1.4</v>
      </c>
      <c r="H32" s="309">
        <v>1.6</v>
      </c>
      <c r="I32" s="309">
        <v>2.2999999999999998</v>
      </c>
      <c r="J32" s="309">
        <v>2.2000000000000002</v>
      </c>
      <c r="K32" s="309">
        <v>6.2</v>
      </c>
      <c r="L32" s="309">
        <v>1.8</v>
      </c>
      <c r="M32" s="309">
        <v>2.1</v>
      </c>
      <c r="N32" s="309">
        <v>2.2000000000000002</v>
      </c>
      <c r="O32" s="309">
        <v>17.2</v>
      </c>
      <c r="P32" s="309">
        <v>2.5</v>
      </c>
      <c r="Q32" s="309">
        <v>4.5999999999999996</v>
      </c>
      <c r="R32" s="309" t="s">
        <v>360</v>
      </c>
      <c r="S32" s="309">
        <v>9.4</v>
      </c>
      <c r="T32" s="309">
        <v>7.9</v>
      </c>
      <c r="U32" s="309">
        <v>2</v>
      </c>
      <c r="V32" s="309">
        <v>5.0999999999999996</v>
      </c>
      <c r="W32" s="309">
        <v>1.4</v>
      </c>
      <c r="X32" s="309">
        <v>1.7</v>
      </c>
      <c r="Y32" s="309">
        <v>1.1000000000000001</v>
      </c>
      <c r="Z32" s="309">
        <v>1.9</v>
      </c>
      <c r="AA32" s="309">
        <v>1.4</v>
      </c>
      <c r="AB32" s="309" t="s">
        <v>361</v>
      </c>
      <c r="AC32" s="309" t="s">
        <v>361</v>
      </c>
      <c r="AD32" s="309" t="s">
        <v>361</v>
      </c>
      <c r="AE32" s="364"/>
      <c r="AF32" s="365"/>
      <c r="AG32" s="364"/>
    </row>
    <row r="33" spans="2:36" s="291" customFormat="1" x14ac:dyDescent="0.2">
      <c r="B33" s="290">
        <v>0.66666666666666663</v>
      </c>
      <c r="C33" s="309">
        <v>2.8</v>
      </c>
      <c r="D33" s="309">
        <v>2.1</v>
      </c>
      <c r="E33" s="309">
        <v>2.1</v>
      </c>
      <c r="F33" s="309">
        <v>1.9</v>
      </c>
      <c r="G33" s="309">
        <v>1.9</v>
      </c>
      <c r="H33" s="309">
        <v>1.6</v>
      </c>
      <c r="I33" s="309">
        <v>1.6</v>
      </c>
      <c r="J33" s="309">
        <v>2.1</v>
      </c>
      <c r="K33" s="309">
        <v>8.1</v>
      </c>
      <c r="L33" s="309">
        <v>2</v>
      </c>
      <c r="M33" s="309">
        <v>2.6</v>
      </c>
      <c r="N33" s="309">
        <v>2.4</v>
      </c>
      <c r="O33" s="309">
        <v>15.4</v>
      </c>
      <c r="P33" s="309">
        <v>2</v>
      </c>
      <c r="Q33" s="309">
        <v>3</v>
      </c>
      <c r="R33" s="309" t="s">
        <v>360</v>
      </c>
      <c r="S33" s="309">
        <v>12.7</v>
      </c>
      <c r="T33" s="309">
        <v>9.9</v>
      </c>
      <c r="U33" s="309">
        <v>1.6</v>
      </c>
      <c r="V33" s="309">
        <v>3.7</v>
      </c>
      <c r="W33" s="309">
        <v>1.5</v>
      </c>
      <c r="X33" s="309">
        <v>2.2000000000000002</v>
      </c>
      <c r="Y33" s="309">
        <v>1.5</v>
      </c>
      <c r="Z33" s="309">
        <v>1.5</v>
      </c>
      <c r="AA33" s="309">
        <v>1.4</v>
      </c>
      <c r="AB33" s="309" t="s">
        <v>361</v>
      </c>
      <c r="AC33" s="309" t="s">
        <v>361</v>
      </c>
      <c r="AD33" s="309" t="s">
        <v>361</v>
      </c>
      <c r="AE33" s="364"/>
      <c r="AF33" s="365"/>
      <c r="AG33" s="364"/>
    </row>
    <row r="34" spans="2:36" s="291" customFormat="1" x14ac:dyDescent="0.2">
      <c r="B34" s="290">
        <v>0.70833333333333337</v>
      </c>
      <c r="C34" s="309">
        <v>2.5</v>
      </c>
      <c r="D34" s="309">
        <v>2.1</v>
      </c>
      <c r="E34" s="309">
        <v>2.2000000000000002</v>
      </c>
      <c r="F34" s="309">
        <v>2</v>
      </c>
      <c r="G34" s="309">
        <v>1.8</v>
      </c>
      <c r="H34" s="309">
        <v>2</v>
      </c>
      <c r="I34" s="309">
        <v>1.7</v>
      </c>
      <c r="J34" s="309">
        <v>2.2999999999999998</v>
      </c>
      <c r="K34" s="309">
        <v>3.7</v>
      </c>
      <c r="L34" s="309">
        <v>1.7</v>
      </c>
      <c r="M34" s="309">
        <v>3.6</v>
      </c>
      <c r="N34" s="309">
        <v>2.9</v>
      </c>
      <c r="O34" s="309">
        <v>16.3</v>
      </c>
      <c r="P34" s="309">
        <v>2</v>
      </c>
      <c r="Q34" s="309">
        <v>1.3</v>
      </c>
      <c r="R34" s="309" t="s">
        <v>360</v>
      </c>
      <c r="S34" s="309">
        <v>6.9</v>
      </c>
      <c r="T34" s="309">
        <v>8.6</v>
      </c>
      <c r="U34" s="309">
        <v>1.4</v>
      </c>
      <c r="V34" s="309">
        <v>2</v>
      </c>
      <c r="W34" s="309">
        <v>1.1000000000000001</v>
      </c>
      <c r="X34" s="309">
        <v>2.1</v>
      </c>
      <c r="Y34" s="309">
        <v>2.2000000000000002</v>
      </c>
      <c r="Z34" s="309">
        <v>1.5</v>
      </c>
      <c r="AA34" s="309">
        <v>1.2</v>
      </c>
      <c r="AB34" s="309" t="s">
        <v>361</v>
      </c>
      <c r="AC34" s="309" t="s">
        <v>361</v>
      </c>
      <c r="AD34" s="309" t="s">
        <v>361</v>
      </c>
      <c r="AE34" s="364"/>
      <c r="AF34" s="364"/>
      <c r="AG34" s="364"/>
    </row>
    <row r="35" spans="2:36" s="291" customFormat="1" x14ac:dyDescent="0.2">
      <c r="B35" s="290">
        <v>0.75</v>
      </c>
      <c r="C35" s="309">
        <v>2.8</v>
      </c>
      <c r="D35" s="309">
        <v>2.2000000000000002</v>
      </c>
      <c r="E35" s="309">
        <v>2.4</v>
      </c>
      <c r="F35" s="309">
        <v>2.5</v>
      </c>
      <c r="G35" s="309">
        <v>2.2000000000000002</v>
      </c>
      <c r="H35" s="309">
        <v>3.2</v>
      </c>
      <c r="I35" s="309">
        <v>2.6</v>
      </c>
      <c r="J35" s="309">
        <v>2.8</v>
      </c>
      <c r="K35" s="309">
        <v>4.3</v>
      </c>
      <c r="L35" s="309">
        <v>2.2000000000000002</v>
      </c>
      <c r="M35" s="309">
        <v>3.3</v>
      </c>
      <c r="N35" s="309">
        <v>2.7</v>
      </c>
      <c r="O35" s="309">
        <v>15.2</v>
      </c>
      <c r="P35" s="309">
        <v>1.8</v>
      </c>
      <c r="Q35" s="309">
        <v>1.1000000000000001</v>
      </c>
      <c r="R35" s="309" t="s">
        <v>360</v>
      </c>
      <c r="S35" s="309">
        <v>4</v>
      </c>
      <c r="T35" s="309">
        <v>5.5</v>
      </c>
      <c r="U35" s="309">
        <v>1.2</v>
      </c>
      <c r="V35" s="309">
        <v>1.6</v>
      </c>
      <c r="W35" s="309">
        <v>1.2</v>
      </c>
      <c r="X35" s="309">
        <v>2.1</v>
      </c>
      <c r="Y35" s="309">
        <v>2.1</v>
      </c>
      <c r="Z35" s="309">
        <v>1.6</v>
      </c>
      <c r="AA35" s="309">
        <v>2.2000000000000002</v>
      </c>
      <c r="AB35" s="309" t="s">
        <v>361</v>
      </c>
      <c r="AC35" s="309" t="s">
        <v>361</v>
      </c>
      <c r="AD35" s="309" t="s">
        <v>361</v>
      </c>
      <c r="AE35" s="364"/>
      <c r="AF35" s="364"/>
      <c r="AG35" s="364"/>
      <c r="AJ35"/>
    </row>
    <row r="36" spans="2:36" s="291" customFormat="1" x14ac:dyDescent="0.2">
      <c r="B36" s="290">
        <v>0.79166666666666663</v>
      </c>
      <c r="C36" s="309">
        <v>2.6</v>
      </c>
      <c r="D36" s="309">
        <v>2.2999999999999998</v>
      </c>
      <c r="E36" s="309">
        <v>2.1</v>
      </c>
      <c r="F36" s="309">
        <v>2.5</v>
      </c>
      <c r="G36" s="309">
        <v>3.5</v>
      </c>
      <c r="H36" s="309">
        <v>2.2999999999999998</v>
      </c>
      <c r="I36" s="309">
        <v>3.7</v>
      </c>
      <c r="J36" s="309">
        <v>3.8</v>
      </c>
      <c r="K36" s="309">
        <v>3.2</v>
      </c>
      <c r="L36" s="309">
        <v>1.8</v>
      </c>
      <c r="M36" s="309">
        <v>8.4</v>
      </c>
      <c r="N36" s="309">
        <v>2.2999999999999998</v>
      </c>
      <c r="O36" s="309">
        <v>10.9</v>
      </c>
      <c r="P36" s="329">
        <v>2.5</v>
      </c>
      <c r="Q36" s="329">
        <v>0.8</v>
      </c>
      <c r="R36" s="309">
        <v>3.1</v>
      </c>
      <c r="S36" s="309">
        <v>3</v>
      </c>
      <c r="T36" s="309">
        <v>3.5</v>
      </c>
      <c r="U36" s="309">
        <v>1.2</v>
      </c>
      <c r="V36" s="309">
        <v>1.4</v>
      </c>
      <c r="W36" s="309">
        <v>1.4</v>
      </c>
      <c r="X36" s="309">
        <v>1.5</v>
      </c>
      <c r="Y36" s="309">
        <v>3.1</v>
      </c>
      <c r="Z36" s="309">
        <v>1.8</v>
      </c>
      <c r="AA36" s="309">
        <v>3.3</v>
      </c>
      <c r="AB36" s="309" t="s">
        <v>361</v>
      </c>
      <c r="AC36" s="309" t="s">
        <v>361</v>
      </c>
      <c r="AD36" s="309" t="s">
        <v>361</v>
      </c>
      <c r="AE36" s="364"/>
      <c r="AF36" s="364"/>
      <c r="AG36" s="364"/>
      <c r="AJ36"/>
    </row>
    <row r="37" spans="2:36" s="291" customFormat="1" x14ac:dyDescent="0.2">
      <c r="B37" s="290">
        <v>0.83333333333333337</v>
      </c>
      <c r="C37" s="309">
        <v>2.1</v>
      </c>
      <c r="D37" s="309">
        <v>1.7</v>
      </c>
      <c r="E37" s="309">
        <v>1.8</v>
      </c>
      <c r="F37" s="309">
        <v>2</v>
      </c>
      <c r="G37" s="309">
        <v>3.2</v>
      </c>
      <c r="H37" s="309">
        <v>1.7</v>
      </c>
      <c r="I37" s="309">
        <v>2.5</v>
      </c>
      <c r="J37" s="309">
        <v>5.0999999999999996</v>
      </c>
      <c r="K37" s="309">
        <v>1.8</v>
      </c>
      <c r="L37" s="309">
        <v>2.2000000000000002</v>
      </c>
      <c r="M37" s="309">
        <v>4.4000000000000004</v>
      </c>
      <c r="N37" s="309">
        <v>3.2</v>
      </c>
      <c r="O37" s="309">
        <v>5.3</v>
      </c>
      <c r="P37" s="309">
        <v>17.600000000000001</v>
      </c>
      <c r="Q37" s="309">
        <v>0.9</v>
      </c>
      <c r="R37" s="309">
        <v>2.7</v>
      </c>
      <c r="S37" s="309">
        <v>1.7</v>
      </c>
      <c r="T37" s="309">
        <v>5.3</v>
      </c>
      <c r="U37" s="309">
        <v>1</v>
      </c>
      <c r="V37" s="309">
        <v>1.4</v>
      </c>
      <c r="W37" s="309">
        <v>2.6</v>
      </c>
      <c r="X37" s="309">
        <v>1.1000000000000001</v>
      </c>
      <c r="Y37" s="309">
        <v>2.2999999999999998</v>
      </c>
      <c r="Z37" s="309">
        <v>2.2000000000000002</v>
      </c>
      <c r="AA37" s="309">
        <v>3.5</v>
      </c>
      <c r="AB37" s="309" t="s">
        <v>361</v>
      </c>
      <c r="AC37" s="309" t="s">
        <v>361</v>
      </c>
      <c r="AD37" s="309" t="s">
        <v>361</v>
      </c>
      <c r="AE37" s="364"/>
      <c r="AF37" s="364"/>
      <c r="AG37" s="364"/>
      <c r="AJ37"/>
    </row>
    <row r="38" spans="2:36" s="291" customFormat="1" x14ac:dyDescent="0.2">
      <c r="B38" s="290">
        <v>0.875</v>
      </c>
      <c r="C38" s="309">
        <v>1.9</v>
      </c>
      <c r="D38" s="309">
        <v>1.8</v>
      </c>
      <c r="E38" s="309">
        <v>2.1</v>
      </c>
      <c r="F38" s="309">
        <v>1.8</v>
      </c>
      <c r="G38" s="309">
        <v>3.3</v>
      </c>
      <c r="H38" s="309">
        <v>1.4</v>
      </c>
      <c r="I38" s="309">
        <v>1.8</v>
      </c>
      <c r="J38" s="309">
        <v>3.8</v>
      </c>
      <c r="K38" s="309">
        <v>1.7</v>
      </c>
      <c r="L38" s="309">
        <v>2.2000000000000002</v>
      </c>
      <c r="M38" s="309">
        <v>2.1</v>
      </c>
      <c r="N38" s="309">
        <v>2.8</v>
      </c>
      <c r="O38" s="309">
        <v>28.1</v>
      </c>
      <c r="P38" s="309">
        <v>28.9</v>
      </c>
      <c r="Q38" s="309">
        <v>9.9</v>
      </c>
      <c r="R38" s="309">
        <v>4.0999999999999996</v>
      </c>
      <c r="S38" s="309">
        <v>1.4</v>
      </c>
      <c r="T38" s="309">
        <v>3.6</v>
      </c>
      <c r="U38" s="309">
        <v>1</v>
      </c>
      <c r="V38" s="309">
        <v>1.2</v>
      </c>
      <c r="W38" s="309">
        <v>6.3</v>
      </c>
      <c r="X38" s="309">
        <v>1.5</v>
      </c>
      <c r="Y38" s="309">
        <v>2.6</v>
      </c>
      <c r="Z38" s="309">
        <v>3.8</v>
      </c>
      <c r="AA38" s="309">
        <v>1.6</v>
      </c>
      <c r="AB38" s="309" t="s">
        <v>361</v>
      </c>
      <c r="AC38" s="309" t="s">
        <v>361</v>
      </c>
      <c r="AD38" s="309" t="s">
        <v>361</v>
      </c>
      <c r="AE38" s="364"/>
      <c r="AF38" s="364"/>
      <c r="AG38" s="364"/>
      <c r="AJ38"/>
    </row>
    <row r="39" spans="2:36" s="291" customFormat="1" x14ac:dyDescent="0.2">
      <c r="B39" s="290">
        <v>0.91666666666666663</v>
      </c>
      <c r="C39" s="309">
        <v>1.9</v>
      </c>
      <c r="D39" s="309">
        <v>1.8</v>
      </c>
      <c r="E39" s="309">
        <v>2.5</v>
      </c>
      <c r="F39" s="309">
        <v>1.8</v>
      </c>
      <c r="G39" s="309">
        <v>3.7</v>
      </c>
      <c r="H39" s="309">
        <v>1.4</v>
      </c>
      <c r="I39" s="309">
        <v>2.4</v>
      </c>
      <c r="J39" s="309">
        <v>5.0999999999999996</v>
      </c>
      <c r="K39" s="309">
        <v>3.1</v>
      </c>
      <c r="L39" s="309">
        <v>1.5</v>
      </c>
      <c r="M39" s="309">
        <v>2.7</v>
      </c>
      <c r="N39" s="309">
        <v>3.8</v>
      </c>
      <c r="O39" s="309">
        <v>14.3</v>
      </c>
      <c r="P39" s="309">
        <v>18.8</v>
      </c>
      <c r="Q39" s="309">
        <v>3.3</v>
      </c>
      <c r="R39" s="309">
        <v>8</v>
      </c>
      <c r="S39" s="309">
        <v>4.0999999999999996</v>
      </c>
      <c r="T39" s="309">
        <v>2.2999999999999998</v>
      </c>
      <c r="U39" s="309">
        <v>1.2</v>
      </c>
      <c r="V39" s="309">
        <v>1</v>
      </c>
      <c r="W39" s="309">
        <v>14.3</v>
      </c>
      <c r="X39" s="309">
        <v>1.6</v>
      </c>
      <c r="Y39" s="309">
        <v>4.5</v>
      </c>
      <c r="Z39" s="309">
        <v>5.5</v>
      </c>
      <c r="AA39" s="309">
        <v>2.2000000000000002</v>
      </c>
      <c r="AB39" s="309" t="s">
        <v>361</v>
      </c>
      <c r="AC39" s="309" t="s">
        <v>361</v>
      </c>
      <c r="AD39" s="309" t="s">
        <v>361</v>
      </c>
      <c r="AE39" s="364"/>
      <c r="AF39" s="364"/>
      <c r="AG39" s="364"/>
    </row>
    <row r="40" spans="2:36" s="291" customFormat="1" x14ac:dyDescent="0.2">
      <c r="B40" s="290">
        <v>0.95833333333333337</v>
      </c>
      <c r="C40" s="309">
        <v>1.8</v>
      </c>
      <c r="D40" s="309">
        <v>1.6</v>
      </c>
      <c r="E40" s="309">
        <v>5.4</v>
      </c>
      <c r="F40" s="309">
        <v>1.7</v>
      </c>
      <c r="G40" s="309">
        <v>9.1999999999999993</v>
      </c>
      <c r="H40" s="309">
        <v>9.1999999999999993</v>
      </c>
      <c r="I40" s="309">
        <v>4.2</v>
      </c>
      <c r="J40" s="309">
        <v>3.4</v>
      </c>
      <c r="K40" s="309">
        <v>3.7</v>
      </c>
      <c r="L40" s="309">
        <v>4.5</v>
      </c>
      <c r="M40" s="309">
        <v>3.2</v>
      </c>
      <c r="N40" s="309">
        <v>13.3</v>
      </c>
      <c r="O40" s="309">
        <v>14.5</v>
      </c>
      <c r="P40" s="309">
        <v>16.5</v>
      </c>
      <c r="Q40" s="309">
        <v>12</v>
      </c>
      <c r="R40" s="309">
        <v>7</v>
      </c>
      <c r="S40" s="309">
        <v>4.4000000000000004</v>
      </c>
      <c r="T40" s="309">
        <v>4.2</v>
      </c>
      <c r="U40" s="309">
        <v>1.1000000000000001</v>
      </c>
      <c r="V40" s="309">
        <v>2.2000000000000002</v>
      </c>
      <c r="W40" s="309">
        <v>4.0999999999999996</v>
      </c>
      <c r="X40" s="309">
        <v>20.399999999999999</v>
      </c>
      <c r="Y40" s="309">
        <v>5</v>
      </c>
      <c r="Z40" s="309">
        <v>6.6</v>
      </c>
      <c r="AA40" s="309">
        <v>3</v>
      </c>
      <c r="AB40" s="309" t="s">
        <v>361</v>
      </c>
      <c r="AC40" s="309" t="s">
        <v>361</v>
      </c>
      <c r="AD40" s="309" t="s">
        <v>361</v>
      </c>
      <c r="AE40" s="365"/>
      <c r="AF40" s="364"/>
      <c r="AG40" s="364"/>
    </row>
    <row r="41" spans="2:36" s="292" customFormat="1" ht="33" customHeight="1" x14ac:dyDescent="0.2">
      <c r="B41" s="288" t="s">
        <v>259</v>
      </c>
      <c r="C41" s="340">
        <v>3.1</v>
      </c>
      <c r="D41" s="340">
        <v>2.6</v>
      </c>
      <c r="E41" s="340">
        <v>3.1</v>
      </c>
      <c r="F41" s="340">
        <v>3.6</v>
      </c>
      <c r="G41" s="340">
        <v>4</v>
      </c>
      <c r="H41" s="340">
        <v>3.4</v>
      </c>
      <c r="I41" s="340">
        <v>2.8</v>
      </c>
      <c r="J41" s="340">
        <v>5.7</v>
      </c>
      <c r="K41" s="340">
        <v>3.9</v>
      </c>
      <c r="L41" s="340">
        <v>2.7</v>
      </c>
      <c r="M41" s="340">
        <v>3</v>
      </c>
      <c r="N41" s="340">
        <v>4.0999999999999996</v>
      </c>
      <c r="O41" s="340">
        <v>14.4</v>
      </c>
      <c r="P41" s="340">
        <v>8.3000000000000007</v>
      </c>
      <c r="Q41" s="340">
        <v>5.2</v>
      </c>
      <c r="R41" s="340">
        <v>5.5</v>
      </c>
      <c r="S41" s="340">
        <v>4.7</v>
      </c>
      <c r="T41" s="340">
        <v>4.5999999999999996</v>
      </c>
      <c r="U41" s="340">
        <v>2.6</v>
      </c>
      <c r="V41" s="340">
        <v>2.6</v>
      </c>
      <c r="W41" s="340">
        <v>3.2</v>
      </c>
      <c r="X41" s="340">
        <v>4.2</v>
      </c>
      <c r="Y41" s="340">
        <v>5.3</v>
      </c>
      <c r="Z41" s="340">
        <v>3.9</v>
      </c>
      <c r="AA41" s="340">
        <v>3.2</v>
      </c>
      <c r="AB41" s="340" t="s">
        <v>362</v>
      </c>
      <c r="AC41" s="340" t="s">
        <v>361</v>
      </c>
      <c r="AD41" s="340" t="s">
        <v>361</v>
      </c>
      <c r="AE41" s="366"/>
      <c r="AF41" s="366"/>
      <c r="AG41" s="366"/>
    </row>
    <row r="42" spans="2:36" s="292" customFormat="1" ht="27" customHeight="1" x14ac:dyDescent="0.2">
      <c r="B42" s="288" t="s">
        <v>260</v>
      </c>
      <c r="C42" s="372" t="s">
        <v>261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4"/>
      <c r="AE42" s="366"/>
      <c r="AF42" s="366"/>
      <c r="AG42" s="366"/>
    </row>
    <row r="43" spans="2:36" ht="10.5" customHeight="1" x14ac:dyDescent="0.2">
      <c r="B43" s="323" t="s">
        <v>306</v>
      </c>
    </row>
    <row r="44" spans="2:36" ht="10.5" customHeight="1" x14ac:dyDescent="0.2">
      <c r="B44" s="323" t="s">
        <v>351</v>
      </c>
    </row>
    <row r="45" spans="2:36" ht="10.5" customHeight="1" x14ac:dyDescent="0.2">
      <c r="B45" s="323" t="s">
        <v>363</v>
      </c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0"/>
    <col min="2" max="2" width="11.5703125" style="312"/>
    <col min="3" max="3" width="10.140625" style="313" customWidth="1"/>
    <col min="4" max="4" width="11.5703125" style="312"/>
    <col min="5" max="5" width="11.5703125" style="310"/>
    <col min="6" max="6" width="11.5703125" style="311"/>
    <col min="7" max="7" width="11.5703125" style="310"/>
    <col min="8" max="9" width="11.5703125" style="311"/>
    <col min="10" max="14" width="11.5703125" style="310"/>
    <col min="15" max="16" width="11.5703125" style="311"/>
    <col min="17" max="16384" width="11.5703125" style="310"/>
  </cols>
  <sheetData>
    <row r="1" spans="1:16" x14ac:dyDescent="0.25">
      <c r="A1" s="311" t="s">
        <v>198</v>
      </c>
      <c r="B1" s="317">
        <v>2</v>
      </c>
      <c r="C1" s="317"/>
      <c r="D1" s="317">
        <v>4</v>
      </c>
      <c r="G1" s="311" t="s">
        <v>198</v>
      </c>
      <c r="H1" s="311">
        <v>4</v>
      </c>
      <c r="I1" s="317">
        <v>6</v>
      </c>
      <c r="N1" s="311" t="s">
        <v>198</v>
      </c>
      <c r="O1" s="311">
        <v>6</v>
      </c>
      <c r="P1" s="317">
        <v>8</v>
      </c>
    </row>
    <row r="2" spans="1:16" s="314" customFormat="1" x14ac:dyDescent="0.25">
      <c r="A2" s="315">
        <v>0.91200000000000003</v>
      </c>
      <c r="B2" s="315">
        <f>ROUND(1.2636*A2-0.0719,3)</f>
        <v>1.081</v>
      </c>
      <c r="C2" s="315"/>
      <c r="D2" s="315">
        <f>ROUND(1.2636*A2-0.0681,3)</f>
        <v>1.0840000000000001</v>
      </c>
      <c r="F2" s="316"/>
      <c r="G2" s="316">
        <v>0.91200000000000003</v>
      </c>
      <c r="H2" s="315">
        <f>ROUND(1.2636*G2-0.0681,3)</f>
        <v>1.0840000000000001</v>
      </c>
      <c r="I2" s="315">
        <f>ROUND(1.2364*G2-0.0391,3)</f>
        <v>1.0880000000000001</v>
      </c>
      <c r="N2" s="316">
        <v>0.92200000000000004</v>
      </c>
      <c r="O2" s="315">
        <f>1.2364*N2-0.0391</f>
        <v>1.1008608000000002</v>
      </c>
      <c r="P2" s="315">
        <f>1.2636*N2-0.0611</f>
        <v>1.1039392000000001</v>
      </c>
    </row>
    <row r="3" spans="1:16" x14ac:dyDescent="0.25">
      <c r="A3" s="313">
        <v>0.93</v>
      </c>
      <c r="B3" s="313">
        <v>1.103</v>
      </c>
      <c r="D3" s="313">
        <v>1.107</v>
      </c>
      <c r="G3" s="313">
        <v>0.93</v>
      </c>
      <c r="H3" s="313">
        <v>1.107</v>
      </c>
      <c r="I3" s="313">
        <v>1.111</v>
      </c>
      <c r="N3" s="313">
        <v>0.93</v>
      </c>
      <c r="O3" s="313">
        <v>1.111</v>
      </c>
      <c r="P3" s="313">
        <v>1.1140000000000001</v>
      </c>
    </row>
    <row r="4" spans="1:16" x14ac:dyDescent="0.25">
      <c r="A4" s="313">
        <v>0.93100000000000005</v>
      </c>
      <c r="B4" s="313">
        <v>1.105</v>
      </c>
      <c r="D4" s="313">
        <v>1.1080000000000001</v>
      </c>
      <c r="G4" s="313">
        <v>0.93100000000000005</v>
      </c>
      <c r="H4" s="313">
        <v>1.1080000000000001</v>
      </c>
      <c r="I4" s="313">
        <v>1.1120000000000001</v>
      </c>
      <c r="N4" s="313">
        <v>0.93100000000000005</v>
      </c>
      <c r="O4" s="313">
        <v>1.1120000000000001</v>
      </c>
      <c r="P4" s="313">
        <v>1.115</v>
      </c>
    </row>
    <row r="5" spans="1:16" x14ac:dyDescent="0.25">
      <c r="A5" s="313">
        <v>0.93200000000000005</v>
      </c>
      <c r="B5" s="313">
        <v>1.1060000000000001</v>
      </c>
      <c r="D5" s="313">
        <v>1.1100000000000001</v>
      </c>
      <c r="G5" s="313">
        <v>0.93200000000000005</v>
      </c>
      <c r="H5" s="313">
        <v>1.1100000000000001</v>
      </c>
      <c r="I5" s="313">
        <v>1.113</v>
      </c>
      <c r="N5" s="313">
        <v>0.93200000000000005</v>
      </c>
      <c r="O5" s="313">
        <v>1.113</v>
      </c>
      <c r="P5" s="313">
        <v>1.117</v>
      </c>
    </row>
    <row r="6" spans="1:16" x14ac:dyDescent="0.25">
      <c r="A6" s="313">
        <v>0.93300000000000005</v>
      </c>
      <c r="B6" s="313">
        <v>1.107</v>
      </c>
      <c r="D6" s="313">
        <v>1.111</v>
      </c>
      <c r="G6" s="313">
        <v>0.93300000000000005</v>
      </c>
      <c r="H6" s="313">
        <v>1.111</v>
      </c>
      <c r="I6" s="313">
        <v>1.1140000000000001</v>
      </c>
      <c r="N6" s="313">
        <v>0.93300000000000005</v>
      </c>
      <c r="O6" s="313">
        <v>1.1140000000000001</v>
      </c>
      <c r="P6" s="313">
        <v>1.1180000000000001</v>
      </c>
    </row>
    <row r="7" spans="1:16" x14ac:dyDescent="0.25">
      <c r="A7" s="313">
        <v>0.93400000000000005</v>
      </c>
      <c r="B7" s="313">
        <v>1.1080000000000001</v>
      </c>
      <c r="D7" s="313">
        <v>1.1120000000000001</v>
      </c>
      <c r="G7" s="313">
        <v>0.93400000000000005</v>
      </c>
      <c r="H7" s="313">
        <v>1.1120000000000001</v>
      </c>
      <c r="I7" s="313">
        <v>1.1160000000000001</v>
      </c>
      <c r="N7" s="313">
        <v>0.93400000000000005</v>
      </c>
      <c r="O7" s="313">
        <v>1.1160000000000001</v>
      </c>
      <c r="P7" s="313">
        <v>1.119</v>
      </c>
    </row>
    <row r="8" spans="1:16" x14ac:dyDescent="0.25">
      <c r="A8" s="313">
        <v>0.93500000000000005</v>
      </c>
      <c r="B8" s="313">
        <v>1.1100000000000001</v>
      </c>
      <c r="D8" s="313">
        <v>1.113</v>
      </c>
      <c r="G8" s="313">
        <v>0.93500000000000005</v>
      </c>
      <c r="H8" s="313">
        <v>1.113</v>
      </c>
      <c r="I8" s="313">
        <v>1.117</v>
      </c>
      <c r="N8" s="313">
        <v>0.93500000000000005</v>
      </c>
      <c r="O8" s="313">
        <v>1.117</v>
      </c>
      <c r="P8" s="313">
        <v>1.1200000000000001</v>
      </c>
    </row>
    <row r="9" spans="1:16" x14ac:dyDescent="0.25">
      <c r="A9" s="313">
        <v>0.93600000000000005</v>
      </c>
      <c r="B9" s="313">
        <v>1.111</v>
      </c>
      <c r="D9" s="313">
        <v>1.115</v>
      </c>
      <c r="G9" s="313">
        <v>0.93600000000000005</v>
      </c>
      <c r="H9" s="313">
        <v>1.115</v>
      </c>
      <c r="I9" s="313">
        <v>1.1180000000000001</v>
      </c>
      <c r="N9" s="313">
        <v>0.93600000000000005</v>
      </c>
      <c r="O9" s="313">
        <v>1.1180000000000001</v>
      </c>
      <c r="P9" s="313">
        <v>1.1220000000000001</v>
      </c>
    </row>
    <row r="10" spans="1:16" x14ac:dyDescent="0.25">
      <c r="A10" s="313">
        <v>0.93700000000000006</v>
      </c>
      <c r="B10" s="313">
        <v>1.1120000000000001</v>
      </c>
      <c r="D10" s="313">
        <v>1.1160000000000001</v>
      </c>
      <c r="G10" s="313">
        <v>0.93700000000000006</v>
      </c>
      <c r="H10" s="313">
        <v>1.1160000000000001</v>
      </c>
      <c r="I10" s="313">
        <v>1.119</v>
      </c>
      <c r="N10" s="313">
        <v>0.93700000000000006</v>
      </c>
      <c r="O10" s="313">
        <v>1.119</v>
      </c>
      <c r="P10" s="313">
        <v>1.123</v>
      </c>
    </row>
    <row r="11" spans="1:16" x14ac:dyDescent="0.25">
      <c r="A11" s="313">
        <v>0.93799999999999994</v>
      </c>
      <c r="B11" s="313">
        <v>1.113</v>
      </c>
      <c r="D11" s="313">
        <v>1.117</v>
      </c>
      <c r="G11" s="313">
        <v>0.93799999999999994</v>
      </c>
      <c r="H11" s="313">
        <v>1.117</v>
      </c>
      <c r="I11" s="313">
        <v>1.121</v>
      </c>
      <c r="N11" s="313">
        <v>0.93799999999999994</v>
      </c>
      <c r="O11" s="311">
        <v>1.121</v>
      </c>
      <c r="P11" s="311">
        <v>1.1240000000000001</v>
      </c>
    </row>
    <row r="12" spans="1:16" x14ac:dyDescent="0.25">
      <c r="A12" s="313">
        <v>0.93899999999999995</v>
      </c>
      <c r="B12" s="313">
        <v>1.115</v>
      </c>
      <c r="D12" s="313">
        <v>1.1180000000000001</v>
      </c>
      <c r="G12" s="313">
        <v>0.93899999999999995</v>
      </c>
      <c r="H12" s="313">
        <v>1.1180000000000001</v>
      </c>
      <c r="I12" s="313">
        <v>1.1220000000000001</v>
      </c>
      <c r="N12" s="313">
        <v>0.93899999999999995</v>
      </c>
      <c r="O12" s="311">
        <v>1.1220000000000001</v>
      </c>
      <c r="P12" s="311">
        <v>1.125</v>
      </c>
    </row>
    <row r="13" spans="1:16" x14ac:dyDescent="0.25">
      <c r="A13" s="313">
        <v>0.94</v>
      </c>
      <c r="B13" s="313">
        <v>1.1160000000000001</v>
      </c>
      <c r="D13" s="313">
        <v>1.1200000000000001</v>
      </c>
      <c r="G13" s="313">
        <v>0.94</v>
      </c>
      <c r="H13" s="313">
        <v>1.1200000000000001</v>
      </c>
      <c r="I13" s="313">
        <v>1.123</v>
      </c>
      <c r="N13" s="313">
        <v>0.94</v>
      </c>
      <c r="O13" s="311">
        <v>1.123</v>
      </c>
      <c r="P13" s="311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18" t="s">
        <v>274</v>
      </c>
      <c r="C1" s="320">
        <v>64.599999999999994</v>
      </c>
    </row>
    <row r="2" spans="1:3" x14ac:dyDescent="0.2">
      <c r="A2" s="171" t="s">
        <v>79</v>
      </c>
      <c r="B2" s="318" t="s">
        <v>296</v>
      </c>
      <c r="C2" s="320">
        <v>0.81299999999999994</v>
      </c>
    </row>
    <row r="3" spans="1:3" x14ac:dyDescent="0.2">
      <c r="A3" s="171" t="s">
        <v>147</v>
      </c>
      <c r="B3" s="318" t="s">
        <v>275</v>
      </c>
      <c r="C3" s="320">
        <v>2.5529999999999999</v>
      </c>
    </row>
    <row r="4" spans="1:3" x14ac:dyDescent="0.2">
      <c r="A4" s="171" t="s">
        <v>98</v>
      </c>
      <c r="B4" s="318" t="s">
        <v>277</v>
      </c>
      <c r="C4" s="320">
        <v>5.1349999999999998</v>
      </c>
    </row>
    <row r="5" spans="1:3" x14ac:dyDescent="0.2">
      <c r="A5" s="171" t="s">
        <v>96</v>
      </c>
      <c r="B5" s="318" t="s">
        <v>278</v>
      </c>
      <c r="C5" s="319" t="s">
        <v>213</v>
      </c>
    </row>
    <row r="6" spans="1:3" x14ac:dyDescent="0.2">
      <c r="A6" s="171" t="s">
        <v>106</v>
      </c>
      <c r="B6" s="318" t="s">
        <v>279</v>
      </c>
      <c r="C6" s="320">
        <v>0.58140000000000003</v>
      </c>
    </row>
    <row r="7" spans="1:3" x14ac:dyDescent="0.2">
      <c r="A7" s="171" t="s">
        <v>107</v>
      </c>
      <c r="B7" s="318" t="s">
        <v>276</v>
      </c>
      <c r="C7" s="320">
        <v>1.96</v>
      </c>
    </row>
    <row r="8" spans="1:3" x14ac:dyDescent="0.2">
      <c r="A8" s="171" t="s">
        <v>94</v>
      </c>
      <c r="B8" s="318" t="s">
        <v>281</v>
      </c>
      <c r="C8" s="320">
        <v>0.38200000000000001</v>
      </c>
    </row>
    <row r="9" spans="1:3" x14ac:dyDescent="0.2">
      <c r="A9" s="171" t="s">
        <v>108</v>
      </c>
      <c r="B9" s="318" t="s">
        <v>280</v>
      </c>
      <c r="C9" s="320">
        <v>1150</v>
      </c>
    </row>
    <row r="10" spans="1:3" x14ac:dyDescent="0.2">
      <c r="A10" s="171" t="s">
        <v>92</v>
      </c>
      <c r="B10" s="318" t="s">
        <v>282</v>
      </c>
      <c r="C10" s="320">
        <v>1.4450000000000001</v>
      </c>
    </row>
    <row r="11" spans="1:3" x14ac:dyDescent="0.2">
      <c r="A11" s="171" t="s">
        <v>88</v>
      </c>
      <c r="B11" s="318" t="s">
        <v>284</v>
      </c>
      <c r="C11" s="320">
        <v>32.340000000000003</v>
      </c>
    </row>
    <row r="12" spans="1:3" x14ac:dyDescent="0.2">
      <c r="A12" s="171" t="s">
        <v>90</v>
      </c>
      <c r="B12" s="318" t="s">
        <v>283</v>
      </c>
      <c r="C12" s="319" t="s">
        <v>214</v>
      </c>
    </row>
    <row r="13" spans="1:3" x14ac:dyDescent="0.2">
      <c r="A13" s="171" t="s">
        <v>109</v>
      </c>
      <c r="B13" s="318" t="s">
        <v>299</v>
      </c>
      <c r="C13" s="319" t="s">
        <v>270</v>
      </c>
    </row>
    <row r="14" spans="1:3" x14ac:dyDescent="0.2">
      <c r="A14" s="171" t="s">
        <v>110</v>
      </c>
      <c r="B14" s="318" t="s">
        <v>300</v>
      </c>
      <c r="C14" s="320">
        <v>2.633</v>
      </c>
    </row>
    <row r="15" spans="1:3" x14ac:dyDescent="0.2">
      <c r="A15" s="171" t="s">
        <v>148</v>
      </c>
      <c r="B15" s="318" t="s">
        <v>294</v>
      </c>
      <c r="C15" s="320">
        <v>215.6</v>
      </c>
    </row>
    <row r="16" spans="1:3" x14ac:dyDescent="0.2">
      <c r="A16" s="171" t="s">
        <v>111</v>
      </c>
      <c r="B16" s="318" t="s">
        <v>285</v>
      </c>
      <c r="C16" s="320">
        <v>666.9</v>
      </c>
    </row>
    <row r="17" spans="1:3" x14ac:dyDescent="0.2">
      <c r="A17" s="171" t="s">
        <v>112</v>
      </c>
      <c r="B17" s="318" t="s">
        <v>288</v>
      </c>
      <c r="C17" s="319" t="s">
        <v>271</v>
      </c>
    </row>
    <row r="18" spans="1:3" x14ac:dyDescent="0.2">
      <c r="A18" s="171" t="s">
        <v>113</v>
      </c>
      <c r="B18" s="318" t="s">
        <v>289</v>
      </c>
      <c r="C18" s="320">
        <v>150.6</v>
      </c>
    </row>
    <row r="19" spans="1:3" x14ac:dyDescent="0.2">
      <c r="A19" s="171" t="s">
        <v>86</v>
      </c>
      <c r="B19" s="318" t="s">
        <v>290</v>
      </c>
      <c r="C19" s="320">
        <v>123.5</v>
      </c>
    </row>
    <row r="20" spans="1:3" x14ac:dyDescent="0.2">
      <c r="A20" s="171" t="s">
        <v>69</v>
      </c>
      <c r="B20" s="318" t="s">
        <v>286</v>
      </c>
      <c r="C20" s="319" t="s">
        <v>252</v>
      </c>
    </row>
    <row r="21" spans="1:3" x14ac:dyDescent="0.2">
      <c r="A21" s="171" t="s">
        <v>84</v>
      </c>
      <c r="B21" s="318" t="s">
        <v>291</v>
      </c>
      <c r="C21" s="320">
        <v>1.3520000000000001</v>
      </c>
    </row>
    <row r="22" spans="1:3" x14ac:dyDescent="0.2">
      <c r="A22" s="171" t="s">
        <v>150</v>
      </c>
      <c r="B22" s="318" t="s">
        <v>293</v>
      </c>
      <c r="C22" s="320">
        <v>2.621</v>
      </c>
    </row>
    <row r="23" spans="1:3" x14ac:dyDescent="0.2">
      <c r="A23" s="171" t="s">
        <v>103</v>
      </c>
      <c r="B23" s="318" t="s">
        <v>273</v>
      </c>
      <c r="C23" s="320">
        <v>0.28689999999999999</v>
      </c>
    </row>
    <row r="24" spans="1:3" x14ac:dyDescent="0.2">
      <c r="A24" s="171" t="s">
        <v>81</v>
      </c>
      <c r="B24" s="318" t="s">
        <v>295</v>
      </c>
      <c r="C24" s="320">
        <v>42.71</v>
      </c>
    </row>
    <row r="25" spans="1:3" x14ac:dyDescent="0.2">
      <c r="A25" s="171" t="s">
        <v>114</v>
      </c>
      <c r="B25" s="318" t="s">
        <v>287</v>
      </c>
      <c r="C25" s="320">
        <v>50.6</v>
      </c>
    </row>
    <row r="26" spans="1:3" x14ac:dyDescent="0.2">
      <c r="A26" s="171" t="s">
        <v>77</v>
      </c>
      <c r="B26" s="318" t="s">
        <v>297</v>
      </c>
      <c r="C26" s="319" t="s">
        <v>269</v>
      </c>
    </row>
    <row r="27" spans="1:3" x14ac:dyDescent="0.2">
      <c r="A27" s="171" t="s">
        <v>115</v>
      </c>
      <c r="B27" s="318" t="s">
        <v>298</v>
      </c>
      <c r="C27" s="320">
        <v>71.7</v>
      </c>
    </row>
    <row r="28" spans="1:3" x14ac:dyDescent="0.2">
      <c r="A28" s="171" t="s">
        <v>116</v>
      </c>
      <c r="B28" s="318" t="s">
        <v>292</v>
      </c>
      <c r="C28" s="319" t="s">
        <v>268</v>
      </c>
    </row>
    <row r="29" spans="1:3" x14ac:dyDescent="0.2">
      <c r="A29" s="171" t="s">
        <v>75</v>
      </c>
      <c r="B29" s="318" t="s">
        <v>302</v>
      </c>
      <c r="C29" s="319" t="s">
        <v>253</v>
      </c>
    </row>
    <row r="30" spans="1:3" x14ac:dyDescent="0.2">
      <c r="A30" s="171" t="s">
        <v>117</v>
      </c>
      <c r="B30" s="318" t="s">
        <v>301</v>
      </c>
      <c r="C30" s="320">
        <v>0.77</v>
      </c>
    </row>
    <row r="31" spans="1:3" x14ac:dyDescent="0.2">
      <c r="A31" s="171" t="s">
        <v>194</v>
      </c>
      <c r="B31" s="318" t="s">
        <v>303</v>
      </c>
      <c r="C31" s="319" t="s">
        <v>254</v>
      </c>
    </row>
    <row r="32" spans="1:3" x14ac:dyDescent="0.2">
      <c r="A32" s="171" t="s">
        <v>73</v>
      </c>
      <c r="B32" s="318" t="s">
        <v>304</v>
      </c>
      <c r="C32" s="319" t="s">
        <v>272</v>
      </c>
    </row>
    <row r="33" spans="1:3" ht="13.5" thickBot="1" x14ac:dyDescent="0.25">
      <c r="A33" s="173" t="s">
        <v>71</v>
      </c>
      <c r="B33" s="318" t="s">
        <v>305</v>
      </c>
      <c r="C33" s="320">
        <v>92.06</v>
      </c>
    </row>
  </sheetData>
  <sortState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407" t="s">
        <v>216</v>
      </c>
      <c r="F1" s="407"/>
      <c r="G1" s="407"/>
      <c r="H1" s="408"/>
    </row>
    <row r="2" spans="4:9" ht="13.15" customHeight="1" x14ac:dyDescent="0.2">
      <c r="D2" s="136"/>
      <c r="E2" s="409"/>
      <c r="F2" s="409"/>
      <c r="G2" s="409"/>
      <c r="H2" s="410"/>
    </row>
    <row r="3" spans="4:9" ht="13.15" customHeight="1" x14ac:dyDescent="0.2">
      <c r="D3" s="136"/>
      <c r="E3" s="409"/>
      <c r="F3" s="409"/>
      <c r="G3" s="409"/>
      <c r="H3" s="410"/>
    </row>
    <row r="4" spans="4:9" ht="13.9" customHeight="1" thickBot="1" x14ac:dyDescent="0.25">
      <c r="D4" s="137"/>
      <c r="E4" s="411"/>
      <c r="F4" s="411"/>
      <c r="G4" s="411"/>
      <c r="H4" s="412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414" t="s">
        <v>250</v>
      </c>
      <c r="F6" s="414"/>
      <c r="G6" s="414"/>
      <c r="H6" s="414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404" t="s">
        <v>217</v>
      </c>
      <c r="E10" s="404"/>
      <c r="F10" s="404"/>
      <c r="G10" s="404"/>
      <c r="H10" s="404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413" t="s">
        <v>192</v>
      </c>
      <c r="H12" s="413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413" t="s">
        <v>204</v>
      </c>
      <c r="H14" s="413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406" t="s">
        <v>163</v>
      </c>
      <c r="E16" s="406"/>
      <c r="F16" s="406"/>
      <c r="G16" s="406"/>
      <c r="H16" s="406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406" t="s">
        <v>164</v>
      </c>
      <c r="E44" s="406"/>
      <c r="F44" s="406"/>
      <c r="G44" s="406"/>
      <c r="H44" s="406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406" t="s">
        <v>167</v>
      </c>
      <c r="E72" s="406"/>
      <c r="F72" s="406"/>
      <c r="G72" s="406"/>
      <c r="H72" s="406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406" t="s">
        <v>168</v>
      </c>
      <c r="E100" s="406"/>
      <c r="F100" s="406"/>
      <c r="G100" s="406"/>
      <c r="H100" s="406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406" t="s">
        <v>170</v>
      </c>
      <c r="E128" s="406"/>
      <c r="F128" s="406"/>
      <c r="G128" s="406"/>
      <c r="H128" s="406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420"/>
      <c r="C2" s="420"/>
      <c r="D2" s="420"/>
      <c r="E2" s="420"/>
      <c r="F2" s="407" t="s">
        <v>180</v>
      </c>
      <c r="G2" s="407"/>
      <c r="H2" s="407"/>
      <c r="I2" s="407"/>
      <c r="J2" s="407"/>
      <c r="K2" s="407"/>
      <c r="L2" s="407"/>
      <c r="M2" s="407"/>
      <c r="N2" s="407"/>
      <c r="O2" s="408"/>
    </row>
    <row r="3" spans="1:18" ht="16.5" customHeight="1" x14ac:dyDescent="0.2">
      <c r="A3" s="52"/>
      <c r="B3" s="421"/>
      <c r="C3" s="421"/>
      <c r="D3" s="421"/>
      <c r="E3" s="421"/>
      <c r="F3" s="409"/>
      <c r="G3" s="409"/>
      <c r="H3" s="409"/>
      <c r="I3" s="409"/>
      <c r="J3" s="409"/>
      <c r="K3" s="409"/>
      <c r="L3" s="409"/>
      <c r="M3" s="409"/>
      <c r="N3" s="409"/>
      <c r="O3" s="410"/>
    </row>
    <row r="4" spans="1:18" ht="16.5" customHeight="1" x14ac:dyDescent="0.2">
      <c r="A4" s="52"/>
      <c r="B4" s="421"/>
      <c r="C4" s="421"/>
      <c r="D4" s="421"/>
      <c r="E4" s="421"/>
      <c r="F4" s="409"/>
      <c r="G4" s="409"/>
      <c r="H4" s="409"/>
      <c r="I4" s="409"/>
      <c r="J4" s="409"/>
      <c r="K4" s="409"/>
      <c r="L4" s="409"/>
      <c r="M4" s="409"/>
      <c r="N4" s="409"/>
      <c r="O4" s="410"/>
    </row>
    <row r="5" spans="1:18" ht="16.5" customHeight="1" thickBot="1" x14ac:dyDescent="0.25">
      <c r="A5" s="52"/>
      <c r="B5" s="422"/>
      <c r="C5" s="422"/>
      <c r="D5" s="422"/>
      <c r="E5" s="422"/>
      <c r="F5" s="411"/>
      <c r="G5" s="411"/>
      <c r="H5" s="411"/>
      <c r="I5" s="411"/>
      <c r="J5" s="411"/>
      <c r="K5" s="411"/>
      <c r="L5" s="411"/>
      <c r="M5" s="411"/>
      <c r="N5" s="411"/>
      <c r="O5" s="412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24" t="s">
        <v>188</v>
      </c>
      <c r="C7" s="424"/>
      <c r="D7" s="41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24" t="s">
        <v>146</v>
      </c>
      <c r="C9" s="424"/>
      <c r="D9" s="426" t="str">
        <f>+'A.2.1. Promedio meteorologia'!E8</f>
        <v>CA-VMP-6</v>
      </c>
      <c r="E9" s="426"/>
      <c r="F9" s="424" t="s">
        <v>189</v>
      </c>
      <c r="G9" s="424"/>
      <c r="H9" s="425" t="str">
        <f>+'A.2.1. Promedio meteorologia'!G8</f>
        <v>0001-7-2020-411</v>
      </c>
      <c r="I9" s="425"/>
      <c r="J9" s="427" t="s">
        <v>176</v>
      </c>
      <c r="K9" s="427"/>
      <c r="L9" s="427"/>
      <c r="M9" s="427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23" t="s">
        <v>136</v>
      </c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418">
        <f>G13-D13</f>
        <v>0</v>
      </c>
      <c r="K13" s="418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419" t="s">
        <v>12</v>
      </c>
      <c r="C15" s="419"/>
      <c r="D15" s="419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417" t="s">
        <v>11</v>
      </c>
      <c r="C17" s="417"/>
      <c r="D17" s="417"/>
      <c r="E17" s="129" t="e">
        <f>'A.2.1. Promedio meteorologia'!F42</f>
        <v>#DIV/0!</v>
      </c>
      <c r="F17" s="417" t="s">
        <v>65</v>
      </c>
      <c r="G17" s="417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418">
        <f>G20-D20</f>
        <v>0</v>
      </c>
      <c r="K20" s="418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419" t="s">
        <v>12</v>
      </c>
      <c r="C22" s="419"/>
      <c r="D22" s="419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417" t="s">
        <v>11</v>
      </c>
      <c r="C24" s="417"/>
      <c r="D24" s="417"/>
      <c r="E24" s="129" t="e">
        <f>'A.2.1. Promedio meteorologia'!F70</f>
        <v>#DIV/0!</v>
      </c>
      <c r="F24" s="417" t="s">
        <v>65</v>
      </c>
      <c r="G24" s="417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418">
        <f>G27-D27</f>
        <v>0</v>
      </c>
      <c r="K27" s="418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419" t="s">
        <v>12</v>
      </c>
      <c r="C29" s="419"/>
      <c r="D29" s="419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417" t="s">
        <v>11</v>
      </c>
      <c r="C31" s="417"/>
      <c r="D31" s="417"/>
      <c r="E31" s="129" t="e">
        <f>'A.2.1. Promedio meteorologia'!F98</f>
        <v>#DIV/0!</v>
      </c>
      <c r="F31" s="417" t="s">
        <v>65</v>
      </c>
      <c r="G31" s="417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418">
        <f>G34-D34</f>
        <v>0</v>
      </c>
      <c r="K34" s="418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419" t="s">
        <v>12</v>
      </c>
      <c r="C36" s="419"/>
      <c r="D36" s="419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417" t="s">
        <v>11</v>
      </c>
      <c r="C38" s="417"/>
      <c r="D38" s="417"/>
      <c r="E38" s="129" t="e">
        <f>'A.2.1. Promedio meteorologia'!F126</f>
        <v>#DIV/0!</v>
      </c>
      <c r="F38" s="417" t="s">
        <v>65</v>
      </c>
      <c r="G38" s="417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418">
        <f>G41-D41</f>
        <v>0</v>
      </c>
      <c r="K41" s="418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419" t="s">
        <v>12</v>
      </c>
      <c r="C43" s="419"/>
      <c r="D43" s="419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417" t="s">
        <v>11</v>
      </c>
      <c r="C45" s="417"/>
      <c r="D45" s="417"/>
      <c r="E45" s="129" t="e">
        <f>'A.2.1. Promedio meteorologia'!F154</f>
        <v>#DIV/0!</v>
      </c>
      <c r="F45" s="417" t="s">
        <v>65</v>
      </c>
      <c r="G45" s="417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415" t="s">
        <v>13</v>
      </c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</row>
    <row r="49" spans="1:15" ht="35.25" customHeight="1" x14ac:dyDescent="0.2">
      <c r="A49" s="52"/>
      <c r="B49" s="416" t="s">
        <v>174</v>
      </c>
      <c r="C49" s="416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28"/>
      <c r="C2" s="429"/>
      <c r="D2" s="409" t="s">
        <v>219</v>
      </c>
      <c r="E2" s="409"/>
      <c r="F2" s="409"/>
      <c r="G2" s="409"/>
      <c r="H2" s="409"/>
      <c r="I2" s="409"/>
      <c r="J2" s="410"/>
      <c r="K2" s="54"/>
    </row>
    <row r="3" spans="1:15" ht="12.75" customHeight="1" x14ac:dyDescent="0.2">
      <c r="A3" s="52"/>
      <c r="B3" s="430"/>
      <c r="C3" s="431"/>
      <c r="D3" s="409"/>
      <c r="E3" s="409"/>
      <c r="F3" s="409"/>
      <c r="G3" s="409"/>
      <c r="H3" s="409"/>
      <c r="I3" s="409"/>
      <c r="J3" s="410"/>
      <c r="K3" s="54"/>
    </row>
    <row r="4" spans="1:15" ht="12.75" customHeight="1" x14ac:dyDescent="0.2">
      <c r="A4" s="52"/>
      <c r="B4" s="430"/>
      <c r="C4" s="431"/>
      <c r="D4" s="409"/>
      <c r="E4" s="409"/>
      <c r="F4" s="409"/>
      <c r="G4" s="409"/>
      <c r="H4" s="409"/>
      <c r="I4" s="409"/>
      <c r="J4" s="410"/>
      <c r="K4" s="152"/>
    </row>
    <row r="5" spans="1:15" ht="13.5" customHeight="1" thickBot="1" x14ac:dyDescent="0.25">
      <c r="A5" s="52"/>
      <c r="B5" s="432"/>
      <c r="C5" s="433"/>
      <c r="D5" s="409"/>
      <c r="E5" s="409"/>
      <c r="F5" s="409"/>
      <c r="G5" s="409"/>
      <c r="H5" s="409"/>
      <c r="I5" s="409"/>
      <c r="J5" s="410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24" t="s">
        <v>188</v>
      </c>
      <c r="C7" s="424"/>
      <c r="D7" s="45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56"/>
      <c r="F7" s="456"/>
      <c r="G7" s="456"/>
      <c r="H7" s="456"/>
      <c r="I7" s="456"/>
      <c r="J7" s="456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24" t="s">
        <v>236</v>
      </c>
      <c r="C9" s="424"/>
      <c r="D9" s="105" t="str">
        <f>'A.2.2. Promedio diarios (T y P)'!D9:D9</f>
        <v>CA-VMP-6</v>
      </c>
      <c r="E9" s="153"/>
      <c r="F9" s="424" t="s">
        <v>189</v>
      </c>
      <c r="G9" s="424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55" t="s">
        <v>15</v>
      </c>
      <c r="C11" s="455"/>
      <c r="D11" s="455"/>
      <c r="E11" s="455"/>
      <c r="F11" s="455"/>
      <c r="G11" s="455"/>
      <c r="H11" s="455"/>
      <c r="I11" s="455"/>
      <c r="J11" s="455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67" t="s">
        <v>17</v>
      </c>
      <c r="C13" s="468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65" t="s">
        <v>131</v>
      </c>
      <c r="J13" s="466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64" t="s">
        <v>16</v>
      </c>
      <c r="C15" s="464"/>
      <c r="D15" s="457" t="s">
        <v>8</v>
      </c>
      <c r="E15" s="457"/>
      <c r="F15" s="458" t="s">
        <v>14</v>
      </c>
      <c r="G15" s="459"/>
      <c r="H15" s="459"/>
      <c r="I15" s="459"/>
      <c r="J15" s="460"/>
      <c r="K15" s="57"/>
    </row>
    <row r="16" spans="1:15" x14ac:dyDescent="0.2">
      <c r="A16" s="52"/>
      <c r="B16" s="464"/>
      <c r="C16" s="464"/>
      <c r="D16" s="457" t="s">
        <v>9</v>
      </c>
      <c r="E16" s="457"/>
      <c r="F16" s="458" t="s">
        <v>67</v>
      </c>
      <c r="G16" s="459"/>
      <c r="H16" s="459"/>
      <c r="I16" s="459"/>
      <c r="J16" s="460"/>
      <c r="K16" s="57"/>
    </row>
    <row r="17" spans="1:14" ht="19.5" customHeight="1" x14ac:dyDescent="0.2">
      <c r="A17" s="52"/>
      <c r="B17" s="464"/>
      <c r="C17" s="464"/>
      <c r="D17" s="457" t="s">
        <v>10</v>
      </c>
      <c r="E17" s="457"/>
      <c r="F17" s="458" t="s">
        <v>205</v>
      </c>
      <c r="G17" s="459"/>
      <c r="H17" s="459"/>
      <c r="I17" s="459"/>
      <c r="J17" s="460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55" t="s">
        <v>18</v>
      </c>
      <c r="C19" s="455"/>
      <c r="D19" s="455"/>
      <c r="E19" s="455"/>
      <c r="F19" s="455"/>
      <c r="G19" s="455"/>
      <c r="H19" s="455"/>
      <c r="I19" s="455"/>
      <c r="J19" s="455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61" t="s">
        <v>3</v>
      </c>
      <c r="C21" s="462"/>
      <c r="D21" s="462"/>
      <c r="E21" s="462"/>
      <c r="F21" s="462"/>
      <c r="G21" s="462"/>
      <c r="H21" s="462"/>
      <c r="I21" s="462"/>
      <c r="J21" s="463"/>
      <c r="K21" s="60"/>
    </row>
    <row r="22" spans="1:14" ht="18" x14ac:dyDescent="0.2">
      <c r="A22" s="52"/>
      <c r="B22" s="61" t="s">
        <v>137</v>
      </c>
      <c r="C22" s="444" t="s">
        <v>25</v>
      </c>
      <c r="D22" s="444"/>
      <c r="E22" s="442">
        <f>+'A.2.2. Promedio diarios (T y P)'!D13</f>
        <v>0</v>
      </c>
      <c r="F22" s="442"/>
      <c r="G22" s="444" t="s">
        <v>26</v>
      </c>
      <c r="H22" s="444"/>
      <c r="I22" s="442">
        <f>+'A.2.2. Promedio diarios (T y P)'!G13</f>
        <v>0</v>
      </c>
      <c r="J22" s="452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45" t="s">
        <v>21</v>
      </c>
      <c r="C24" s="446"/>
      <c r="D24" s="66">
        <v>20.2</v>
      </c>
      <c r="E24" s="67" t="s">
        <v>62</v>
      </c>
      <c r="F24" s="68"/>
      <c r="G24" s="445" t="s">
        <v>22</v>
      </c>
      <c r="H24" s="446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40" t="s">
        <v>177</v>
      </c>
      <c r="C26" s="440"/>
      <c r="D26" s="440"/>
      <c r="E26" s="440"/>
      <c r="F26" s="440" t="s">
        <v>19</v>
      </c>
      <c r="G26" s="72" t="s">
        <v>1</v>
      </c>
      <c r="H26" s="73" t="s">
        <v>0</v>
      </c>
      <c r="I26" s="440" t="s">
        <v>179</v>
      </c>
      <c r="J26" s="440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40"/>
      <c r="G27" s="74" t="e">
        <f>+H27-2</f>
        <v>#DIV/0!</v>
      </c>
      <c r="H27" s="75" t="e">
        <f>EVEN(F28)</f>
        <v>#DIV/0!</v>
      </c>
      <c r="I27" s="440"/>
      <c r="J27" s="440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41" t="e">
        <f>-(H28-G28)/(H27-G27)*(H27-F28)+H28</f>
        <v>#DIV/0!</v>
      </c>
      <c r="J28" s="441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44" t="s">
        <v>25</v>
      </c>
      <c r="D30" s="444"/>
      <c r="E30" s="442">
        <f>+'A.2.2. Promedio diarios (T y P)'!D20</f>
        <v>0</v>
      </c>
      <c r="F30" s="442"/>
      <c r="G30" s="444" t="s">
        <v>26</v>
      </c>
      <c r="H30" s="444"/>
      <c r="I30" s="442">
        <f>+'A.2.2. Promedio diarios (T y P)'!G20</f>
        <v>0</v>
      </c>
      <c r="J30" s="452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45" t="s">
        <v>21</v>
      </c>
      <c r="C32" s="446"/>
      <c r="D32" s="80">
        <v>21.3</v>
      </c>
      <c r="E32" s="67" t="s">
        <v>62</v>
      </c>
      <c r="F32" s="68"/>
      <c r="G32" s="445" t="s">
        <v>22</v>
      </c>
      <c r="H32" s="446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40" t="s">
        <v>177</v>
      </c>
      <c r="C34" s="440"/>
      <c r="D34" s="440"/>
      <c r="E34" s="440"/>
      <c r="F34" s="440" t="s">
        <v>19</v>
      </c>
      <c r="G34" s="72" t="s">
        <v>1</v>
      </c>
      <c r="H34" s="73" t="s">
        <v>0</v>
      </c>
      <c r="I34" s="440" t="s">
        <v>179</v>
      </c>
      <c r="J34" s="440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40"/>
      <c r="G35" s="74" t="e">
        <f>+H35-2</f>
        <v>#DIV/0!</v>
      </c>
      <c r="H35" s="75" t="e">
        <f>EVEN(F36)</f>
        <v>#DIV/0!</v>
      </c>
      <c r="I35" s="440"/>
      <c r="J35" s="440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41" t="e">
        <f>-(H36-G36)/(H35-G35)*(H35-F36)+H36</f>
        <v>#DIV/0!</v>
      </c>
      <c r="J36" s="441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44" t="s">
        <v>25</v>
      </c>
      <c r="D38" s="444"/>
      <c r="E38" s="442">
        <f>+'A.2.2. Promedio diarios (T y P)'!D27</f>
        <v>0</v>
      </c>
      <c r="F38" s="442"/>
      <c r="G38" s="444" t="s">
        <v>26</v>
      </c>
      <c r="H38" s="444"/>
      <c r="I38" s="442">
        <f>+'A.2.2. Promedio diarios (T y P)'!G27</f>
        <v>0</v>
      </c>
      <c r="J38" s="452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45" t="s">
        <v>21</v>
      </c>
      <c r="C40" s="446"/>
      <c r="D40" s="80">
        <v>20.9</v>
      </c>
      <c r="E40" s="67" t="s">
        <v>62</v>
      </c>
      <c r="F40" s="68"/>
      <c r="G40" s="445" t="s">
        <v>22</v>
      </c>
      <c r="H40" s="446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40" t="s">
        <v>177</v>
      </c>
      <c r="C42" s="440"/>
      <c r="D42" s="440"/>
      <c r="E42" s="440"/>
      <c r="F42" s="440" t="s">
        <v>19</v>
      </c>
      <c r="G42" s="72" t="s">
        <v>1</v>
      </c>
      <c r="H42" s="73" t="s">
        <v>0</v>
      </c>
      <c r="I42" s="440" t="s">
        <v>179</v>
      </c>
      <c r="J42" s="440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40"/>
      <c r="G43" s="74" t="e">
        <f>+H43-2</f>
        <v>#DIV/0!</v>
      </c>
      <c r="H43" s="75" t="e">
        <f>EVEN(F44)</f>
        <v>#DIV/0!</v>
      </c>
      <c r="I43" s="440"/>
      <c r="J43" s="440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41" t="e">
        <f>-(H44-G44)/(H43-G43)*(H43-F44)+H44</f>
        <v>#DIV/0!</v>
      </c>
      <c r="J44" s="441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44" t="s">
        <v>25</v>
      </c>
      <c r="D46" s="444"/>
      <c r="E46" s="442">
        <f>+'A.2.2. Promedio diarios (T y P)'!D34</f>
        <v>0</v>
      </c>
      <c r="F46" s="442"/>
      <c r="G46" s="444" t="s">
        <v>26</v>
      </c>
      <c r="H46" s="444"/>
      <c r="I46" s="442">
        <f>+'A.2.2. Promedio diarios (T y P)'!G34</f>
        <v>0</v>
      </c>
      <c r="J46" s="452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45" t="s">
        <v>21</v>
      </c>
      <c r="C48" s="446"/>
      <c r="D48" s="80">
        <v>21.7</v>
      </c>
      <c r="E48" s="67" t="s">
        <v>62</v>
      </c>
      <c r="F48" s="68"/>
      <c r="G48" s="445" t="s">
        <v>22</v>
      </c>
      <c r="H48" s="446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40" t="s">
        <v>177</v>
      </c>
      <c r="C50" s="440"/>
      <c r="D50" s="440"/>
      <c r="E50" s="440"/>
      <c r="F50" s="440" t="s">
        <v>19</v>
      </c>
      <c r="G50" s="72" t="s">
        <v>1</v>
      </c>
      <c r="H50" s="73" t="s">
        <v>0</v>
      </c>
      <c r="I50" s="440" t="s">
        <v>179</v>
      </c>
      <c r="J50" s="440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40"/>
      <c r="G51" s="74" t="e">
        <f>+H51-2</f>
        <v>#DIV/0!</v>
      </c>
      <c r="H51" s="75" t="e">
        <f>EVEN(F52)</f>
        <v>#DIV/0!</v>
      </c>
      <c r="I51" s="440"/>
      <c r="J51" s="440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41" t="e">
        <f>-(H52-G52)/(H51-G51)*(H51-F52)+H52</f>
        <v>#DIV/0!</v>
      </c>
      <c r="J52" s="441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44" t="s">
        <v>25</v>
      </c>
      <c r="D54" s="444"/>
      <c r="E54" s="442">
        <f>+'A.2.2. Promedio diarios (T y P)'!D41</f>
        <v>0</v>
      </c>
      <c r="F54" s="442"/>
      <c r="G54" s="444" t="s">
        <v>26</v>
      </c>
      <c r="H54" s="444"/>
      <c r="I54" s="442">
        <f>+'A.2.2. Promedio diarios (T y P)'!G41</f>
        <v>0</v>
      </c>
      <c r="J54" s="452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45" t="s">
        <v>21</v>
      </c>
      <c r="C56" s="446"/>
      <c r="D56" s="66">
        <v>21.6</v>
      </c>
      <c r="E56" s="67" t="s">
        <v>62</v>
      </c>
      <c r="F56" s="68"/>
      <c r="G56" s="445" t="s">
        <v>22</v>
      </c>
      <c r="H56" s="446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40" t="s">
        <v>177</v>
      </c>
      <c r="C58" s="440"/>
      <c r="D58" s="440"/>
      <c r="E58" s="440"/>
      <c r="F58" s="440" t="s">
        <v>19</v>
      </c>
      <c r="G58" s="72" t="s">
        <v>1</v>
      </c>
      <c r="H58" s="73" t="s">
        <v>0</v>
      </c>
      <c r="I58" s="440" t="s">
        <v>179</v>
      </c>
      <c r="J58" s="440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40"/>
      <c r="G59" s="74" t="e">
        <f>+H59-2</f>
        <v>#DIV/0!</v>
      </c>
      <c r="H59" s="75" t="e">
        <f>EVEN(F60)</f>
        <v>#DIV/0!</v>
      </c>
      <c r="I59" s="440"/>
      <c r="J59" s="440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41" t="e">
        <f>-(H60-G60)/(H59-G59)*(H59-F60)+H60</f>
        <v>#DIV/0!</v>
      </c>
      <c r="J60" s="441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44" t="s">
        <v>25</v>
      </c>
      <c r="D62" s="444"/>
      <c r="E62" s="442" t="e">
        <f>+'A.2.2. Promedio diarios (T y P)'!#REF!</f>
        <v>#REF!</v>
      </c>
      <c r="F62" s="442"/>
      <c r="G62" s="444" t="s">
        <v>26</v>
      </c>
      <c r="H62" s="444"/>
      <c r="I62" s="442" t="e">
        <f>+'A.2.2. Promedio diarios (T y P)'!#REF!</f>
        <v>#REF!</v>
      </c>
      <c r="J62" s="452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45" t="s">
        <v>21</v>
      </c>
      <c r="C64" s="446"/>
      <c r="D64" s="66"/>
      <c r="E64" s="67" t="s">
        <v>62</v>
      </c>
      <c r="F64" s="68"/>
      <c r="G64" s="445" t="s">
        <v>22</v>
      </c>
      <c r="H64" s="446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40" t="s">
        <v>177</v>
      </c>
      <c r="C66" s="440"/>
      <c r="D66" s="440"/>
      <c r="E66" s="440"/>
      <c r="F66" s="440" t="s">
        <v>19</v>
      </c>
      <c r="G66" s="72" t="s">
        <v>1</v>
      </c>
      <c r="H66" s="72" t="s">
        <v>0</v>
      </c>
      <c r="I66" s="440" t="s">
        <v>179</v>
      </c>
      <c r="J66" s="440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40"/>
      <c r="G67" s="74" t="e">
        <f>+H67-2</f>
        <v>#REF!</v>
      </c>
      <c r="H67" s="74" t="e">
        <f>EVEN(F68)</f>
        <v>#REF!</v>
      </c>
      <c r="I67" s="440"/>
      <c r="J67" s="440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53" t="e">
        <f>-(H68-G68)/(H67-G67)*(H67-F68)+H68</f>
        <v>#REF!</v>
      </c>
      <c r="J68" s="454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44" t="s">
        <v>25</v>
      </c>
      <c r="D70" s="444"/>
      <c r="E70" s="442" t="e">
        <f>+'A.2.2. Promedio diarios (T y P)'!#REF!</f>
        <v>#REF!</v>
      </c>
      <c r="F70" s="442"/>
      <c r="G70" s="444" t="s">
        <v>26</v>
      </c>
      <c r="H70" s="444"/>
      <c r="I70" s="442" t="e">
        <f>+'A.2.2. Promedio diarios (T y P)'!#REF!</f>
        <v>#REF!</v>
      </c>
      <c r="J70" s="443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45" t="s">
        <v>21</v>
      </c>
      <c r="C72" s="446"/>
      <c r="D72" s="66"/>
      <c r="E72" s="67" t="s">
        <v>62</v>
      </c>
      <c r="F72" s="68"/>
      <c r="G72" s="445" t="s">
        <v>22</v>
      </c>
      <c r="H72" s="446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47" t="s">
        <v>177</v>
      </c>
      <c r="C74" s="448"/>
      <c r="D74" s="448"/>
      <c r="E74" s="449"/>
      <c r="F74" s="450" t="s">
        <v>19</v>
      </c>
      <c r="G74" s="72" t="s">
        <v>1</v>
      </c>
      <c r="H74" s="73" t="s">
        <v>0</v>
      </c>
      <c r="I74" s="434" t="s">
        <v>179</v>
      </c>
      <c r="J74" s="435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51"/>
      <c r="G75" s="74" t="e">
        <f>+H75-2</f>
        <v>#REF!</v>
      </c>
      <c r="H75" s="75" t="e">
        <f>EVEN(F76)</f>
        <v>#REF!</v>
      </c>
      <c r="I75" s="436"/>
      <c r="J75" s="437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38" t="e">
        <f>-(H76-G76)/(H75-G75)*(H75-F76)+H76</f>
        <v>#REF!</v>
      </c>
      <c r="J76" s="439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44" t="s">
        <v>25</v>
      </c>
      <c r="D78" s="444"/>
      <c r="E78" s="442" t="e">
        <f>+'A.2.2. Promedio diarios (T y P)'!#REF!</f>
        <v>#REF!</v>
      </c>
      <c r="F78" s="442"/>
      <c r="G78" s="444" t="s">
        <v>26</v>
      </c>
      <c r="H78" s="444"/>
      <c r="I78" s="442" t="e">
        <f>+'A.2.2. Promedio diarios (T y P)'!#REF!</f>
        <v>#REF!</v>
      </c>
      <c r="J78" s="443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45" t="s">
        <v>21</v>
      </c>
      <c r="C80" s="446"/>
      <c r="D80" s="66"/>
      <c r="E80" s="67" t="s">
        <v>62</v>
      </c>
      <c r="F80" s="68"/>
      <c r="G80" s="445" t="s">
        <v>22</v>
      </c>
      <c r="H80" s="446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47" t="s">
        <v>177</v>
      </c>
      <c r="C82" s="448"/>
      <c r="D82" s="448"/>
      <c r="E82" s="449"/>
      <c r="F82" s="450" t="s">
        <v>19</v>
      </c>
      <c r="G82" s="72" t="s">
        <v>1</v>
      </c>
      <c r="H82" s="73" t="s">
        <v>0</v>
      </c>
      <c r="I82" s="434" t="s">
        <v>34</v>
      </c>
      <c r="J82" s="435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51"/>
      <c r="G83" s="74" t="e">
        <f>+H83-2</f>
        <v>#REF!</v>
      </c>
      <c r="H83" s="75" t="e">
        <f>EVEN(F84)</f>
        <v>#REF!</v>
      </c>
      <c r="I83" s="436"/>
      <c r="J83" s="437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38" t="e">
        <f>-(H84-G84)/(H83-G83)*(H83-F84)+H84</f>
        <v>#REF!</v>
      </c>
      <c r="J84" s="439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44" t="s">
        <v>25</v>
      </c>
      <c r="D86" s="444"/>
      <c r="E86" s="442" t="e">
        <f>+'A.2.2. Promedio diarios (T y P)'!#REF!</f>
        <v>#REF!</v>
      </c>
      <c r="F86" s="442"/>
      <c r="G86" s="444" t="s">
        <v>26</v>
      </c>
      <c r="H86" s="444"/>
      <c r="I86" s="442" t="e">
        <f>+'A.2.2. Promedio diarios (T y P)'!#REF!</f>
        <v>#REF!</v>
      </c>
      <c r="J86" s="443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45" t="s">
        <v>21</v>
      </c>
      <c r="C88" s="446"/>
      <c r="D88" s="66"/>
      <c r="E88" s="67" t="s">
        <v>62</v>
      </c>
      <c r="F88" s="68"/>
      <c r="G88" s="445" t="s">
        <v>22</v>
      </c>
      <c r="H88" s="446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47" t="s">
        <v>177</v>
      </c>
      <c r="C90" s="448"/>
      <c r="D90" s="448"/>
      <c r="E90" s="449"/>
      <c r="F90" s="450" t="s">
        <v>19</v>
      </c>
      <c r="G90" s="72" t="s">
        <v>1</v>
      </c>
      <c r="H90" s="73" t="s">
        <v>0</v>
      </c>
      <c r="I90" s="434" t="s">
        <v>34</v>
      </c>
      <c r="J90" s="435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51"/>
      <c r="G91" s="74" t="e">
        <f>+H91-2</f>
        <v>#REF!</v>
      </c>
      <c r="H91" s="75" t="e">
        <f>EVEN(F92)</f>
        <v>#REF!</v>
      </c>
      <c r="I91" s="436"/>
      <c r="J91" s="437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38" t="e">
        <f>-(H92-G92)/(H91-G91)*(H91-F92)+H92</f>
        <v>#REF!</v>
      </c>
      <c r="J92" s="439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44" t="s">
        <v>25</v>
      </c>
      <c r="D94" s="444"/>
      <c r="E94" s="442" t="e">
        <f>+'A.2.2. Promedio diarios (T y P)'!#REF!</f>
        <v>#REF!</v>
      </c>
      <c r="F94" s="442"/>
      <c r="G94" s="444" t="s">
        <v>26</v>
      </c>
      <c r="H94" s="444"/>
      <c r="I94" s="442" t="e">
        <f>+'A.2.2. Promedio diarios (T y P)'!#REF!</f>
        <v>#REF!</v>
      </c>
      <c r="J94" s="443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45" t="s">
        <v>21</v>
      </c>
      <c r="C96" s="446"/>
      <c r="D96" s="66"/>
      <c r="E96" s="67" t="s">
        <v>62</v>
      </c>
      <c r="F96" s="68"/>
      <c r="G96" s="445" t="s">
        <v>22</v>
      </c>
      <c r="H96" s="446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47" t="s">
        <v>177</v>
      </c>
      <c r="C98" s="448"/>
      <c r="D98" s="448"/>
      <c r="E98" s="449"/>
      <c r="F98" s="450" t="s">
        <v>19</v>
      </c>
      <c r="G98" s="72" t="s">
        <v>1</v>
      </c>
      <c r="H98" s="73" t="s">
        <v>0</v>
      </c>
      <c r="I98" s="434" t="s">
        <v>34</v>
      </c>
      <c r="J98" s="435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51"/>
      <c r="G99" s="74" t="e">
        <f>+H99-2</f>
        <v>#REF!</v>
      </c>
      <c r="H99" s="75" t="e">
        <f>EVEN(F100)</f>
        <v>#REF!</v>
      </c>
      <c r="I99" s="436"/>
      <c r="J99" s="437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38" t="e">
        <f>-(H100-G100)/(H99-G99)*(H99-F100)+H100</f>
        <v>#REF!</v>
      </c>
      <c r="J100" s="439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44" t="s">
        <v>25</v>
      </c>
      <c r="D102" s="444"/>
      <c r="E102" s="442" t="e">
        <f>+'A.2.2. Promedio diarios (T y P)'!#REF!</f>
        <v>#REF!</v>
      </c>
      <c r="F102" s="442"/>
      <c r="G102" s="444" t="s">
        <v>26</v>
      </c>
      <c r="H102" s="444"/>
      <c r="I102" s="442" t="e">
        <f>+'A.2.2. Promedio diarios (T y P)'!#REF!</f>
        <v>#REF!</v>
      </c>
      <c r="J102" s="443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45" t="s">
        <v>21</v>
      </c>
      <c r="C104" s="446"/>
      <c r="D104" s="66"/>
      <c r="E104" s="67" t="s">
        <v>62</v>
      </c>
      <c r="F104" s="68"/>
      <c r="G104" s="445" t="s">
        <v>22</v>
      </c>
      <c r="H104" s="446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47" t="s">
        <v>177</v>
      </c>
      <c r="C106" s="448"/>
      <c r="D106" s="448"/>
      <c r="E106" s="449"/>
      <c r="F106" s="450" t="s">
        <v>19</v>
      </c>
      <c r="G106" s="72" t="s">
        <v>1</v>
      </c>
      <c r="H106" s="73" t="s">
        <v>0</v>
      </c>
      <c r="I106" s="434" t="s">
        <v>34</v>
      </c>
      <c r="J106" s="435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51"/>
      <c r="G107" s="74" t="e">
        <f>+H107-2</f>
        <v>#REF!</v>
      </c>
      <c r="H107" s="75" t="e">
        <f>EVEN(F108)</f>
        <v>#REF!</v>
      </c>
      <c r="I107" s="436"/>
      <c r="J107" s="437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38" t="e">
        <f>-(H108-G108)/(H107-G107)*(H107-F108)+H108</f>
        <v>#REF!</v>
      </c>
      <c r="J108" s="439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44" t="s">
        <v>25</v>
      </c>
      <c r="D110" s="444"/>
      <c r="E110" s="442" t="e">
        <f>+'A.2.2. Promedio diarios (T y P)'!#REF!</f>
        <v>#REF!</v>
      </c>
      <c r="F110" s="442"/>
      <c r="G110" s="444" t="s">
        <v>26</v>
      </c>
      <c r="H110" s="444"/>
      <c r="I110" s="442" t="e">
        <f>+'A.2.2. Promedio diarios (T y P)'!#REF!</f>
        <v>#REF!</v>
      </c>
      <c r="J110" s="443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45" t="s">
        <v>21</v>
      </c>
      <c r="C112" s="446"/>
      <c r="D112" s="66"/>
      <c r="E112" s="67" t="s">
        <v>62</v>
      </c>
      <c r="F112" s="68"/>
      <c r="G112" s="445" t="s">
        <v>22</v>
      </c>
      <c r="H112" s="446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47" t="s">
        <v>177</v>
      </c>
      <c r="C114" s="448"/>
      <c r="D114" s="448"/>
      <c r="E114" s="449"/>
      <c r="F114" s="450" t="s">
        <v>19</v>
      </c>
      <c r="G114" s="72" t="s">
        <v>1</v>
      </c>
      <c r="H114" s="73" t="s">
        <v>0</v>
      </c>
      <c r="I114" s="434" t="s">
        <v>34</v>
      </c>
      <c r="J114" s="435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51"/>
      <c r="G115" s="74" t="e">
        <f>+H115-2</f>
        <v>#REF!</v>
      </c>
      <c r="H115" s="75" t="e">
        <f>EVEN(F116)</f>
        <v>#REF!</v>
      </c>
      <c r="I115" s="436"/>
      <c r="J115" s="437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38" t="e">
        <f>-(H116-G116)/(H115-G115)*(H115-F116)+H116</f>
        <v>#REF!</v>
      </c>
      <c r="J116" s="439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44" t="s">
        <v>25</v>
      </c>
      <c r="D118" s="444"/>
      <c r="E118" s="442" t="e">
        <f>+'A.2.2. Promedio diarios (T y P)'!#REF!</f>
        <v>#REF!</v>
      </c>
      <c r="F118" s="442"/>
      <c r="G118" s="444" t="s">
        <v>26</v>
      </c>
      <c r="H118" s="444"/>
      <c r="I118" s="442" t="e">
        <f>+'A.2.2. Promedio diarios (T y P)'!#REF!</f>
        <v>#REF!</v>
      </c>
      <c r="J118" s="443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45" t="s">
        <v>21</v>
      </c>
      <c r="C120" s="446"/>
      <c r="D120" s="66"/>
      <c r="E120" s="67" t="s">
        <v>62</v>
      </c>
      <c r="F120" s="68"/>
      <c r="G120" s="445" t="s">
        <v>22</v>
      </c>
      <c r="H120" s="446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47" t="s">
        <v>177</v>
      </c>
      <c r="C122" s="448"/>
      <c r="D122" s="448"/>
      <c r="E122" s="449"/>
      <c r="F122" s="450" t="s">
        <v>19</v>
      </c>
      <c r="G122" s="72" t="s">
        <v>1</v>
      </c>
      <c r="H122" s="73" t="s">
        <v>0</v>
      </c>
      <c r="I122" s="434" t="s">
        <v>34</v>
      </c>
      <c r="J122" s="435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51"/>
      <c r="G123" s="74" t="e">
        <f>+H123-2</f>
        <v>#REF!</v>
      </c>
      <c r="H123" s="75" t="e">
        <f>EVEN(F124)</f>
        <v>#REF!</v>
      </c>
      <c r="I123" s="436"/>
      <c r="J123" s="437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38" t="e">
        <f>-(H124-G124)/(H123-G123)*(H123-F124)+H124</f>
        <v>#REF!</v>
      </c>
      <c r="J124" s="439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44" t="s">
        <v>25</v>
      </c>
      <c r="D126" s="444"/>
      <c r="E126" s="442" t="e">
        <f>+'A.2.2. Promedio diarios (T y P)'!#REF!</f>
        <v>#REF!</v>
      </c>
      <c r="F126" s="442"/>
      <c r="G126" s="444" t="s">
        <v>26</v>
      </c>
      <c r="H126" s="444"/>
      <c r="I126" s="442" t="e">
        <f>+'A.2.2. Promedio diarios (T y P)'!#REF!</f>
        <v>#REF!</v>
      </c>
      <c r="J126" s="443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45" t="s">
        <v>21</v>
      </c>
      <c r="C128" s="446"/>
      <c r="D128" s="66"/>
      <c r="E128" s="67" t="s">
        <v>62</v>
      </c>
      <c r="F128" s="68"/>
      <c r="G128" s="445" t="s">
        <v>22</v>
      </c>
      <c r="H128" s="446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47" t="s">
        <v>177</v>
      </c>
      <c r="C130" s="448"/>
      <c r="D130" s="448"/>
      <c r="E130" s="449"/>
      <c r="F130" s="450" t="s">
        <v>19</v>
      </c>
      <c r="G130" s="72" t="s">
        <v>1</v>
      </c>
      <c r="H130" s="73" t="s">
        <v>0</v>
      </c>
      <c r="I130" s="434" t="s">
        <v>34</v>
      </c>
      <c r="J130" s="435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51"/>
      <c r="G131" s="74" t="e">
        <f>+H131-2</f>
        <v>#REF!</v>
      </c>
      <c r="H131" s="75" t="e">
        <f>EVEN(F132)</f>
        <v>#REF!</v>
      </c>
      <c r="I131" s="436"/>
      <c r="J131" s="437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38" t="e">
        <f>-(H132-G132)/(H131-G131)*(H131-F132)+H132</f>
        <v>#REF!</v>
      </c>
      <c r="J132" s="439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44" t="s">
        <v>25</v>
      </c>
      <c r="D134" s="444"/>
      <c r="E134" s="442" t="e">
        <f>+'A.2.2. Promedio diarios (T y P)'!#REF!</f>
        <v>#REF!</v>
      </c>
      <c r="F134" s="442"/>
      <c r="G134" s="444" t="s">
        <v>26</v>
      </c>
      <c r="H134" s="444"/>
      <c r="I134" s="442" t="e">
        <f>+'A.2.2. Promedio diarios (T y P)'!#REF!</f>
        <v>#REF!</v>
      </c>
      <c r="J134" s="443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45" t="s">
        <v>21</v>
      </c>
      <c r="C136" s="446"/>
      <c r="D136" s="66"/>
      <c r="E136" s="67" t="s">
        <v>62</v>
      </c>
      <c r="F136" s="68"/>
      <c r="G136" s="445" t="s">
        <v>22</v>
      </c>
      <c r="H136" s="446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47" t="s">
        <v>177</v>
      </c>
      <c r="C138" s="448"/>
      <c r="D138" s="448"/>
      <c r="E138" s="449"/>
      <c r="F138" s="450" t="s">
        <v>19</v>
      </c>
      <c r="G138" s="72" t="s">
        <v>1</v>
      </c>
      <c r="H138" s="73" t="s">
        <v>0</v>
      </c>
      <c r="I138" s="434" t="s">
        <v>34</v>
      </c>
      <c r="J138" s="435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51"/>
      <c r="G139" s="74" t="e">
        <f>+H139-2</f>
        <v>#REF!</v>
      </c>
      <c r="H139" s="75" t="e">
        <f>EVEN(F140)</f>
        <v>#REF!</v>
      </c>
      <c r="I139" s="436"/>
      <c r="J139" s="437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38" t="e">
        <f>-(H140-G140)/(H139-G139)*(H139-F140)+H140</f>
        <v>#REF!</v>
      </c>
      <c r="J140" s="439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415" t="s">
        <v>13</v>
      </c>
      <c r="C142" s="415"/>
      <c r="D142" s="415"/>
      <c r="E142" s="415"/>
      <c r="F142" s="415"/>
      <c r="G142" s="415"/>
      <c r="H142" s="415"/>
      <c r="I142" s="415"/>
      <c r="J142" s="415"/>
      <c r="K142" s="54"/>
    </row>
    <row r="143" spans="1:11" ht="35.25" customHeight="1" x14ac:dyDescent="0.2">
      <c r="A143" s="52"/>
      <c r="B143" s="416" t="s">
        <v>173</v>
      </c>
      <c r="C143" s="416"/>
      <c r="D143" s="416"/>
      <c r="E143" s="416"/>
      <c r="F143" s="416"/>
      <c r="G143" s="416"/>
      <c r="H143" s="416"/>
      <c r="I143" s="416"/>
      <c r="J143" s="416"/>
      <c r="K143" s="54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84"/>
      <c r="C2" s="485"/>
      <c r="D2" s="486"/>
      <c r="E2" s="493" t="s">
        <v>220</v>
      </c>
      <c r="F2" s="494"/>
      <c r="G2" s="494"/>
      <c r="H2" s="494"/>
      <c r="I2" s="494"/>
      <c r="J2" s="494"/>
      <c r="K2" s="494"/>
      <c r="L2" s="494"/>
      <c r="M2" s="495"/>
      <c r="N2" s="96"/>
    </row>
    <row r="3" spans="1:14" s="7" customFormat="1" ht="12.75" customHeight="1" x14ac:dyDescent="0.2">
      <c r="A3" s="83"/>
      <c r="B3" s="487"/>
      <c r="C3" s="488"/>
      <c r="D3" s="489"/>
      <c r="E3" s="496"/>
      <c r="F3" s="497"/>
      <c r="G3" s="497"/>
      <c r="H3" s="497"/>
      <c r="I3" s="497"/>
      <c r="J3" s="497"/>
      <c r="K3" s="497"/>
      <c r="L3" s="497"/>
      <c r="M3" s="498"/>
      <c r="N3" s="96"/>
    </row>
    <row r="4" spans="1:14" s="7" customFormat="1" ht="12.75" customHeight="1" x14ac:dyDescent="0.2">
      <c r="A4" s="83"/>
      <c r="B4" s="487"/>
      <c r="C4" s="488"/>
      <c r="D4" s="489"/>
      <c r="E4" s="496"/>
      <c r="F4" s="497"/>
      <c r="G4" s="497"/>
      <c r="H4" s="497"/>
      <c r="I4" s="497"/>
      <c r="J4" s="497"/>
      <c r="K4" s="497"/>
      <c r="L4" s="497"/>
      <c r="M4" s="498"/>
      <c r="N4" s="96"/>
    </row>
    <row r="5" spans="1:14" s="7" customFormat="1" ht="13.5" customHeight="1" x14ac:dyDescent="0.2">
      <c r="A5" s="83"/>
      <c r="B5" s="490"/>
      <c r="C5" s="491"/>
      <c r="D5" s="492"/>
      <c r="E5" s="499"/>
      <c r="F5" s="500"/>
      <c r="G5" s="500"/>
      <c r="H5" s="500"/>
      <c r="I5" s="500"/>
      <c r="J5" s="500"/>
      <c r="K5" s="500"/>
      <c r="L5" s="500"/>
      <c r="M5" s="501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24" t="s">
        <v>188</v>
      </c>
      <c r="C7" s="424"/>
      <c r="D7" s="424"/>
      <c r="E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14"/>
      <c r="G7" s="414"/>
      <c r="H7" s="414"/>
      <c r="I7" s="414"/>
      <c r="J7" s="414"/>
      <c r="K7" s="414"/>
      <c r="L7" s="414"/>
      <c r="M7" s="414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24" t="s">
        <v>236</v>
      </c>
      <c r="C9" s="424"/>
      <c r="D9" s="424"/>
      <c r="E9" s="413" t="str">
        <f>'A.2.1. Promedio meteorologia'!E8</f>
        <v>CA-VMP-6</v>
      </c>
      <c r="F9" s="413"/>
      <c r="G9" s="154"/>
      <c r="H9" s="424" t="s">
        <v>189</v>
      </c>
      <c r="I9" s="424"/>
      <c r="J9" s="502" t="str">
        <f>'A.2.1. Promedio meteorologia'!G8</f>
        <v>0001-7-2020-411</v>
      </c>
      <c r="K9" s="502"/>
      <c r="L9" s="502"/>
      <c r="M9" s="502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506" t="s">
        <v>178</v>
      </c>
      <c r="H11" s="507"/>
      <c r="I11" s="506" t="s">
        <v>238</v>
      </c>
      <c r="J11" s="507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503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508">
        <f>+'A.2.2. Promedio diarios (T y P)'!M13</f>
        <v>0</v>
      </c>
      <c r="H12" s="509"/>
      <c r="I12" s="479" t="e">
        <f>+'A.2.3. Flujo promedio'!I28</f>
        <v>#DIV/0!</v>
      </c>
      <c r="J12" s="480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504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71">
        <f>+'A.2.2. Promedio diarios (T y P)'!M20</f>
        <v>0</v>
      </c>
      <c r="H13" s="472"/>
      <c r="I13" s="475" t="e">
        <f>'A.2.3. Flujo promedio'!I36:J36</f>
        <v>#DIV/0!</v>
      </c>
      <c r="J13" s="476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504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71">
        <f>+'A.2.2. Promedio diarios (T y P)'!M27</f>
        <v>0</v>
      </c>
      <c r="H14" s="472"/>
      <c r="I14" s="475" t="e">
        <f>'A.2.3. Flujo promedio'!I44:J44</f>
        <v>#DIV/0!</v>
      </c>
      <c r="J14" s="476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504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71">
        <f>+'A.2.2. Promedio diarios (T y P)'!M34</f>
        <v>0</v>
      </c>
      <c r="H15" s="472"/>
      <c r="I15" s="475" t="e">
        <f>'A.2.3. Flujo promedio'!I52:J52</f>
        <v>#DIV/0!</v>
      </c>
      <c r="J15" s="476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504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510">
        <f>+'A.2.2. Promedio diarios (T y P)'!M41</f>
        <v>0</v>
      </c>
      <c r="H16" s="511"/>
      <c r="I16" s="475" t="e">
        <f>'A.2.3. Flujo promedio'!I60:J60</f>
        <v>#DIV/0!</v>
      </c>
      <c r="J16" s="476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504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473" t="e">
        <f>+'A.2.2. Promedio diarios (T y P)'!#REF!</f>
        <v>#REF!</v>
      </c>
      <c r="H17" s="474"/>
      <c r="I17" s="475" t="e">
        <f>+#REF!</f>
        <v>#REF!</v>
      </c>
      <c r="J17" s="476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504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71" t="e">
        <f>+'A.2.2. Promedio diarios (T y P)'!#REF!</f>
        <v>#REF!</v>
      </c>
      <c r="H18" s="472"/>
      <c r="I18" s="475" t="e">
        <f>+#REF!</f>
        <v>#REF!</v>
      </c>
      <c r="J18" s="476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04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71" t="e">
        <f>+'A.2.2. Promedio diarios (T y P)'!#REF!</f>
        <v>#REF!</v>
      </c>
      <c r="H19" s="472"/>
      <c r="I19" s="475" t="e">
        <f>+#REF!</f>
        <v>#REF!</v>
      </c>
      <c r="J19" s="476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504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469" t="e">
        <f>+'A.2.2. Promedio diarios (T y P)'!#REF!</f>
        <v>#REF!</v>
      </c>
      <c r="H20" s="470"/>
      <c r="I20" s="475" t="e">
        <f>+#REF!</f>
        <v>#REF!</v>
      </c>
      <c r="J20" s="476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504"/>
      <c r="D21" s="78"/>
      <c r="E21" s="93" t="e">
        <f>+'A.2.2. Promedio diarios (T y P)'!#REF!</f>
        <v>#REF!</v>
      </c>
      <c r="F21" s="93">
        <f>+'A.2.2. Promedio diarios (T y P)'!G9</f>
        <v>0</v>
      </c>
      <c r="G21" s="469" t="e">
        <f>+'A.2.2. Promedio diarios (T y P)'!#REF!</f>
        <v>#REF!</v>
      </c>
      <c r="H21" s="470"/>
      <c r="I21" s="475" t="e">
        <f>+#REF!</f>
        <v>#REF!</v>
      </c>
      <c r="J21" s="476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504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469" t="e">
        <f>+'A.2.2. Promedio diarios (T y P)'!#REF!</f>
        <v>#REF!</v>
      </c>
      <c r="H22" s="470"/>
      <c r="I22" s="475" t="e">
        <f>+#REF!</f>
        <v>#REF!</v>
      </c>
      <c r="J22" s="476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504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469" t="e">
        <f>+'A.2.2. Promedio diarios (T y P)'!#REF!</f>
        <v>#REF!</v>
      </c>
      <c r="H23" s="470"/>
      <c r="I23" s="475" t="e">
        <f>+#REF!</f>
        <v>#REF!</v>
      </c>
      <c r="J23" s="476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504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469" t="e">
        <f>+'A.2.2. Promedio diarios (T y P)'!#REF!</f>
        <v>#REF!</v>
      </c>
      <c r="H24" s="470"/>
      <c r="I24" s="475" t="e">
        <f>+#REF!</f>
        <v>#REF!</v>
      </c>
      <c r="J24" s="476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504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469" t="e">
        <f>+'A.2.2. Promedio diarios (T y P)'!#REF!</f>
        <v>#REF!</v>
      </c>
      <c r="H25" s="470"/>
      <c r="I25" s="475" t="e">
        <f>+#REF!</f>
        <v>#REF!</v>
      </c>
      <c r="J25" s="476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505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512" t="e">
        <f>+'A.2.2. Promedio diarios (T y P)'!#REF!</f>
        <v>#REF!</v>
      </c>
      <c r="H26" s="513"/>
      <c r="I26" s="477" t="e">
        <f>+#REF!</f>
        <v>#REF!</v>
      </c>
      <c r="J26" s="478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81" t="s">
        <v>234</v>
      </c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3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28"/>
      <c r="C2" s="529"/>
      <c r="D2" s="529"/>
      <c r="E2" s="533" t="s">
        <v>223</v>
      </c>
      <c r="F2" s="534"/>
      <c r="G2" s="534"/>
      <c r="H2" s="534"/>
      <c r="I2" s="534"/>
      <c r="J2" s="534"/>
      <c r="K2" s="534"/>
      <c r="L2" s="534"/>
      <c r="M2" s="535"/>
      <c r="N2" s="96"/>
    </row>
    <row r="3" spans="1:16" s="7" customFormat="1" ht="12.75" customHeight="1" x14ac:dyDescent="0.2">
      <c r="A3" s="83"/>
      <c r="B3" s="530"/>
      <c r="C3" s="488"/>
      <c r="D3" s="488"/>
      <c r="E3" s="536"/>
      <c r="F3" s="497"/>
      <c r="G3" s="497"/>
      <c r="H3" s="497"/>
      <c r="I3" s="497"/>
      <c r="J3" s="497"/>
      <c r="K3" s="497"/>
      <c r="L3" s="497"/>
      <c r="M3" s="537"/>
      <c r="N3" s="96"/>
    </row>
    <row r="4" spans="1:16" s="7" customFormat="1" ht="12.75" customHeight="1" x14ac:dyDescent="0.2">
      <c r="A4" s="83"/>
      <c r="B4" s="530"/>
      <c r="C4" s="488"/>
      <c r="D4" s="488"/>
      <c r="E4" s="536"/>
      <c r="F4" s="497"/>
      <c r="G4" s="497"/>
      <c r="H4" s="497"/>
      <c r="I4" s="497"/>
      <c r="J4" s="497"/>
      <c r="K4" s="497"/>
      <c r="L4" s="497"/>
      <c r="M4" s="537"/>
      <c r="N4" s="96"/>
    </row>
    <row r="5" spans="1:16" s="7" customFormat="1" ht="13.5" customHeight="1" thickBot="1" x14ac:dyDescent="0.25">
      <c r="A5" s="83"/>
      <c r="B5" s="531"/>
      <c r="C5" s="532"/>
      <c r="D5" s="532"/>
      <c r="E5" s="538"/>
      <c r="F5" s="539"/>
      <c r="G5" s="539"/>
      <c r="H5" s="539"/>
      <c r="I5" s="539"/>
      <c r="J5" s="539"/>
      <c r="K5" s="539"/>
      <c r="L5" s="539"/>
      <c r="M5" s="540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51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6"/>
      <c r="G7" s="516"/>
      <c r="H7" s="516"/>
      <c r="I7" s="516"/>
      <c r="J7" s="516"/>
      <c r="K7" s="516"/>
      <c r="L7" s="516"/>
      <c r="M7" s="516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24" t="s">
        <v>236</v>
      </c>
      <c r="C9" s="424"/>
      <c r="D9" s="424"/>
      <c r="E9" s="413" t="str">
        <f>+'A.2.4. Cálculo PM10 y VM'!E9:F9</f>
        <v>CA-VMP-6</v>
      </c>
      <c r="F9" s="413"/>
      <c r="G9" s="154"/>
      <c r="H9" s="424" t="s">
        <v>189</v>
      </c>
      <c r="I9" s="424"/>
      <c r="J9" s="413" t="str">
        <f>+'A.2.3. Flujo promedio'!H9</f>
        <v>0001-7-2020-411</v>
      </c>
      <c r="K9" s="413"/>
      <c r="L9" s="413"/>
      <c r="M9" s="413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517" t="s">
        <v>178</v>
      </c>
      <c r="H11" s="518"/>
      <c r="I11" s="98" t="s">
        <v>185</v>
      </c>
      <c r="J11" s="517" t="s">
        <v>184</v>
      </c>
      <c r="K11" s="518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519" t="s">
        <v>149</v>
      </c>
      <c r="D12" s="78" t="s">
        <v>131</v>
      </c>
      <c r="E12" s="93" t="s">
        <v>131</v>
      </c>
      <c r="F12" s="93" t="s">
        <v>131</v>
      </c>
      <c r="G12" s="471" t="s">
        <v>131</v>
      </c>
      <c r="H12" s="472"/>
      <c r="I12" s="100" t="s">
        <v>131</v>
      </c>
      <c r="J12" s="514" t="s">
        <v>131</v>
      </c>
      <c r="K12" s="515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520"/>
      <c r="D13" s="78" t="s">
        <v>131</v>
      </c>
      <c r="E13" s="93" t="s">
        <v>131</v>
      </c>
      <c r="F13" s="93" t="s">
        <v>131</v>
      </c>
      <c r="G13" s="471" t="s">
        <v>131</v>
      </c>
      <c r="H13" s="472"/>
      <c r="I13" s="100" t="s">
        <v>131</v>
      </c>
      <c r="J13" s="514" t="s">
        <v>131</v>
      </c>
      <c r="K13" s="515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520"/>
      <c r="D14" s="78" t="s">
        <v>131</v>
      </c>
      <c r="E14" s="93" t="s">
        <v>131</v>
      </c>
      <c r="F14" s="93" t="s">
        <v>131</v>
      </c>
      <c r="G14" s="471" t="s">
        <v>131</v>
      </c>
      <c r="H14" s="472"/>
      <c r="I14" s="100" t="s">
        <v>131</v>
      </c>
      <c r="J14" s="514" t="s">
        <v>131</v>
      </c>
      <c r="K14" s="515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520"/>
      <c r="D15" s="78" t="s">
        <v>131</v>
      </c>
      <c r="E15" s="93" t="s">
        <v>131</v>
      </c>
      <c r="F15" s="93" t="s">
        <v>131</v>
      </c>
      <c r="G15" s="471" t="s">
        <v>131</v>
      </c>
      <c r="H15" s="472"/>
      <c r="I15" s="100" t="s">
        <v>131</v>
      </c>
      <c r="J15" s="514" t="s">
        <v>131</v>
      </c>
      <c r="K15" s="515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520"/>
      <c r="D16" s="78" t="s">
        <v>131</v>
      </c>
      <c r="E16" s="93" t="s">
        <v>131</v>
      </c>
      <c r="F16" s="93" t="s">
        <v>131</v>
      </c>
      <c r="G16" s="510" t="s">
        <v>131</v>
      </c>
      <c r="H16" s="511"/>
      <c r="I16" s="100" t="s">
        <v>131</v>
      </c>
      <c r="J16" s="514" t="s">
        <v>131</v>
      </c>
      <c r="K16" s="515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520"/>
      <c r="D17" s="78"/>
      <c r="E17" s="93"/>
      <c r="F17" s="93"/>
      <c r="G17" s="473">
        <f t="shared" ref="G17:G26" si="0">(F17-E17)*60*24</f>
        <v>0</v>
      </c>
      <c r="H17" s="474"/>
      <c r="I17" s="102"/>
      <c r="J17" s="514"/>
      <c r="K17" s="515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520"/>
      <c r="D18" s="78"/>
      <c r="E18" s="93"/>
      <c r="F18" s="93"/>
      <c r="G18" s="471">
        <f t="shared" si="0"/>
        <v>0</v>
      </c>
      <c r="H18" s="472"/>
      <c r="I18" s="102"/>
      <c r="J18" s="514"/>
      <c r="K18" s="515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20"/>
      <c r="D19" s="78"/>
      <c r="E19" s="93"/>
      <c r="F19" s="93"/>
      <c r="G19" s="471">
        <f t="shared" si="0"/>
        <v>0</v>
      </c>
      <c r="H19" s="472"/>
      <c r="I19" s="102"/>
      <c r="J19" s="514"/>
      <c r="K19" s="515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520"/>
      <c r="D20" s="78"/>
      <c r="E20" s="93"/>
      <c r="F20" s="93"/>
      <c r="G20" s="471">
        <f t="shared" si="0"/>
        <v>0</v>
      </c>
      <c r="H20" s="472"/>
      <c r="I20" s="102"/>
      <c r="J20" s="514"/>
      <c r="K20" s="515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520"/>
      <c r="D21" s="78"/>
      <c r="E21" s="93"/>
      <c r="F21" s="93"/>
      <c r="G21" s="471">
        <f t="shared" si="0"/>
        <v>0</v>
      </c>
      <c r="H21" s="472"/>
      <c r="I21" s="102"/>
      <c r="J21" s="514"/>
      <c r="K21" s="515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520"/>
      <c r="D22" s="78"/>
      <c r="E22" s="93"/>
      <c r="F22" s="93"/>
      <c r="G22" s="471">
        <f t="shared" si="0"/>
        <v>0</v>
      </c>
      <c r="H22" s="472"/>
      <c r="I22" s="102"/>
      <c r="J22" s="514"/>
      <c r="K22" s="515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520"/>
      <c r="D23" s="78"/>
      <c r="E23" s="93"/>
      <c r="F23" s="93"/>
      <c r="G23" s="471">
        <f t="shared" si="0"/>
        <v>0</v>
      </c>
      <c r="H23" s="472"/>
      <c r="I23" s="102"/>
      <c r="J23" s="514"/>
      <c r="K23" s="515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520"/>
      <c r="D24" s="78"/>
      <c r="E24" s="93"/>
      <c r="F24" s="93"/>
      <c r="G24" s="471">
        <f t="shared" si="0"/>
        <v>0</v>
      </c>
      <c r="H24" s="472"/>
      <c r="I24" s="102"/>
      <c r="J24" s="514"/>
      <c r="K24" s="515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520"/>
      <c r="D25" s="78"/>
      <c r="E25" s="93"/>
      <c r="F25" s="93"/>
      <c r="G25" s="471">
        <f t="shared" si="0"/>
        <v>0</v>
      </c>
      <c r="H25" s="472"/>
      <c r="I25" s="102"/>
      <c r="J25" s="514"/>
      <c r="K25" s="515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521"/>
      <c r="D26" s="163"/>
      <c r="E26" s="164"/>
      <c r="F26" s="164"/>
      <c r="G26" s="510">
        <f t="shared" si="0"/>
        <v>0</v>
      </c>
      <c r="H26" s="511"/>
      <c r="I26" s="169"/>
      <c r="J26" s="541"/>
      <c r="K26" s="542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22" t="s">
        <v>13</v>
      </c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4"/>
      <c r="N28" s="54"/>
    </row>
    <row r="29" spans="1:14" s="3" customFormat="1" ht="48" customHeight="1" thickBot="1" x14ac:dyDescent="0.25">
      <c r="A29" s="52"/>
      <c r="B29" s="525" t="s">
        <v>206</v>
      </c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7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51" t="s">
        <v>221</v>
      </c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3"/>
      <c r="T2" s="23"/>
    </row>
    <row r="3" spans="1:20" s="15" customFormat="1" ht="12" customHeight="1" x14ac:dyDescent="0.2">
      <c r="A3" s="23"/>
      <c r="B3" s="26"/>
      <c r="C3" s="27"/>
      <c r="D3" s="27"/>
      <c r="E3" s="554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555"/>
      <c r="T3" s="23"/>
    </row>
    <row r="4" spans="1:20" s="15" customFormat="1" ht="12" customHeight="1" x14ac:dyDescent="0.2">
      <c r="A4" s="23"/>
      <c r="B4" s="26"/>
      <c r="C4" s="27"/>
      <c r="D4" s="27"/>
      <c r="E4" s="554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555"/>
      <c r="T4" s="23"/>
    </row>
    <row r="5" spans="1:20" s="15" customFormat="1" ht="12" customHeight="1" thickBot="1" x14ac:dyDescent="0.25">
      <c r="A5" s="23"/>
      <c r="B5" s="28"/>
      <c r="C5" s="29"/>
      <c r="D5" s="29"/>
      <c r="E5" s="556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8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63" t="s">
        <v>188</v>
      </c>
      <c r="C7" s="563"/>
      <c r="D7" s="563"/>
      <c r="E7" s="55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24" t="s">
        <v>236</v>
      </c>
      <c r="C9" s="424"/>
      <c r="D9" s="424"/>
      <c r="E9" s="105" t="str">
        <f>+'A.2.1. Promedio meteorologia'!E8</f>
        <v>CA-VMP-6</v>
      </c>
      <c r="F9" s="154"/>
      <c r="G9" s="424" t="s">
        <v>189</v>
      </c>
      <c r="H9" s="424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7" t="s">
        <v>105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9"/>
      <c r="T11" s="203"/>
    </row>
    <row r="12" spans="1:20" s="16" customFormat="1" ht="12.6" customHeight="1" x14ac:dyDescent="0.2">
      <c r="A12" s="36"/>
      <c r="B12" s="545" t="s">
        <v>190</v>
      </c>
      <c r="C12" s="546"/>
      <c r="D12" s="544" t="s">
        <v>104</v>
      </c>
      <c r="E12" s="546" t="s">
        <v>151</v>
      </c>
      <c r="F12" s="546"/>
      <c r="G12" s="546"/>
      <c r="H12" s="546"/>
      <c r="I12" s="546"/>
      <c r="J12" s="546"/>
      <c r="K12" s="546"/>
      <c r="L12" s="546"/>
      <c r="M12" s="546"/>
      <c r="N12" s="546"/>
      <c r="O12" s="546"/>
      <c r="P12" s="546"/>
      <c r="Q12" s="546"/>
      <c r="R12" s="546"/>
      <c r="S12" s="550"/>
      <c r="T12" s="204"/>
    </row>
    <row r="13" spans="1:20" ht="12.75" customHeight="1" x14ac:dyDescent="0.2">
      <c r="A13" s="20"/>
      <c r="B13" s="545"/>
      <c r="C13" s="546"/>
      <c r="D13" s="544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60" t="s">
        <v>196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2"/>
      <c r="T51" s="203"/>
    </row>
    <row r="52" spans="1:26" s="16" customFormat="1" ht="12.6" customHeight="1" x14ac:dyDescent="0.2">
      <c r="A52" s="36"/>
      <c r="B52" s="545" t="s">
        <v>190</v>
      </c>
      <c r="C52" s="546"/>
      <c r="D52" s="544" t="s">
        <v>104</v>
      </c>
      <c r="E52" s="546" t="str">
        <f>E12</f>
        <v>Fecha</v>
      </c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50"/>
      <c r="T52" s="204"/>
    </row>
    <row r="53" spans="1:26" ht="12.75" customHeight="1" x14ac:dyDescent="0.2">
      <c r="A53" s="20"/>
      <c r="B53" s="545"/>
      <c r="C53" s="546"/>
      <c r="D53" s="544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43" t="s">
        <v>187</v>
      </c>
      <c r="C54" s="544"/>
      <c r="D54" s="544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28"/>
      <c r="C2" s="529"/>
      <c r="D2" s="529"/>
      <c r="E2" s="533" t="s">
        <v>222</v>
      </c>
      <c r="F2" s="534"/>
      <c r="G2" s="534"/>
      <c r="H2" s="534"/>
      <c r="I2" s="534"/>
      <c r="J2" s="534"/>
      <c r="K2" s="534"/>
      <c r="L2" s="534"/>
      <c r="M2" s="535"/>
      <c r="N2" s="96"/>
    </row>
    <row r="3" spans="1:16" s="7" customFormat="1" ht="12.75" customHeight="1" x14ac:dyDescent="0.2">
      <c r="A3" s="83"/>
      <c r="B3" s="530"/>
      <c r="C3" s="488"/>
      <c r="D3" s="488"/>
      <c r="E3" s="536"/>
      <c r="F3" s="497"/>
      <c r="G3" s="497"/>
      <c r="H3" s="497"/>
      <c r="I3" s="497"/>
      <c r="J3" s="497"/>
      <c r="K3" s="497"/>
      <c r="L3" s="497"/>
      <c r="M3" s="537"/>
      <c r="N3" s="96"/>
    </row>
    <row r="4" spans="1:16" s="7" customFormat="1" ht="12.75" customHeight="1" x14ac:dyDescent="0.2">
      <c r="A4" s="83"/>
      <c r="B4" s="530"/>
      <c r="C4" s="488"/>
      <c r="D4" s="488"/>
      <c r="E4" s="536"/>
      <c r="F4" s="497"/>
      <c r="G4" s="497"/>
      <c r="H4" s="497"/>
      <c r="I4" s="497"/>
      <c r="J4" s="497"/>
      <c r="K4" s="497"/>
      <c r="L4" s="497"/>
      <c r="M4" s="537"/>
      <c r="N4" s="96"/>
    </row>
    <row r="5" spans="1:16" s="7" customFormat="1" ht="13.5" customHeight="1" thickBot="1" x14ac:dyDescent="0.25">
      <c r="A5" s="83"/>
      <c r="B5" s="531"/>
      <c r="C5" s="532"/>
      <c r="D5" s="532"/>
      <c r="E5" s="538"/>
      <c r="F5" s="539"/>
      <c r="G5" s="539"/>
      <c r="H5" s="539"/>
      <c r="I5" s="539"/>
      <c r="J5" s="539"/>
      <c r="K5" s="539"/>
      <c r="L5" s="539"/>
      <c r="M5" s="540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51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6"/>
      <c r="G7" s="516"/>
      <c r="H7" s="516"/>
      <c r="I7" s="516"/>
      <c r="J7" s="516"/>
      <c r="K7" s="516"/>
      <c r="L7" s="516"/>
      <c r="M7" s="516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24" t="s">
        <v>236</v>
      </c>
      <c r="C9" s="424"/>
      <c r="D9" s="424"/>
      <c r="E9" s="413" t="str">
        <f>+'A.2.4. Cálculo PM10 y VM'!E9:F9</f>
        <v>CA-VMP-6</v>
      </c>
      <c r="F9" s="413"/>
      <c r="G9" s="154"/>
      <c r="H9" s="424" t="s">
        <v>189</v>
      </c>
      <c r="I9" s="424"/>
      <c r="J9" s="413" t="str">
        <f>+'A.2.3. Flujo promedio'!H9</f>
        <v>0001-7-2020-411</v>
      </c>
      <c r="K9" s="413"/>
      <c r="L9" s="413"/>
      <c r="M9" s="413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64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520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520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520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520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520"/>
      <c r="D17" s="78"/>
      <c r="E17" s="93"/>
      <c r="F17" s="93"/>
      <c r="G17" s="473">
        <f t="shared" si="0"/>
        <v>0</v>
      </c>
      <c r="H17" s="474"/>
      <c r="I17" s="102"/>
      <c r="J17" s="514"/>
      <c r="K17" s="515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520"/>
      <c r="D18" s="78"/>
      <c r="E18" s="93"/>
      <c r="F18" s="93"/>
      <c r="G18" s="471">
        <f t="shared" si="0"/>
        <v>0</v>
      </c>
      <c r="H18" s="472"/>
      <c r="I18" s="102"/>
      <c r="J18" s="514"/>
      <c r="K18" s="515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520"/>
      <c r="D19" s="78"/>
      <c r="E19" s="93"/>
      <c r="F19" s="93"/>
      <c r="G19" s="471">
        <f t="shared" si="0"/>
        <v>0</v>
      </c>
      <c r="H19" s="472"/>
      <c r="I19" s="102"/>
      <c r="J19" s="514"/>
      <c r="K19" s="515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520"/>
      <c r="D20" s="78"/>
      <c r="E20" s="93"/>
      <c r="F20" s="93"/>
      <c r="G20" s="471">
        <f t="shared" si="0"/>
        <v>0</v>
      </c>
      <c r="H20" s="472"/>
      <c r="I20" s="102"/>
      <c r="J20" s="514"/>
      <c r="K20" s="515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520"/>
      <c r="D21" s="78"/>
      <c r="E21" s="93"/>
      <c r="F21" s="93"/>
      <c r="G21" s="471">
        <f t="shared" si="0"/>
        <v>0</v>
      </c>
      <c r="H21" s="472"/>
      <c r="I21" s="102"/>
      <c r="J21" s="514"/>
      <c r="K21" s="515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520"/>
      <c r="D22" s="78"/>
      <c r="E22" s="93"/>
      <c r="F22" s="93"/>
      <c r="G22" s="471">
        <f t="shared" si="0"/>
        <v>0</v>
      </c>
      <c r="H22" s="472"/>
      <c r="I22" s="102"/>
      <c r="J22" s="514"/>
      <c r="K22" s="515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520"/>
      <c r="D23" s="78"/>
      <c r="E23" s="93"/>
      <c r="F23" s="93"/>
      <c r="G23" s="471">
        <f t="shared" si="0"/>
        <v>0</v>
      </c>
      <c r="H23" s="472"/>
      <c r="I23" s="102"/>
      <c r="J23" s="514"/>
      <c r="K23" s="515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520"/>
      <c r="D24" s="78"/>
      <c r="E24" s="93"/>
      <c r="F24" s="93"/>
      <c r="G24" s="471">
        <f t="shared" si="0"/>
        <v>0</v>
      </c>
      <c r="H24" s="472"/>
      <c r="I24" s="102"/>
      <c r="J24" s="514"/>
      <c r="K24" s="515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520"/>
      <c r="D25" s="78"/>
      <c r="E25" s="93"/>
      <c r="F25" s="93"/>
      <c r="G25" s="471">
        <f t="shared" si="0"/>
        <v>0</v>
      </c>
      <c r="H25" s="472"/>
      <c r="I25" s="102"/>
      <c r="J25" s="514"/>
      <c r="K25" s="515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521"/>
      <c r="D26" s="163"/>
      <c r="E26" s="164"/>
      <c r="F26" s="164"/>
      <c r="G26" s="510">
        <f t="shared" si="0"/>
        <v>0</v>
      </c>
      <c r="H26" s="511"/>
      <c r="I26" s="169"/>
      <c r="J26" s="541"/>
      <c r="K26" s="542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22" t="s">
        <v>13</v>
      </c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4"/>
      <c r="N28" s="54"/>
    </row>
    <row r="29" spans="1:14" s="3" customFormat="1" ht="48" customHeight="1" thickBot="1" x14ac:dyDescent="0.25">
      <c r="A29" s="52"/>
      <c r="B29" s="525" t="s">
        <v>225</v>
      </c>
      <c r="C29" s="526"/>
      <c r="D29" s="526"/>
      <c r="E29" s="526"/>
      <c r="F29" s="526"/>
      <c r="G29" s="526"/>
      <c r="H29" s="526"/>
      <c r="I29" s="526"/>
      <c r="J29" s="526"/>
      <c r="K29" s="526"/>
      <c r="L29" s="526"/>
      <c r="M29" s="527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51" t="s">
        <v>224</v>
      </c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3"/>
      <c r="T2" s="23"/>
    </row>
    <row r="3" spans="1:20" s="15" customFormat="1" ht="12" customHeight="1" x14ac:dyDescent="0.2">
      <c r="A3" s="23"/>
      <c r="B3" s="26"/>
      <c r="C3" s="27"/>
      <c r="D3" s="27"/>
      <c r="E3" s="554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555"/>
      <c r="T3" s="23"/>
    </row>
    <row r="4" spans="1:20" s="15" customFormat="1" ht="12" customHeight="1" x14ac:dyDescent="0.2">
      <c r="A4" s="23"/>
      <c r="B4" s="26"/>
      <c r="C4" s="27"/>
      <c r="D4" s="27"/>
      <c r="E4" s="554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555"/>
      <c r="T4" s="23"/>
    </row>
    <row r="5" spans="1:20" s="15" customFormat="1" ht="12" customHeight="1" thickBot="1" x14ac:dyDescent="0.25">
      <c r="A5" s="23"/>
      <c r="B5" s="28"/>
      <c r="C5" s="29"/>
      <c r="D5" s="29"/>
      <c r="E5" s="556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8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63" t="s">
        <v>188</v>
      </c>
      <c r="C7" s="563"/>
      <c r="D7" s="563"/>
      <c r="E7" s="55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59"/>
      <c r="G7" s="559"/>
      <c r="H7" s="559"/>
      <c r="I7" s="559"/>
      <c r="J7" s="559"/>
      <c r="K7" s="559"/>
      <c r="L7" s="559"/>
      <c r="M7" s="559"/>
      <c r="N7" s="559"/>
      <c r="O7" s="559"/>
      <c r="P7" s="559"/>
      <c r="Q7" s="559"/>
      <c r="R7" s="559"/>
      <c r="S7" s="559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24" t="s">
        <v>236</v>
      </c>
      <c r="C9" s="424"/>
      <c r="D9" s="424"/>
      <c r="E9" s="105" t="str">
        <f>+'A.2.1. Promedio meteorologia'!E8</f>
        <v>CA-VMP-6</v>
      </c>
      <c r="F9" s="154"/>
      <c r="G9" s="424" t="s">
        <v>189</v>
      </c>
      <c r="H9" s="424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47" t="s">
        <v>105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9"/>
      <c r="T11" s="203"/>
    </row>
    <row r="12" spans="1:20" s="16" customFormat="1" ht="13.15" customHeight="1" x14ac:dyDescent="0.2">
      <c r="A12" s="36"/>
      <c r="B12" s="545" t="s">
        <v>190</v>
      </c>
      <c r="C12" s="546"/>
      <c r="D12" s="544" t="s">
        <v>104</v>
      </c>
      <c r="E12" s="546" t="s">
        <v>151</v>
      </c>
      <c r="F12" s="546"/>
      <c r="G12" s="546"/>
      <c r="H12" s="546"/>
      <c r="I12" s="546"/>
      <c r="J12" s="546"/>
      <c r="K12" s="546"/>
      <c r="L12" s="546"/>
      <c r="M12" s="546"/>
      <c r="N12" s="546"/>
      <c r="O12" s="546"/>
      <c r="P12" s="546"/>
      <c r="Q12" s="546"/>
      <c r="R12" s="546"/>
      <c r="S12" s="550"/>
      <c r="T12" s="204"/>
    </row>
    <row r="13" spans="1:20" ht="12.75" customHeight="1" x14ac:dyDescent="0.2">
      <c r="A13" s="20"/>
      <c r="B13" s="545"/>
      <c r="C13" s="546"/>
      <c r="D13" s="544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60" t="s">
        <v>196</v>
      </c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2"/>
      <c r="T51" s="203"/>
    </row>
    <row r="52" spans="1:30" s="16" customFormat="1" ht="12.6" customHeight="1" x14ac:dyDescent="0.2">
      <c r="A52" s="36"/>
      <c r="B52" s="545" t="s">
        <v>190</v>
      </c>
      <c r="C52" s="546"/>
      <c r="D52" s="544" t="s">
        <v>104</v>
      </c>
      <c r="E52" s="546" t="str">
        <f>E12</f>
        <v>Fecha</v>
      </c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50"/>
      <c r="T52" s="204"/>
    </row>
    <row r="53" spans="1:30" ht="12.75" customHeight="1" x14ac:dyDescent="0.2">
      <c r="A53" s="20"/>
      <c r="B53" s="545"/>
      <c r="C53" s="546"/>
      <c r="D53" s="544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43" t="s">
        <v>187</v>
      </c>
      <c r="C54" s="544"/>
      <c r="D54" s="544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22" t="s">
        <v>13</v>
      </c>
      <c r="C89" s="523"/>
      <c r="D89" s="523"/>
      <c r="E89" s="523"/>
      <c r="F89" s="523"/>
      <c r="G89" s="523"/>
      <c r="H89" s="523"/>
      <c r="I89" s="524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65" t="s">
        <v>226</v>
      </c>
      <c r="C90" s="566"/>
      <c r="D90" s="566"/>
      <c r="E90" s="566"/>
      <c r="F90" s="566"/>
      <c r="G90" s="566"/>
      <c r="H90" s="566"/>
      <c r="I90" s="567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5"/>
  <sheetViews>
    <sheetView showGridLines="0" view="pageBreakPreview" topLeftCell="A7" zoomScale="89" zoomScaleNormal="60" zoomScaleSheetLayoutView="89" workbookViewId="0">
      <selection activeCell="AB28" sqref="AB28:AB40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76" t="s">
        <v>343</v>
      </c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</row>
    <row r="3" spans="2:33" ht="15.75" customHeight="1" x14ac:dyDescent="0.2">
      <c r="B3" s="375"/>
      <c r="C3" s="375"/>
      <c r="D3" s="375"/>
      <c r="E3" s="375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</row>
    <row r="4" spans="2:33" ht="15.75" customHeight="1" x14ac:dyDescent="0.2">
      <c r="B4" s="375"/>
      <c r="C4" s="375"/>
      <c r="D4" s="375"/>
      <c r="E4" s="375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enero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35" t="s">
        <v>311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79" t="s">
        <v>321</v>
      </c>
      <c r="W14" s="37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4"/>
      <c r="AF16" s="365"/>
      <c r="AG16" s="364"/>
    </row>
    <row r="17" spans="2:33" s="291" customFormat="1" x14ac:dyDescent="0.2">
      <c r="B17" s="290">
        <v>0</v>
      </c>
      <c r="C17" s="309">
        <v>2.2000000000000002</v>
      </c>
      <c r="D17" s="309">
        <v>1.9</v>
      </c>
      <c r="E17" s="309">
        <v>2</v>
      </c>
      <c r="F17" s="309">
        <v>5</v>
      </c>
      <c r="G17" s="309">
        <v>2.6</v>
      </c>
      <c r="H17" s="309">
        <v>5.7</v>
      </c>
      <c r="I17" s="309">
        <v>1.6</v>
      </c>
      <c r="J17" s="309">
        <v>4</v>
      </c>
      <c r="K17" s="309">
        <v>6.1</v>
      </c>
      <c r="L17" s="309">
        <v>2.2999999999999998</v>
      </c>
      <c r="M17" s="309">
        <v>4.5</v>
      </c>
      <c r="N17" s="309">
        <v>7.3</v>
      </c>
      <c r="O17" s="309">
        <v>10.1</v>
      </c>
      <c r="P17" s="309">
        <v>8.6999999999999993</v>
      </c>
      <c r="Q17" s="309">
        <v>10.3</v>
      </c>
      <c r="R17" s="309">
        <v>7.2</v>
      </c>
      <c r="S17" s="309">
        <v>1.1000000000000001</v>
      </c>
      <c r="T17" s="309">
        <v>3.3</v>
      </c>
      <c r="U17" s="309">
        <v>2.2999999999999998</v>
      </c>
      <c r="V17" s="309">
        <v>1</v>
      </c>
      <c r="W17" s="309">
        <v>1.8</v>
      </c>
      <c r="X17" s="309">
        <v>4.5999999999999996</v>
      </c>
      <c r="Y17" s="309">
        <v>16.600000000000001</v>
      </c>
      <c r="Z17" s="309">
        <v>3.8</v>
      </c>
      <c r="AA17" s="309">
        <v>4.3</v>
      </c>
      <c r="AB17" s="309">
        <v>4.5</v>
      </c>
      <c r="AC17" s="309" t="s">
        <v>361</v>
      </c>
      <c r="AD17" s="309" t="s">
        <v>361</v>
      </c>
      <c r="AE17" s="364"/>
      <c r="AF17" s="364"/>
      <c r="AG17" s="364"/>
    </row>
    <row r="18" spans="2:33" s="291" customFormat="1" x14ac:dyDescent="0.2">
      <c r="B18" s="290">
        <v>4.1666666666666664E-2</v>
      </c>
      <c r="C18" s="309">
        <v>2.5</v>
      </c>
      <c r="D18" s="309">
        <v>2.4</v>
      </c>
      <c r="E18" s="309">
        <v>2.8</v>
      </c>
      <c r="F18" s="309">
        <v>6.6</v>
      </c>
      <c r="G18" s="309">
        <v>4.9000000000000004</v>
      </c>
      <c r="H18" s="309">
        <v>4.5</v>
      </c>
      <c r="I18" s="309">
        <v>1.7</v>
      </c>
      <c r="J18" s="309">
        <v>2.9</v>
      </c>
      <c r="K18" s="309">
        <v>2.2999999999999998</v>
      </c>
      <c r="L18" s="309">
        <v>2.9</v>
      </c>
      <c r="M18" s="309">
        <v>2.7</v>
      </c>
      <c r="N18" s="309">
        <v>3.9</v>
      </c>
      <c r="O18" s="309">
        <v>5</v>
      </c>
      <c r="P18" s="309">
        <v>3.7</v>
      </c>
      <c r="Q18" s="309">
        <v>7.8</v>
      </c>
      <c r="R18" s="309">
        <v>14.2</v>
      </c>
      <c r="S18" s="309">
        <v>3.1</v>
      </c>
      <c r="T18" s="309">
        <v>3</v>
      </c>
      <c r="U18" s="309">
        <v>5.7</v>
      </c>
      <c r="V18" s="309">
        <v>3.4</v>
      </c>
      <c r="W18" s="309">
        <v>5.4</v>
      </c>
      <c r="X18" s="309">
        <v>8.1999999999999993</v>
      </c>
      <c r="Y18" s="309">
        <v>13.6</v>
      </c>
      <c r="Z18" s="309">
        <v>5.5</v>
      </c>
      <c r="AA18" s="309">
        <v>3.4</v>
      </c>
      <c r="AB18" s="309">
        <v>5.5</v>
      </c>
      <c r="AC18" s="309" t="s">
        <v>361</v>
      </c>
      <c r="AD18" s="309" t="s">
        <v>361</v>
      </c>
      <c r="AE18" s="364"/>
      <c r="AF18" s="364"/>
      <c r="AG18" s="364"/>
    </row>
    <row r="19" spans="2:33" s="291" customFormat="1" x14ac:dyDescent="0.2">
      <c r="B19" s="290">
        <v>8.3333333333333329E-2</v>
      </c>
      <c r="C19" s="309">
        <v>3.9</v>
      </c>
      <c r="D19" s="309">
        <v>3</v>
      </c>
      <c r="E19" s="309">
        <v>2.8</v>
      </c>
      <c r="F19" s="309">
        <v>6.3</v>
      </c>
      <c r="G19" s="309">
        <v>3.9</v>
      </c>
      <c r="H19" s="309">
        <v>3</v>
      </c>
      <c r="I19" s="309">
        <v>1.7</v>
      </c>
      <c r="J19" s="309">
        <v>6.3</v>
      </c>
      <c r="K19" s="309">
        <v>1.5</v>
      </c>
      <c r="L19" s="309">
        <v>2.7</v>
      </c>
      <c r="M19" s="309">
        <v>3.5</v>
      </c>
      <c r="N19" s="309">
        <v>4.3</v>
      </c>
      <c r="O19" s="309">
        <v>6.3</v>
      </c>
      <c r="P19" s="309">
        <v>4</v>
      </c>
      <c r="Q19" s="309">
        <v>6.5</v>
      </c>
      <c r="R19" s="309">
        <v>2.4</v>
      </c>
      <c r="S19" s="309">
        <v>1.3</v>
      </c>
      <c r="T19" s="309">
        <v>2</v>
      </c>
      <c r="U19" s="309">
        <v>1.9</v>
      </c>
      <c r="V19" s="309">
        <v>8.8000000000000007</v>
      </c>
      <c r="W19" s="309">
        <v>7</v>
      </c>
      <c r="X19" s="309">
        <v>5.3</v>
      </c>
      <c r="Y19" s="309">
        <v>8.3000000000000007</v>
      </c>
      <c r="Z19" s="309">
        <v>3.7</v>
      </c>
      <c r="AA19" s="309">
        <v>3.9</v>
      </c>
      <c r="AB19" s="309">
        <v>2.6</v>
      </c>
      <c r="AC19" s="309" t="s">
        <v>361</v>
      </c>
      <c r="AD19" s="309" t="s">
        <v>361</v>
      </c>
      <c r="AE19" s="364"/>
      <c r="AF19" s="364"/>
      <c r="AG19" s="364"/>
    </row>
    <row r="20" spans="2:33" s="291" customFormat="1" x14ac:dyDescent="0.2">
      <c r="B20" s="290">
        <v>0.125</v>
      </c>
      <c r="C20" s="309">
        <v>3.1</v>
      </c>
      <c r="D20" s="309">
        <v>2.9</v>
      </c>
      <c r="E20" s="309">
        <v>2.7</v>
      </c>
      <c r="F20" s="309">
        <v>5</v>
      </c>
      <c r="G20" s="309">
        <v>5.6</v>
      </c>
      <c r="H20" s="309">
        <v>4.7</v>
      </c>
      <c r="I20" s="309">
        <v>1.6</v>
      </c>
      <c r="J20" s="309">
        <v>3.7</v>
      </c>
      <c r="K20" s="309">
        <v>1.6</v>
      </c>
      <c r="L20" s="309">
        <v>2.8</v>
      </c>
      <c r="M20" s="309">
        <v>1.9</v>
      </c>
      <c r="N20" s="309">
        <v>3.5</v>
      </c>
      <c r="O20" s="309">
        <v>7.3</v>
      </c>
      <c r="P20" s="309">
        <v>3.4</v>
      </c>
      <c r="Q20" s="309">
        <v>3.4</v>
      </c>
      <c r="R20" s="309">
        <v>2.2999999999999998</v>
      </c>
      <c r="S20" s="309">
        <v>2.2000000000000002</v>
      </c>
      <c r="T20" s="309">
        <v>1.2</v>
      </c>
      <c r="U20" s="309">
        <v>2</v>
      </c>
      <c r="V20" s="309">
        <v>1.5</v>
      </c>
      <c r="W20" s="309">
        <v>1.7</v>
      </c>
      <c r="X20" s="309">
        <v>2.7</v>
      </c>
      <c r="Y20" s="309">
        <v>6.9</v>
      </c>
      <c r="Z20" s="309">
        <v>3.4</v>
      </c>
      <c r="AA20" s="309">
        <v>7.9</v>
      </c>
      <c r="AB20" s="309">
        <v>7.4</v>
      </c>
      <c r="AC20" s="309" t="s">
        <v>361</v>
      </c>
      <c r="AD20" s="309" t="s">
        <v>361</v>
      </c>
      <c r="AE20" s="364"/>
      <c r="AF20" s="364"/>
      <c r="AG20" s="364"/>
    </row>
    <row r="21" spans="2:33" s="291" customFormat="1" x14ac:dyDescent="0.2">
      <c r="B21" s="290">
        <v>0.16666666666666666</v>
      </c>
      <c r="C21" s="309">
        <v>2.9</v>
      </c>
      <c r="D21" s="309">
        <v>2.1</v>
      </c>
      <c r="E21" s="309">
        <v>5.8</v>
      </c>
      <c r="F21" s="309">
        <v>6.7</v>
      </c>
      <c r="G21" s="309">
        <v>8</v>
      </c>
      <c r="H21" s="309">
        <v>4.5999999999999996</v>
      </c>
      <c r="I21" s="309">
        <v>3</v>
      </c>
      <c r="J21" s="309">
        <v>7</v>
      </c>
      <c r="K21" s="309">
        <v>2.1</v>
      </c>
      <c r="L21" s="309">
        <v>3</v>
      </c>
      <c r="M21" s="309">
        <v>1.3</v>
      </c>
      <c r="N21" s="309">
        <v>2.2000000000000002</v>
      </c>
      <c r="O21" s="309">
        <v>11.7</v>
      </c>
      <c r="P21" s="309">
        <v>5.2</v>
      </c>
      <c r="Q21" s="309">
        <v>1.6</v>
      </c>
      <c r="R21" s="309">
        <v>1.5</v>
      </c>
      <c r="S21" s="309">
        <v>4</v>
      </c>
      <c r="T21" s="309">
        <v>1</v>
      </c>
      <c r="U21" s="309">
        <v>1.8</v>
      </c>
      <c r="V21" s="309">
        <v>3</v>
      </c>
      <c r="W21" s="309">
        <v>1.6</v>
      </c>
      <c r="X21" s="309">
        <v>1.8</v>
      </c>
      <c r="Y21" s="309">
        <v>5.4</v>
      </c>
      <c r="Z21" s="309">
        <v>3.6</v>
      </c>
      <c r="AA21" s="309">
        <v>4.3</v>
      </c>
      <c r="AB21" s="309">
        <v>12</v>
      </c>
      <c r="AC21" s="309" t="s">
        <v>361</v>
      </c>
      <c r="AD21" s="309" t="s">
        <v>361</v>
      </c>
      <c r="AE21" s="364"/>
      <c r="AF21" s="364"/>
      <c r="AG21" s="364"/>
    </row>
    <row r="22" spans="2:33" s="291" customFormat="1" x14ac:dyDescent="0.2">
      <c r="B22" s="290">
        <v>0.20833333333333334</v>
      </c>
      <c r="C22" s="309">
        <v>5.7</v>
      </c>
      <c r="D22" s="309">
        <v>2.9</v>
      </c>
      <c r="E22" s="309">
        <v>3.1</v>
      </c>
      <c r="F22" s="309">
        <v>3.9</v>
      </c>
      <c r="G22" s="309">
        <v>6.8</v>
      </c>
      <c r="H22" s="309">
        <v>4.7</v>
      </c>
      <c r="I22" s="309">
        <v>2.6</v>
      </c>
      <c r="J22" s="309">
        <v>6.9</v>
      </c>
      <c r="K22" s="309">
        <v>4.4000000000000004</v>
      </c>
      <c r="L22" s="309">
        <v>3.6</v>
      </c>
      <c r="M22" s="309">
        <v>1.7</v>
      </c>
      <c r="N22" s="309">
        <v>4.2</v>
      </c>
      <c r="O22" s="309">
        <v>8.3000000000000007</v>
      </c>
      <c r="P22" s="309">
        <v>4.0999999999999996</v>
      </c>
      <c r="Q22" s="309">
        <v>1.5</v>
      </c>
      <c r="R22" s="309">
        <v>5.2</v>
      </c>
      <c r="S22" s="309">
        <v>1.8</v>
      </c>
      <c r="T22" s="309">
        <v>0.9</v>
      </c>
      <c r="U22" s="309">
        <v>1.9</v>
      </c>
      <c r="V22" s="309">
        <v>3</v>
      </c>
      <c r="W22" s="309">
        <v>2.2000000000000002</v>
      </c>
      <c r="X22" s="309">
        <v>3.7</v>
      </c>
      <c r="Y22" s="309">
        <v>8</v>
      </c>
      <c r="Z22" s="309">
        <v>3.2</v>
      </c>
      <c r="AA22" s="309">
        <v>6</v>
      </c>
      <c r="AB22" s="309">
        <v>9.4</v>
      </c>
      <c r="AC22" s="309" t="s">
        <v>361</v>
      </c>
      <c r="AD22" s="309" t="s">
        <v>361</v>
      </c>
      <c r="AE22" s="364"/>
      <c r="AF22" s="364"/>
      <c r="AG22" s="364"/>
    </row>
    <row r="23" spans="2:33" s="291" customFormat="1" x14ac:dyDescent="0.2">
      <c r="B23" s="290">
        <v>0.25</v>
      </c>
      <c r="C23" s="309">
        <v>4.3</v>
      </c>
      <c r="D23" s="309">
        <v>2.9</v>
      </c>
      <c r="E23" s="309">
        <v>4.5999999999999996</v>
      </c>
      <c r="F23" s="309">
        <v>5.5</v>
      </c>
      <c r="G23" s="309">
        <v>7.3</v>
      </c>
      <c r="H23" s="309">
        <v>5.2</v>
      </c>
      <c r="I23" s="309">
        <v>3.2</v>
      </c>
      <c r="J23" s="309">
        <v>5.7</v>
      </c>
      <c r="K23" s="309">
        <v>4.0999999999999996</v>
      </c>
      <c r="L23" s="309">
        <v>4.9000000000000004</v>
      </c>
      <c r="M23" s="309">
        <v>3.9</v>
      </c>
      <c r="N23" s="309">
        <v>4.3</v>
      </c>
      <c r="O23" s="309">
        <v>9</v>
      </c>
      <c r="P23" s="309">
        <v>10.4</v>
      </c>
      <c r="Q23" s="309">
        <v>1.4</v>
      </c>
      <c r="R23" s="309">
        <v>1.9</v>
      </c>
      <c r="S23" s="329">
        <v>1.1000000000000001</v>
      </c>
      <c r="T23" s="309">
        <v>0.9</v>
      </c>
      <c r="U23" s="309">
        <v>2.9</v>
      </c>
      <c r="V23" s="309">
        <v>2.2999999999999998</v>
      </c>
      <c r="W23" s="309">
        <v>4.8</v>
      </c>
      <c r="X23" s="309">
        <v>5.5</v>
      </c>
      <c r="Y23" s="309">
        <v>8.5</v>
      </c>
      <c r="Z23" s="309">
        <v>4.9000000000000004</v>
      </c>
      <c r="AA23" s="309">
        <v>3.6</v>
      </c>
      <c r="AB23" s="309">
        <v>9.1</v>
      </c>
      <c r="AC23" s="309" t="s">
        <v>361</v>
      </c>
      <c r="AD23" s="309" t="s">
        <v>361</v>
      </c>
      <c r="AE23" s="364"/>
      <c r="AF23" s="364"/>
      <c r="AG23" s="364"/>
    </row>
    <row r="24" spans="2:33" s="291" customFormat="1" x14ac:dyDescent="0.2">
      <c r="B24" s="290">
        <v>0.29166666666666669</v>
      </c>
      <c r="C24" s="309">
        <v>3.9</v>
      </c>
      <c r="D24" s="309">
        <v>4.9000000000000004</v>
      </c>
      <c r="E24" s="309">
        <v>6.4</v>
      </c>
      <c r="F24" s="309">
        <v>3.5</v>
      </c>
      <c r="G24" s="309">
        <v>2.7</v>
      </c>
      <c r="H24" s="309">
        <v>5.2</v>
      </c>
      <c r="I24" s="309">
        <v>3.3</v>
      </c>
      <c r="J24" s="309">
        <v>3.1</v>
      </c>
      <c r="K24" s="309">
        <v>4.0999999999999996</v>
      </c>
      <c r="L24" s="309">
        <v>5.3</v>
      </c>
      <c r="M24" s="309">
        <v>2.5</v>
      </c>
      <c r="N24" s="309">
        <v>7.7</v>
      </c>
      <c r="O24" s="309">
        <v>9.1999999999999993</v>
      </c>
      <c r="P24" s="309">
        <v>13.5</v>
      </c>
      <c r="Q24" s="309">
        <v>5.2</v>
      </c>
      <c r="R24" s="309">
        <v>5.3</v>
      </c>
      <c r="S24" s="329">
        <v>3.2</v>
      </c>
      <c r="T24" s="309">
        <v>2.6</v>
      </c>
      <c r="U24" s="309">
        <v>4</v>
      </c>
      <c r="V24" s="309">
        <v>1.1000000000000001</v>
      </c>
      <c r="W24" s="309">
        <v>2.6</v>
      </c>
      <c r="X24" s="309">
        <v>2.9</v>
      </c>
      <c r="Y24" s="309">
        <v>4</v>
      </c>
      <c r="Z24" s="309">
        <v>4.4000000000000004</v>
      </c>
      <c r="AA24" s="309">
        <v>2.4</v>
      </c>
      <c r="AB24" s="309">
        <v>5.5</v>
      </c>
      <c r="AC24" s="309" t="s">
        <v>361</v>
      </c>
      <c r="AD24" s="309" t="s">
        <v>361</v>
      </c>
      <c r="AE24" s="364"/>
      <c r="AF24" s="364"/>
      <c r="AG24" s="364"/>
    </row>
    <row r="25" spans="2:33" s="291" customFormat="1" x14ac:dyDescent="0.2">
      <c r="B25" s="290">
        <v>0.33333333333333331</v>
      </c>
      <c r="C25" s="309">
        <v>4</v>
      </c>
      <c r="D25" s="309">
        <v>3.1</v>
      </c>
      <c r="E25" s="309">
        <v>3.4</v>
      </c>
      <c r="F25" s="309">
        <v>2.7</v>
      </c>
      <c r="G25" s="309">
        <v>2.5</v>
      </c>
      <c r="H25" s="309">
        <v>3.1</v>
      </c>
      <c r="I25" s="309">
        <v>2.1</v>
      </c>
      <c r="J25" s="309">
        <v>2.6</v>
      </c>
      <c r="K25" s="309">
        <v>2.2999999999999998</v>
      </c>
      <c r="L25" s="309">
        <v>3.2</v>
      </c>
      <c r="M25" s="309">
        <v>2.4</v>
      </c>
      <c r="N25" s="309">
        <v>4.0999999999999996</v>
      </c>
      <c r="O25" s="309">
        <v>4.5</v>
      </c>
      <c r="P25" s="309">
        <v>4.4000000000000004</v>
      </c>
      <c r="Q25" s="309">
        <v>2.4</v>
      </c>
      <c r="R25" s="309">
        <v>1.9</v>
      </c>
      <c r="S25" s="329">
        <v>2.1</v>
      </c>
      <c r="T25" s="309">
        <v>1.5</v>
      </c>
      <c r="U25" s="309">
        <v>1.8</v>
      </c>
      <c r="V25" s="309">
        <v>1.1000000000000001</v>
      </c>
      <c r="W25" s="309">
        <v>2</v>
      </c>
      <c r="X25" s="309">
        <v>2.7</v>
      </c>
      <c r="Y25" s="309">
        <v>2.8</v>
      </c>
      <c r="Z25" s="309">
        <v>3.1</v>
      </c>
      <c r="AA25" s="309">
        <v>1.5</v>
      </c>
      <c r="AB25" s="309">
        <v>2.2999999999999998</v>
      </c>
      <c r="AC25" s="309" t="s">
        <v>361</v>
      </c>
      <c r="AD25" s="309" t="s">
        <v>361</v>
      </c>
      <c r="AE25" s="364"/>
      <c r="AF25" s="365"/>
      <c r="AG25" s="364"/>
    </row>
    <row r="26" spans="2:33" s="291" customFormat="1" x14ac:dyDescent="0.2">
      <c r="B26" s="290">
        <v>0.375</v>
      </c>
      <c r="C26" s="309">
        <v>3.5</v>
      </c>
      <c r="D26" s="309">
        <v>3.2</v>
      </c>
      <c r="E26" s="309">
        <v>2.6</v>
      </c>
      <c r="F26" s="309">
        <v>2.6</v>
      </c>
      <c r="G26" s="309">
        <v>2.1</v>
      </c>
      <c r="H26" s="309">
        <v>2.6</v>
      </c>
      <c r="I26" s="309">
        <v>1.7</v>
      </c>
      <c r="J26" s="309">
        <v>3.1</v>
      </c>
      <c r="K26" s="309">
        <v>3.6</v>
      </c>
      <c r="L26" s="309">
        <v>2</v>
      </c>
      <c r="M26" s="309">
        <v>2</v>
      </c>
      <c r="N26" s="309">
        <v>2.2000000000000002</v>
      </c>
      <c r="O26" s="309">
        <v>2.4</v>
      </c>
      <c r="P26" s="309">
        <v>3.1</v>
      </c>
      <c r="Q26" s="309">
        <v>1.8</v>
      </c>
      <c r="R26" s="309">
        <v>1.3</v>
      </c>
      <c r="S26" s="329">
        <v>2.2999999999999998</v>
      </c>
      <c r="T26" s="309">
        <v>1.2</v>
      </c>
      <c r="U26" s="309">
        <v>2</v>
      </c>
      <c r="V26" s="309">
        <v>1.3</v>
      </c>
      <c r="W26" s="309">
        <v>1.1000000000000001</v>
      </c>
      <c r="X26" s="309">
        <v>2.1</v>
      </c>
      <c r="Y26" s="309">
        <v>2.4</v>
      </c>
      <c r="Z26" s="309">
        <v>4.5999999999999996</v>
      </c>
      <c r="AA26" s="309">
        <v>1.8</v>
      </c>
      <c r="AB26" s="309">
        <v>4.5</v>
      </c>
      <c r="AC26" s="309" t="s">
        <v>361</v>
      </c>
      <c r="AD26" s="309" t="s">
        <v>361</v>
      </c>
      <c r="AE26" s="364"/>
      <c r="AF26" s="364"/>
      <c r="AG26" s="364"/>
    </row>
    <row r="27" spans="2:33" s="291" customFormat="1" x14ac:dyDescent="0.2">
      <c r="B27" s="290">
        <v>0.41666666666666669</v>
      </c>
      <c r="C27" s="309">
        <v>2.7</v>
      </c>
      <c r="D27" s="309">
        <v>2.4</v>
      </c>
      <c r="E27" s="309">
        <v>1.8</v>
      </c>
      <c r="F27" s="309">
        <v>2.5</v>
      </c>
      <c r="G27" s="309">
        <v>2.5</v>
      </c>
      <c r="H27" s="309">
        <v>1.8</v>
      </c>
      <c r="I27" s="309">
        <v>2.8</v>
      </c>
      <c r="J27" s="309">
        <v>6.8</v>
      </c>
      <c r="K27" s="309">
        <v>3</v>
      </c>
      <c r="L27" s="309">
        <v>1.7</v>
      </c>
      <c r="M27" s="309">
        <v>2</v>
      </c>
      <c r="N27" s="309">
        <v>1.2</v>
      </c>
      <c r="O27" s="309">
        <v>5.9</v>
      </c>
      <c r="P27" s="309">
        <v>2.6</v>
      </c>
      <c r="Q27" s="309">
        <v>1.1000000000000001</v>
      </c>
      <c r="R27" s="309">
        <v>1</v>
      </c>
      <c r="S27" s="329">
        <v>2.2000000000000002</v>
      </c>
      <c r="T27" s="309">
        <v>2.1</v>
      </c>
      <c r="U27" s="309">
        <v>1.1000000000000001</v>
      </c>
      <c r="V27" s="309">
        <v>1.1000000000000001</v>
      </c>
      <c r="W27" s="309">
        <v>0.7</v>
      </c>
      <c r="X27" s="329">
        <v>1.7</v>
      </c>
      <c r="Y27" s="309">
        <v>1.4</v>
      </c>
      <c r="Z27" s="309">
        <v>2</v>
      </c>
      <c r="AA27" s="309">
        <v>1.5</v>
      </c>
      <c r="AB27" s="309">
        <v>2.2999999999999998</v>
      </c>
      <c r="AC27" s="309" t="s">
        <v>361</v>
      </c>
      <c r="AD27" s="309" t="s">
        <v>361</v>
      </c>
      <c r="AE27" s="364"/>
      <c r="AF27" s="364"/>
      <c r="AG27" s="364"/>
    </row>
    <row r="28" spans="2:33" s="291" customFormat="1" x14ac:dyDescent="0.2">
      <c r="B28" s="290">
        <v>0.45833333333333331</v>
      </c>
      <c r="C28" s="309">
        <v>2.4</v>
      </c>
      <c r="D28" s="309">
        <v>2.2000000000000002</v>
      </c>
      <c r="E28" s="309">
        <v>1.7</v>
      </c>
      <c r="F28" s="309">
        <v>2</v>
      </c>
      <c r="G28" s="309">
        <v>2.5</v>
      </c>
      <c r="H28" s="309">
        <v>1.5</v>
      </c>
      <c r="I28" s="309">
        <v>2.9</v>
      </c>
      <c r="J28" s="309">
        <v>12.7</v>
      </c>
      <c r="K28" s="309">
        <v>2.8</v>
      </c>
      <c r="L28" s="309">
        <v>1.3</v>
      </c>
      <c r="M28" s="309">
        <v>1.7</v>
      </c>
      <c r="N28" s="309">
        <v>1.2</v>
      </c>
      <c r="O28" s="309">
        <v>11.2</v>
      </c>
      <c r="P28" s="309">
        <v>2.2999999999999998</v>
      </c>
      <c r="Q28" s="309">
        <v>0.9</v>
      </c>
      <c r="R28" s="309">
        <v>1.5</v>
      </c>
      <c r="S28" s="309">
        <v>2.2999999999999998</v>
      </c>
      <c r="T28" s="309">
        <v>5.0999999999999996</v>
      </c>
      <c r="U28" s="309">
        <v>1.5</v>
      </c>
      <c r="V28" s="309">
        <v>0.9</v>
      </c>
      <c r="W28" s="309">
        <v>0.4</v>
      </c>
      <c r="X28" s="309">
        <v>1.4</v>
      </c>
      <c r="Y28" s="309">
        <v>1</v>
      </c>
      <c r="Z28" s="309">
        <v>1.9</v>
      </c>
      <c r="AA28" s="309">
        <v>1.5</v>
      </c>
      <c r="AB28" s="309" t="s">
        <v>361</v>
      </c>
      <c r="AC28" s="309" t="s">
        <v>361</v>
      </c>
      <c r="AD28" s="309" t="s">
        <v>361</v>
      </c>
      <c r="AE28" s="364"/>
      <c r="AF28" s="364"/>
      <c r="AG28" s="364"/>
    </row>
    <row r="29" spans="2:33" s="291" customFormat="1" x14ac:dyDescent="0.2">
      <c r="B29" s="290">
        <v>0.5</v>
      </c>
      <c r="C29" s="309">
        <v>2.5</v>
      </c>
      <c r="D29" s="309">
        <v>2.2999999999999998</v>
      </c>
      <c r="E29" s="309">
        <v>1.5</v>
      </c>
      <c r="F29" s="309">
        <v>1.7</v>
      </c>
      <c r="G29" s="309">
        <v>1.8</v>
      </c>
      <c r="H29" s="309">
        <v>1.6</v>
      </c>
      <c r="I29" s="309">
        <v>2.8</v>
      </c>
      <c r="J29" s="309">
        <v>7.7</v>
      </c>
      <c r="K29" s="309">
        <v>2.8</v>
      </c>
      <c r="L29" s="309">
        <v>1.4</v>
      </c>
      <c r="M29" s="309">
        <v>1.3</v>
      </c>
      <c r="N29" s="309">
        <v>1.3</v>
      </c>
      <c r="O29" s="309">
        <v>7.2</v>
      </c>
      <c r="P29" s="309">
        <v>1.2</v>
      </c>
      <c r="Q29" s="309">
        <v>2.2000000000000002</v>
      </c>
      <c r="R29" s="309">
        <v>2</v>
      </c>
      <c r="S29" s="309">
        <v>3.4</v>
      </c>
      <c r="T29" s="309">
        <v>3</v>
      </c>
      <c r="U29" s="309">
        <v>1.3</v>
      </c>
      <c r="V29" s="309">
        <v>0.8</v>
      </c>
      <c r="W29" s="309">
        <v>0.4</v>
      </c>
      <c r="X29" s="309">
        <v>1.3</v>
      </c>
      <c r="Y29" s="309">
        <v>1</v>
      </c>
      <c r="Z29" s="309">
        <v>1</v>
      </c>
      <c r="AA29" s="309">
        <v>1.3</v>
      </c>
      <c r="AB29" s="309" t="s">
        <v>361</v>
      </c>
      <c r="AC29" s="309" t="s">
        <v>361</v>
      </c>
      <c r="AD29" s="309" t="s">
        <v>361</v>
      </c>
      <c r="AE29" s="364"/>
      <c r="AF29" s="364"/>
      <c r="AG29" s="364"/>
    </row>
    <row r="30" spans="2:33" s="291" customFormat="1" x14ac:dyDescent="0.2">
      <c r="B30" s="290">
        <v>0.54166666666666663</v>
      </c>
      <c r="C30" s="309">
        <v>2.6</v>
      </c>
      <c r="D30" s="309">
        <v>2.1</v>
      </c>
      <c r="E30" s="309">
        <v>1.5</v>
      </c>
      <c r="F30" s="309">
        <v>1.6</v>
      </c>
      <c r="G30" s="309">
        <v>1.3</v>
      </c>
      <c r="H30" s="309">
        <v>1.5</v>
      </c>
      <c r="I30" s="309">
        <v>2.2999999999999998</v>
      </c>
      <c r="J30" s="309">
        <v>4.0999999999999996</v>
      </c>
      <c r="K30" s="309">
        <v>2</v>
      </c>
      <c r="L30" s="309">
        <v>1.4</v>
      </c>
      <c r="M30" s="309">
        <v>1.3</v>
      </c>
      <c r="N30" s="309">
        <v>1.2</v>
      </c>
      <c r="O30" s="309">
        <v>6</v>
      </c>
      <c r="P30" s="309">
        <v>1.2</v>
      </c>
      <c r="Q30" s="309">
        <v>4</v>
      </c>
      <c r="R30" s="309" t="s">
        <v>360</v>
      </c>
      <c r="S30" s="309">
        <v>3.9</v>
      </c>
      <c r="T30" s="309">
        <v>1.6</v>
      </c>
      <c r="U30" s="309">
        <v>1.9</v>
      </c>
      <c r="V30" s="309">
        <v>1.2</v>
      </c>
      <c r="W30" s="309">
        <v>0.3</v>
      </c>
      <c r="X30" s="309">
        <v>1.4</v>
      </c>
      <c r="Y30" s="309">
        <v>0.6</v>
      </c>
      <c r="Z30" s="309">
        <v>1.2</v>
      </c>
      <c r="AA30" s="309">
        <v>1.2</v>
      </c>
      <c r="AB30" s="309" t="s">
        <v>361</v>
      </c>
      <c r="AC30" s="309" t="s">
        <v>361</v>
      </c>
      <c r="AD30" s="309" t="s">
        <v>361</v>
      </c>
      <c r="AE30" s="365"/>
      <c r="AF30" s="364"/>
      <c r="AG30" s="364"/>
    </row>
    <row r="31" spans="2:33" s="291" customFormat="1" x14ac:dyDescent="0.2">
      <c r="B31" s="290">
        <v>0.58333333333333337</v>
      </c>
      <c r="C31" s="309">
        <v>2.2000000000000002</v>
      </c>
      <c r="D31" s="309">
        <v>2.1</v>
      </c>
      <c r="E31" s="309">
        <v>1.6</v>
      </c>
      <c r="F31" s="309">
        <v>1.5</v>
      </c>
      <c r="G31" s="309">
        <v>1.4</v>
      </c>
      <c r="H31" s="309">
        <v>1.5</v>
      </c>
      <c r="I31" s="309">
        <v>2.1</v>
      </c>
      <c r="J31" s="309">
        <v>2.1</v>
      </c>
      <c r="K31" s="309">
        <v>2.2999999999999998</v>
      </c>
      <c r="L31" s="309">
        <v>1.4</v>
      </c>
      <c r="M31" s="309">
        <v>1.4</v>
      </c>
      <c r="N31" s="309">
        <v>1.2</v>
      </c>
      <c r="O31" s="309">
        <v>5.9</v>
      </c>
      <c r="P31" s="309">
        <v>1.4</v>
      </c>
      <c r="Q31" s="309">
        <v>3.2</v>
      </c>
      <c r="R31" s="309" t="s">
        <v>360</v>
      </c>
      <c r="S31" s="309">
        <v>4.2</v>
      </c>
      <c r="T31" s="309">
        <v>1.7</v>
      </c>
      <c r="U31" s="329">
        <v>1.2</v>
      </c>
      <c r="V31" s="309">
        <v>1.6</v>
      </c>
      <c r="W31" s="309">
        <v>0.4</v>
      </c>
      <c r="X31" s="309">
        <v>1.3</v>
      </c>
      <c r="Y31" s="309">
        <v>0.6</v>
      </c>
      <c r="Z31" s="309">
        <v>0.6</v>
      </c>
      <c r="AA31" s="309">
        <v>1</v>
      </c>
      <c r="AB31" s="309" t="s">
        <v>361</v>
      </c>
      <c r="AC31" s="309" t="s">
        <v>361</v>
      </c>
      <c r="AD31" s="309" t="s">
        <v>361</v>
      </c>
      <c r="AE31" s="364"/>
      <c r="AF31" s="365"/>
      <c r="AG31" s="364"/>
    </row>
    <row r="32" spans="2:33" s="291" customFormat="1" x14ac:dyDescent="0.2">
      <c r="B32" s="290">
        <v>0.625</v>
      </c>
      <c r="C32" s="309">
        <v>2.5</v>
      </c>
      <c r="D32" s="309">
        <v>2.2999999999999998</v>
      </c>
      <c r="E32" s="309">
        <v>1.7</v>
      </c>
      <c r="F32" s="309">
        <v>1.5</v>
      </c>
      <c r="G32" s="309">
        <v>1.3</v>
      </c>
      <c r="H32" s="309">
        <v>1.6</v>
      </c>
      <c r="I32" s="309">
        <v>1.8</v>
      </c>
      <c r="J32" s="309">
        <v>1.9</v>
      </c>
      <c r="K32" s="309">
        <v>3.9</v>
      </c>
      <c r="L32" s="309">
        <v>1.5</v>
      </c>
      <c r="M32" s="309">
        <v>1.5</v>
      </c>
      <c r="N32" s="309">
        <v>1.3</v>
      </c>
      <c r="O32" s="309">
        <v>7</v>
      </c>
      <c r="P32" s="309">
        <v>1.4</v>
      </c>
      <c r="Q32" s="309">
        <v>2</v>
      </c>
      <c r="R32" s="309" t="s">
        <v>360</v>
      </c>
      <c r="S32" s="309">
        <v>4</v>
      </c>
      <c r="T32" s="309">
        <v>3.1</v>
      </c>
      <c r="U32" s="309">
        <v>1.1000000000000001</v>
      </c>
      <c r="V32" s="309">
        <v>2.6</v>
      </c>
      <c r="W32" s="309">
        <v>0.8</v>
      </c>
      <c r="X32" s="309">
        <v>1.5</v>
      </c>
      <c r="Y32" s="309">
        <v>0.9</v>
      </c>
      <c r="Z32" s="309">
        <v>1.2</v>
      </c>
      <c r="AA32" s="309">
        <v>1</v>
      </c>
      <c r="AB32" s="309" t="s">
        <v>361</v>
      </c>
      <c r="AC32" s="309" t="s">
        <v>361</v>
      </c>
      <c r="AD32" s="309" t="s">
        <v>361</v>
      </c>
      <c r="AE32" s="364"/>
      <c r="AF32" s="364"/>
      <c r="AG32" s="364"/>
    </row>
    <row r="33" spans="2:36" s="291" customFormat="1" x14ac:dyDescent="0.2">
      <c r="B33" s="290">
        <v>0.66666666666666663</v>
      </c>
      <c r="C33" s="309">
        <v>2.4</v>
      </c>
      <c r="D33" s="309">
        <v>1.9</v>
      </c>
      <c r="E33" s="309">
        <v>1.8</v>
      </c>
      <c r="F33" s="309">
        <v>1.7</v>
      </c>
      <c r="G33" s="309">
        <v>1.6</v>
      </c>
      <c r="H33" s="309">
        <v>1.5</v>
      </c>
      <c r="I33" s="309">
        <v>1.4</v>
      </c>
      <c r="J33" s="309">
        <v>1.9</v>
      </c>
      <c r="K33" s="309">
        <v>3.7</v>
      </c>
      <c r="L33" s="309">
        <v>1.5</v>
      </c>
      <c r="M33" s="309">
        <v>1.8</v>
      </c>
      <c r="N33" s="309">
        <v>1.6</v>
      </c>
      <c r="O33" s="309">
        <v>6.3</v>
      </c>
      <c r="P33" s="309">
        <v>1.3</v>
      </c>
      <c r="Q33" s="309">
        <v>1.3</v>
      </c>
      <c r="R33" s="309" t="s">
        <v>360</v>
      </c>
      <c r="S33" s="309">
        <v>4.3</v>
      </c>
      <c r="T33" s="309">
        <v>3.3</v>
      </c>
      <c r="U33" s="309">
        <v>1.1000000000000001</v>
      </c>
      <c r="V33" s="309">
        <v>2</v>
      </c>
      <c r="W33" s="309">
        <v>1.1000000000000001</v>
      </c>
      <c r="X33" s="309">
        <v>1.8</v>
      </c>
      <c r="Y33" s="309">
        <v>1.2</v>
      </c>
      <c r="Z33" s="309">
        <v>1.3</v>
      </c>
      <c r="AA33" s="309">
        <v>1.1000000000000001</v>
      </c>
      <c r="AB33" s="309" t="s">
        <v>361</v>
      </c>
      <c r="AC33" s="309" t="s">
        <v>361</v>
      </c>
      <c r="AD33" s="309" t="s">
        <v>361</v>
      </c>
      <c r="AE33" s="364"/>
      <c r="AF33" s="365"/>
      <c r="AG33" s="364"/>
    </row>
    <row r="34" spans="2:36" s="291" customFormat="1" x14ac:dyDescent="0.2">
      <c r="B34" s="290">
        <v>0.70833333333333337</v>
      </c>
      <c r="C34" s="309">
        <v>2.2000000000000002</v>
      </c>
      <c r="D34" s="309">
        <v>1.7</v>
      </c>
      <c r="E34" s="309">
        <v>1.9</v>
      </c>
      <c r="F34" s="309">
        <v>1.7</v>
      </c>
      <c r="G34" s="309">
        <v>1.6</v>
      </c>
      <c r="H34" s="309">
        <v>1.9</v>
      </c>
      <c r="I34" s="309">
        <v>1.5</v>
      </c>
      <c r="J34" s="309">
        <v>2.1</v>
      </c>
      <c r="K34" s="309">
        <v>2.5</v>
      </c>
      <c r="L34" s="309">
        <v>1.5</v>
      </c>
      <c r="M34" s="309">
        <v>2.8</v>
      </c>
      <c r="N34" s="309">
        <v>2.2000000000000002</v>
      </c>
      <c r="O34" s="309">
        <v>6.9</v>
      </c>
      <c r="P34" s="309">
        <v>1.4</v>
      </c>
      <c r="Q34" s="309">
        <v>0.8</v>
      </c>
      <c r="R34" s="309" t="s">
        <v>360</v>
      </c>
      <c r="S34" s="309">
        <v>3.2</v>
      </c>
      <c r="T34" s="309">
        <v>4</v>
      </c>
      <c r="U34" s="309">
        <v>1</v>
      </c>
      <c r="V34" s="309">
        <v>1.4</v>
      </c>
      <c r="W34" s="309">
        <v>0.9</v>
      </c>
      <c r="X34" s="309">
        <v>1.7</v>
      </c>
      <c r="Y34" s="309">
        <v>1.7</v>
      </c>
      <c r="Z34" s="309">
        <v>1.1000000000000001</v>
      </c>
      <c r="AA34" s="309">
        <v>0.9</v>
      </c>
      <c r="AB34" s="309" t="s">
        <v>361</v>
      </c>
      <c r="AC34" s="309" t="s">
        <v>361</v>
      </c>
      <c r="AD34" s="309" t="s">
        <v>361</v>
      </c>
      <c r="AE34" s="364"/>
      <c r="AF34" s="364"/>
      <c r="AG34" s="364"/>
    </row>
    <row r="35" spans="2:36" s="291" customFormat="1" x14ac:dyDescent="0.2">
      <c r="B35" s="290">
        <v>0.75</v>
      </c>
      <c r="C35" s="309">
        <v>2.5</v>
      </c>
      <c r="D35" s="309">
        <v>1.8</v>
      </c>
      <c r="E35" s="309">
        <v>2.1</v>
      </c>
      <c r="F35" s="309">
        <v>2.2000000000000002</v>
      </c>
      <c r="G35" s="309">
        <v>1.9</v>
      </c>
      <c r="H35" s="309">
        <v>3</v>
      </c>
      <c r="I35" s="309">
        <v>2.2999999999999998</v>
      </c>
      <c r="J35" s="309">
        <v>2.2999999999999998</v>
      </c>
      <c r="K35" s="309">
        <v>3.5</v>
      </c>
      <c r="L35" s="309">
        <v>1.9</v>
      </c>
      <c r="M35" s="309">
        <v>2.2999999999999998</v>
      </c>
      <c r="N35" s="309">
        <v>2.2000000000000002</v>
      </c>
      <c r="O35" s="309">
        <v>6.7</v>
      </c>
      <c r="P35" s="309">
        <v>1.4</v>
      </c>
      <c r="Q35" s="309">
        <v>0.9</v>
      </c>
      <c r="R35" s="309" t="s">
        <v>360</v>
      </c>
      <c r="S35" s="309">
        <v>2</v>
      </c>
      <c r="T35" s="309">
        <v>3</v>
      </c>
      <c r="U35" s="309">
        <v>1.1000000000000001</v>
      </c>
      <c r="V35" s="309">
        <v>1.3</v>
      </c>
      <c r="W35" s="309">
        <v>0.9</v>
      </c>
      <c r="X35" s="309">
        <v>1.6</v>
      </c>
      <c r="Y35" s="309">
        <v>1.8</v>
      </c>
      <c r="Z35" s="309">
        <v>1.2</v>
      </c>
      <c r="AA35" s="309">
        <v>1.7</v>
      </c>
      <c r="AB35" s="309" t="s">
        <v>361</v>
      </c>
      <c r="AC35" s="309" t="s">
        <v>361</v>
      </c>
      <c r="AD35" s="309" t="s">
        <v>361</v>
      </c>
      <c r="AE35" s="364"/>
      <c r="AF35" s="364"/>
      <c r="AG35" s="364"/>
      <c r="AJ35"/>
    </row>
    <row r="36" spans="2:36" s="291" customFormat="1" x14ac:dyDescent="0.2">
      <c r="B36" s="290">
        <v>0.79166666666666663</v>
      </c>
      <c r="C36" s="309">
        <v>2.4</v>
      </c>
      <c r="D36" s="309">
        <v>2</v>
      </c>
      <c r="E36" s="309">
        <v>1.9</v>
      </c>
      <c r="F36" s="309">
        <v>2.2000000000000002</v>
      </c>
      <c r="G36" s="309">
        <v>3.1</v>
      </c>
      <c r="H36" s="309">
        <v>2.1</v>
      </c>
      <c r="I36" s="309">
        <v>3.3</v>
      </c>
      <c r="J36" s="309">
        <v>2.9</v>
      </c>
      <c r="K36" s="309">
        <v>2.8</v>
      </c>
      <c r="L36" s="309">
        <v>1.7</v>
      </c>
      <c r="M36" s="309">
        <v>5.8</v>
      </c>
      <c r="N36" s="309">
        <v>2</v>
      </c>
      <c r="O36" s="309">
        <v>5.0999999999999996</v>
      </c>
      <c r="P36" s="329">
        <v>1.8</v>
      </c>
      <c r="Q36" s="329">
        <v>0.6</v>
      </c>
      <c r="R36" s="309">
        <v>2.1</v>
      </c>
      <c r="S36" s="309">
        <v>1.9</v>
      </c>
      <c r="T36" s="309">
        <v>2.2999999999999998</v>
      </c>
      <c r="U36" s="309">
        <v>1.1000000000000001</v>
      </c>
      <c r="V36" s="309">
        <v>1.2</v>
      </c>
      <c r="W36" s="309">
        <v>1.2</v>
      </c>
      <c r="X36" s="309">
        <v>1.2</v>
      </c>
      <c r="Y36" s="309">
        <v>2.5</v>
      </c>
      <c r="Z36" s="309">
        <v>1.4</v>
      </c>
      <c r="AA36" s="309">
        <v>2.4</v>
      </c>
      <c r="AB36" s="309" t="s">
        <v>361</v>
      </c>
      <c r="AC36" s="309" t="s">
        <v>361</v>
      </c>
      <c r="AD36" s="309" t="s">
        <v>361</v>
      </c>
      <c r="AE36" s="364"/>
      <c r="AF36" s="364"/>
      <c r="AG36" s="364"/>
      <c r="AJ36"/>
    </row>
    <row r="37" spans="2:36" s="291" customFormat="1" x14ac:dyDescent="0.2">
      <c r="B37" s="290">
        <v>0.83333333333333337</v>
      </c>
      <c r="C37" s="309">
        <v>1.9</v>
      </c>
      <c r="D37" s="309">
        <v>1.6</v>
      </c>
      <c r="E37" s="309">
        <v>1.7</v>
      </c>
      <c r="F37" s="309">
        <v>1.9</v>
      </c>
      <c r="G37" s="309">
        <v>2.8</v>
      </c>
      <c r="H37" s="309">
        <v>1.6</v>
      </c>
      <c r="I37" s="309">
        <v>2.2999999999999998</v>
      </c>
      <c r="J37" s="309">
        <v>4.2</v>
      </c>
      <c r="K37" s="309">
        <v>1.5</v>
      </c>
      <c r="L37" s="309">
        <v>1.8</v>
      </c>
      <c r="M37" s="309">
        <v>3.6</v>
      </c>
      <c r="N37" s="309">
        <v>2.4</v>
      </c>
      <c r="O37" s="309">
        <v>3.1</v>
      </c>
      <c r="P37" s="309">
        <v>12.1</v>
      </c>
      <c r="Q37" s="309">
        <v>0.8</v>
      </c>
      <c r="R37" s="309">
        <v>2.2000000000000002</v>
      </c>
      <c r="S37" s="309">
        <v>1.4</v>
      </c>
      <c r="T37" s="309">
        <v>3.2</v>
      </c>
      <c r="U37" s="309">
        <v>0.8</v>
      </c>
      <c r="V37" s="309">
        <v>1.2</v>
      </c>
      <c r="W37" s="309">
        <v>1.7</v>
      </c>
      <c r="X37" s="309">
        <v>1</v>
      </c>
      <c r="Y37" s="309">
        <v>1.9</v>
      </c>
      <c r="Z37" s="309">
        <v>1.9</v>
      </c>
      <c r="AA37" s="309">
        <v>2.8</v>
      </c>
      <c r="AB37" s="309" t="s">
        <v>361</v>
      </c>
      <c r="AC37" s="309" t="s">
        <v>361</v>
      </c>
      <c r="AD37" s="309" t="s">
        <v>361</v>
      </c>
      <c r="AE37" s="364"/>
      <c r="AF37" s="364"/>
      <c r="AG37" s="364"/>
      <c r="AJ37"/>
    </row>
    <row r="38" spans="2:36" s="291" customFormat="1" x14ac:dyDescent="0.2">
      <c r="B38" s="290">
        <v>0.875</v>
      </c>
      <c r="C38" s="309">
        <v>1.8</v>
      </c>
      <c r="D38" s="309">
        <v>1.5</v>
      </c>
      <c r="E38" s="309">
        <v>1.9</v>
      </c>
      <c r="F38" s="309">
        <v>1.7</v>
      </c>
      <c r="G38" s="309">
        <v>2.9</v>
      </c>
      <c r="H38" s="309">
        <v>1.3</v>
      </c>
      <c r="I38" s="309">
        <v>1.8</v>
      </c>
      <c r="J38" s="309">
        <v>3.3</v>
      </c>
      <c r="K38" s="309">
        <v>1.5</v>
      </c>
      <c r="L38" s="309">
        <v>1.9</v>
      </c>
      <c r="M38" s="309">
        <v>1.8</v>
      </c>
      <c r="N38" s="309">
        <v>2.5</v>
      </c>
      <c r="O38" s="309">
        <v>16.3</v>
      </c>
      <c r="P38" s="309">
        <v>19.2</v>
      </c>
      <c r="Q38" s="309">
        <v>5.6</v>
      </c>
      <c r="R38" s="309">
        <v>3.3</v>
      </c>
      <c r="S38" s="309">
        <v>1.3</v>
      </c>
      <c r="T38" s="309">
        <v>2.5</v>
      </c>
      <c r="U38" s="309">
        <v>0.8</v>
      </c>
      <c r="V38" s="309">
        <v>1</v>
      </c>
      <c r="W38" s="309">
        <v>3.7</v>
      </c>
      <c r="X38" s="309">
        <v>1</v>
      </c>
      <c r="Y38" s="309">
        <v>2.2999999999999998</v>
      </c>
      <c r="Z38" s="309">
        <v>3.1</v>
      </c>
      <c r="AA38" s="309">
        <v>1.4</v>
      </c>
      <c r="AB38" s="309" t="s">
        <v>361</v>
      </c>
      <c r="AC38" s="309" t="s">
        <v>361</v>
      </c>
      <c r="AD38" s="309" t="s">
        <v>361</v>
      </c>
      <c r="AE38" s="364"/>
      <c r="AF38" s="364"/>
      <c r="AG38" s="364"/>
      <c r="AJ38"/>
    </row>
    <row r="39" spans="2:36" s="291" customFormat="1" x14ac:dyDescent="0.2">
      <c r="B39" s="290">
        <v>0.91666666666666663</v>
      </c>
      <c r="C39" s="309">
        <v>1.8</v>
      </c>
      <c r="D39" s="309">
        <v>1.7</v>
      </c>
      <c r="E39" s="309">
        <v>2.2000000000000002</v>
      </c>
      <c r="F39" s="309">
        <v>1.7</v>
      </c>
      <c r="G39" s="309">
        <v>3.3</v>
      </c>
      <c r="H39" s="309">
        <v>1.3</v>
      </c>
      <c r="I39" s="309">
        <v>2.2999999999999998</v>
      </c>
      <c r="J39" s="309">
        <v>4.5</v>
      </c>
      <c r="K39" s="309">
        <v>2.6</v>
      </c>
      <c r="L39" s="309">
        <v>1.4</v>
      </c>
      <c r="M39" s="309">
        <v>2.2999999999999998</v>
      </c>
      <c r="N39" s="309">
        <v>3</v>
      </c>
      <c r="O39" s="309">
        <v>8.1999999999999993</v>
      </c>
      <c r="P39" s="309">
        <v>13.4</v>
      </c>
      <c r="Q39" s="309">
        <v>2.2999999999999998</v>
      </c>
      <c r="R39" s="309">
        <v>6</v>
      </c>
      <c r="S39" s="309">
        <v>3.1</v>
      </c>
      <c r="T39" s="309">
        <v>1.8</v>
      </c>
      <c r="U39" s="309">
        <v>1</v>
      </c>
      <c r="V39" s="309">
        <v>0.8</v>
      </c>
      <c r="W39" s="309">
        <v>8.4</v>
      </c>
      <c r="X39" s="309">
        <v>1.3</v>
      </c>
      <c r="Y39" s="309">
        <v>3.8</v>
      </c>
      <c r="Z39" s="309">
        <v>4.3</v>
      </c>
      <c r="AA39" s="309">
        <v>2</v>
      </c>
      <c r="AB39" s="309" t="s">
        <v>361</v>
      </c>
      <c r="AC39" s="309" t="s">
        <v>361</v>
      </c>
      <c r="AD39" s="309" t="s">
        <v>361</v>
      </c>
      <c r="AE39" s="364"/>
      <c r="AF39" s="364"/>
      <c r="AG39" s="364"/>
    </row>
    <row r="40" spans="2:36" s="291" customFormat="1" x14ac:dyDescent="0.2">
      <c r="B40" s="290">
        <v>0.95833333333333337</v>
      </c>
      <c r="C40" s="309">
        <v>1.7</v>
      </c>
      <c r="D40" s="309">
        <v>1.4</v>
      </c>
      <c r="E40" s="309">
        <v>4.3</v>
      </c>
      <c r="F40" s="309">
        <v>1.5</v>
      </c>
      <c r="G40" s="309">
        <v>7.6</v>
      </c>
      <c r="H40" s="309">
        <v>6.4</v>
      </c>
      <c r="I40" s="309">
        <v>3.8</v>
      </c>
      <c r="J40" s="309">
        <v>3.2</v>
      </c>
      <c r="K40" s="309">
        <v>3</v>
      </c>
      <c r="L40" s="309">
        <v>3.8</v>
      </c>
      <c r="M40" s="309">
        <v>2.7</v>
      </c>
      <c r="N40" s="309">
        <v>10.1</v>
      </c>
      <c r="O40" s="309">
        <v>9.5</v>
      </c>
      <c r="P40" s="329">
        <v>11.9</v>
      </c>
      <c r="Q40" s="309">
        <v>7.1</v>
      </c>
      <c r="R40" s="309">
        <v>5.4</v>
      </c>
      <c r="S40" s="309">
        <v>3.3</v>
      </c>
      <c r="T40" s="309">
        <v>3.1</v>
      </c>
      <c r="U40" s="309">
        <v>1</v>
      </c>
      <c r="V40" s="309">
        <v>1.6</v>
      </c>
      <c r="W40" s="309">
        <v>3</v>
      </c>
      <c r="X40" s="309">
        <v>13.8</v>
      </c>
      <c r="Y40" s="309">
        <v>4.2</v>
      </c>
      <c r="Z40" s="309">
        <v>5.2</v>
      </c>
      <c r="AA40" s="309">
        <v>2.6</v>
      </c>
      <c r="AB40" s="309" t="s">
        <v>361</v>
      </c>
      <c r="AC40" s="309" t="s">
        <v>361</v>
      </c>
      <c r="AD40" s="309" t="s">
        <v>361</v>
      </c>
      <c r="AE40" s="365"/>
      <c r="AF40" s="364"/>
      <c r="AG40" s="364"/>
    </row>
    <row r="41" spans="2:36" s="292" customFormat="1" ht="33" customHeight="1" x14ac:dyDescent="0.2">
      <c r="B41" s="288" t="s">
        <v>309</v>
      </c>
      <c r="C41" s="341">
        <v>2.8</v>
      </c>
      <c r="D41" s="341">
        <v>2.2999999999999998</v>
      </c>
      <c r="E41" s="341">
        <v>2.7</v>
      </c>
      <c r="F41" s="341">
        <v>3</v>
      </c>
      <c r="G41" s="341">
        <v>3.4</v>
      </c>
      <c r="H41" s="341">
        <v>3</v>
      </c>
      <c r="I41" s="341">
        <v>2.2999999999999998</v>
      </c>
      <c r="J41" s="341">
        <v>4.4000000000000004</v>
      </c>
      <c r="K41" s="341">
        <v>2.9</v>
      </c>
      <c r="L41" s="341">
        <v>2.4</v>
      </c>
      <c r="M41" s="341">
        <v>2.4</v>
      </c>
      <c r="N41" s="341">
        <v>3.2</v>
      </c>
      <c r="O41" s="341">
        <v>7.5</v>
      </c>
      <c r="P41" s="341">
        <v>5.5</v>
      </c>
      <c r="Q41" s="341">
        <v>3.1</v>
      </c>
      <c r="R41" s="341">
        <v>3.7</v>
      </c>
      <c r="S41" s="341">
        <v>2.6</v>
      </c>
      <c r="T41" s="341">
        <v>2.4</v>
      </c>
      <c r="U41" s="341">
        <v>1.8</v>
      </c>
      <c r="V41" s="341">
        <v>1.9</v>
      </c>
      <c r="W41" s="341">
        <v>2.2999999999999998</v>
      </c>
      <c r="X41" s="341">
        <v>3</v>
      </c>
      <c r="Y41" s="341">
        <v>4.2</v>
      </c>
      <c r="Z41" s="341">
        <v>2.8</v>
      </c>
      <c r="AA41" s="341">
        <v>2.6</v>
      </c>
      <c r="AB41" s="341" t="s">
        <v>362</v>
      </c>
      <c r="AC41" s="309" t="s">
        <v>361</v>
      </c>
      <c r="AD41" s="309" t="s">
        <v>361</v>
      </c>
      <c r="AE41" s="367"/>
      <c r="AF41" s="367"/>
      <c r="AG41" s="367"/>
    </row>
    <row r="42" spans="2:36" s="292" customFormat="1" ht="27" customHeight="1" x14ac:dyDescent="0.2">
      <c r="B42" s="288" t="s">
        <v>310</v>
      </c>
      <c r="C42" s="380" t="s">
        <v>308</v>
      </c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67"/>
      <c r="AF42" s="367"/>
      <c r="AG42" s="367"/>
    </row>
    <row r="43" spans="2:36" ht="10.5" customHeight="1" x14ac:dyDescent="0.2">
      <c r="B43" s="323" t="s">
        <v>306</v>
      </c>
    </row>
    <row r="44" spans="2:36" ht="10.5" customHeight="1" x14ac:dyDescent="0.2">
      <c r="B44" s="323" t="s">
        <v>351</v>
      </c>
    </row>
    <row r="45" spans="2:36" ht="10.5" customHeight="1" x14ac:dyDescent="0.2">
      <c r="B45" s="323" t="s">
        <v>363</v>
      </c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68" t="s">
        <v>35</v>
      </c>
      <c r="B1" s="568"/>
      <c r="C1" s="568"/>
      <c r="D1" s="568"/>
      <c r="E1" s="568"/>
      <c r="F1" s="568"/>
      <c r="G1" s="568"/>
    </row>
    <row r="2" spans="1:7" ht="18.75" customHeight="1" x14ac:dyDescent="0.2">
      <c r="A2" s="568" t="s">
        <v>49</v>
      </c>
      <c r="B2" s="568"/>
      <c r="C2" s="568"/>
      <c r="D2" s="568"/>
      <c r="E2" s="568"/>
      <c r="F2" s="568"/>
      <c r="G2" s="568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68" t="s">
        <v>50</v>
      </c>
      <c r="B16" s="568"/>
      <c r="C16" s="568"/>
      <c r="D16" s="568"/>
      <c r="E16" s="568"/>
      <c r="F16" s="568"/>
      <c r="G16" s="568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68" t="s">
        <v>55</v>
      </c>
      <c r="B25" s="568"/>
      <c r="C25" s="568"/>
      <c r="D25" s="568"/>
      <c r="E25" s="568"/>
      <c r="F25" s="568"/>
      <c r="G25" s="568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5"/>
  <sheetViews>
    <sheetView showGridLines="0" view="pageBreakPreview" topLeftCell="A2" zoomScale="80" zoomScaleNormal="60" zoomScaleSheetLayoutView="80" workbookViewId="0">
      <selection activeCell="B45" sqref="B45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2" customHeight="1" x14ac:dyDescent="0.2"/>
    <row r="2" spans="2:33" ht="12" customHeight="1" x14ac:dyDescent="0.2">
      <c r="B2" s="321"/>
    </row>
    <row r="3" spans="2:33" ht="15.75" customHeight="1" x14ac:dyDescent="0.2">
      <c r="B3" s="375"/>
      <c r="C3" s="375"/>
      <c r="D3" s="375"/>
      <c r="E3" s="375"/>
      <c r="F3" s="382" t="s">
        <v>344</v>
      </c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ht="15.75" customHeight="1" x14ac:dyDescent="0.2">
      <c r="B4" s="375"/>
      <c r="C4" s="375"/>
      <c r="D4" s="375"/>
      <c r="E4" s="375"/>
      <c r="F4" s="382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ht="15.75" customHeight="1" x14ac:dyDescent="0.2">
      <c r="B5" s="375"/>
      <c r="C5" s="375"/>
      <c r="D5" s="375"/>
      <c r="E5" s="375"/>
      <c r="F5" s="382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</row>
    <row r="6" spans="2:33" ht="11.25" customHeight="1" x14ac:dyDescent="0.2">
      <c r="B6" s="280"/>
      <c r="C6" s="280"/>
      <c r="D6" s="280"/>
      <c r="E6" s="280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</row>
    <row r="7" spans="2:33" ht="27.6" customHeight="1" x14ac:dyDescent="0.2">
      <c r="B7" s="377" t="s">
        <v>188</v>
      </c>
      <c r="C7" s="377"/>
      <c r="D7" s="282"/>
      <c r="E7" s="282"/>
      <c r="F7" s="283" t="str">
        <f>'PM10_CA-ILO-02'!F6</f>
        <v>Evaluación de seguimiento de la calidad del aire en la Municipalidad de PacochaI, distrito Pacocha, provincia Ilo, departamento Moquegua, en enero 2021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</row>
    <row r="8" spans="2:33" ht="8.2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282" t="s">
        <v>236</v>
      </c>
      <c r="C9" s="282"/>
      <c r="D9" s="282"/>
      <c r="E9" s="282"/>
      <c r="F9" s="283" t="s">
        <v>320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139" t="s">
        <v>189</v>
      </c>
      <c r="R9" s="282"/>
      <c r="S9" s="282"/>
      <c r="T9" s="282"/>
      <c r="U9" s="282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378" t="s">
        <v>217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33</v>
      </c>
      <c r="C13" s="282"/>
      <c r="D13" s="282"/>
      <c r="E13" s="282"/>
      <c r="F13" s="286" t="s">
        <v>312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8</v>
      </c>
      <c r="R13" s="282"/>
      <c r="S13" s="282"/>
      <c r="T13" s="282"/>
      <c r="U13" s="282"/>
      <c r="V13" s="322" t="s">
        <v>14</v>
      </c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</row>
    <row r="14" spans="2:33" ht="7.5" customHeight="1" x14ac:dyDescent="0.2">
      <c r="B14" s="284"/>
      <c r="C14" s="284"/>
      <c r="D14" s="284"/>
      <c r="E14" s="284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customHeight="1" x14ac:dyDescent="0.2">
      <c r="B15" s="282" t="s">
        <v>9</v>
      </c>
      <c r="C15" s="282"/>
      <c r="D15" s="282"/>
      <c r="E15" s="282"/>
      <c r="F15" s="286" t="s">
        <v>313</v>
      </c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2" t="s">
        <v>10</v>
      </c>
      <c r="R15" s="282"/>
      <c r="S15" s="282"/>
      <c r="T15" s="282"/>
      <c r="U15" s="282"/>
      <c r="V15" s="381">
        <v>1192914947</v>
      </c>
      <c r="W15" s="381"/>
      <c r="X15" s="381"/>
      <c r="Y15" s="339"/>
      <c r="Z15" s="339"/>
      <c r="AA15" s="339"/>
      <c r="AB15" s="339"/>
      <c r="AC15" s="339"/>
      <c r="AD15" s="339"/>
      <c r="AE15" s="339"/>
      <c r="AF15" s="339"/>
      <c r="AG15" s="339"/>
    </row>
    <row r="16" spans="2:33" ht="11.25" customHeight="1" x14ac:dyDescent="0.2">
      <c r="B16" s="280"/>
      <c r="C16" s="280"/>
      <c r="D16" s="280"/>
      <c r="E16" s="280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</row>
    <row r="17" spans="2:33" ht="29.45" customHeight="1" x14ac:dyDescent="0.2">
      <c r="B17" s="288" t="s">
        <v>257</v>
      </c>
      <c r="C17" s="289">
        <v>1</v>
      </c>
      <c r="D17" s="289">
        <v>2</v>
      </c>
      <c r="E17" s="289">
        <v>3</v>
      </c>
      <c r="F17" s="289">
        <v>4</v>
      </c>
      <c r="G17" s="289">
        <v>5</v>
      </c>
      <c r="H17" s="289">
        <v>6</v>
      </c>
      <c r="I17" s="289">
        <v>7</v>
      </c>
      <c r="J17" s="289">
        <v>8</v>
      </c>
      <c r="K17" s="289">
        <v>9</v>
      </c>
      <c r="L17" s="289">
        <v>10</v>
      </c>
      <c r="M17" s="289">
        <v>11</v>
      </c>
      <c r="N17" s="289">
        <v>12</v>
      </c>
      <c r="O17" s="289">
        <v>13</v>
      </c>
      <c r="P17" s="289">
        <v>14</v>
      </c>
      <c r="Q17" s="289">
        <v>15</v>
      </c>
      <c r="R17" s="289">
        <v>16</v>
      </c>
      <c r="S17" s="289">
        <v>17</v>
      </c>
      <c r="T17" s="289">
        <v>18</v>
      </c>
      <c r="U17" s="289">
        <v>19</v>
      </c>
      <c r="V17" s="289">
        <v>20</v>
      </c>
      <c r="W17" s="289">
        <v>21</v>
      </c>
      <c r="X17" s="289">
        <v>22</v>
      </c>
      <c r="Y17" s="289">
        <v>23</v>
      </c>
      <c r="Z17" s="289">
        <v>24</v>
      </c>
      <c r="AA17" s="289">
        <v>25</v>
      </c>
      <c r="AB17" s="289">
        <v>26</v>
      </c>
      <c r="AC17" s="289">
        <v>27</v>
      </c>
      <c r="AD17" s="289">
        <v>28</v>
      </c>
      <c r="AE17" s="364"/>
      <c r="AF17" s="364"/>
      <c r="AG17" s="364"/>
    </row>
    <row r="18" spans="2:33" s="291" customFormat="1" x14ac:dyDescent="0.2">
      <c r="B18" s="290">
        <v>0</v>
      </c>
      <c r="C18" s="309">
        <v>8.01</v>
      </c>
      <c r="D18" s="309">
        <v>7.73</v>
      </c>
      <c r="E18" s="309">
        <v>12.8</v>
      </c>
      <c r="F18" s="309">
        <v>18.28</v>
      </c>
      <c r="G18" s="309">
        <v>8.5399999999999991</v>
      </c>
      <c r="H18" s="309">
        <v>35.44</v>
      </c>
      <c r="I18" s="309">
        <v>20.07</v>
      </c>
      <c r="J18" s="309">
        <v>17.12</v>
      </c>
      <c r="K18" s="309">
        <v>46.63</v>
      </c>
      <c r="L18" s="309">
        <v>19.41</v>
      </c>
      <c r="M18" s="309">
        <v>15.39</v>
      </c>
      <c r="N18" s="309">
        <v>76.53</v>
      </c>
      <c r="O18" s="309">
        <v>22.66</v>
      </c>
      <c r="P18" s="309">
        <v>55.87</v>
      </c>
      <c r="Q18" s="309">
        <v>28.91</v>
      </c>
      <c r="R18" s="309">
        <v>95.65</v>
      </c>
      <c r="S18" s="309">
        <v>20.02</v>
      </c>
      <c r="T18" s="309">
        <v>13.01</v>
      </c>
      <c r="U18" s="309">
        <v>20.239999999999998</v>
      </c>
      <c r="V18" s="309">
        <v>9.1</v>
      </c>
      <c r="W18" s="309">
        <v>10.83</v>
      </c>
      <c r="X18" s="309">
        <v>80.3</v>
      </c>
      <c r="Y18" s="309" t="s">
        <v>362</v>
      </c>
      <c r="Z18" s="309">
        <v>9.5399999999999991</v>
      </c>
      <c r="AA18" s="309">
        <v>12.75</v>
      </c>
      <c r="AB18" s="309">
        <v>133.47</v>
      </c>
      <c r="AC18" s="309">
        <v>116.18</v>
      </c>
      <c r="AD18" s="309">
        <v>185.97</v>
      </c>
      <c r="AE18" s="364"/>
      <c r="AF18" s="364"/>
      <c r="AG18" s="364"/>
    </row>
    <row r="19" spans="2:33" s="291" customFormat="1" x14ac:dyDescent="0.2">
      <c r="B19" s="290">
        <v>4.1666666666666664E-2</v>
      </c>
      <c r="C19" s="309">
        <v>8.43</v>
      </c>
      <c r="D19" s="309">
        <v>7.9</v>
      </c>
      <c r="E19" s="309">
        <v>35.96</v>
      </c>
      <c r="F19" s="309">
        <v>15.13</v>
      </c>
      <c r="G19" s="309">
        <v>22.07</v>
      </c>
      <c r="H19" s="309">
        <v>22.68</v>
      </c>
      <c r="I19" s="309">
        <v>25.24</v>
      </c>
      <c r="J19" s="309">
        <v>46.13</v>
      </c>
      <c r="K19" s="309">
        <v>22.57</v>
      </c>
      <c r="L19" s="309">
        <v>16.57</v>
      </c>
      <c r="M19" s="309">
        <v>32.880000000000003</v>
      </c>
      <c r="N19" s="309">
        <v>65.13</v>
      </c>
      <c r="O19" s="309">
        <v>20.350000000000001</v>
      </c>
      <c r="P19" s="309">
        <v>33.97</v>
      </c>
      <c r="Q19" s="309">
        <v>26.85</v>
      </c>
      <c r="R19" s="309">
        <v>89.43</v>
      </c>
      <c r="S19" s="309">
        <v>23.73</v>
      </c>
      <c r="T19" s="309">
        <v>11.31</v>
      </c>
      <c r="U19" s="309">
        <v>15.2</v>
      </c>
      <c r="V19" s="309">
        <v>11.38</v>
      </c>
      <c r="W19" s="309">
        <v>19.8</v>
      </c>
      <c r="X19" s="309">
        <v>51.27</v>
      </c>
      <c r="Y19" s="309">
        <v>235.54</v>
      </c>
      <c r="Z19" s="309">
        <v>11.42</v>
      </c>
      <c r="AA19" s="309">
        <v>18.600000000000001</v>
      </c>
      <c r="AB19" s="309">
        <v>65.760000000000005</v>
      </c>
      <c r="AC19" s="309">
        <v>123.53</v>
      </c>
      <c r="AD19" s="309">
        <v>201.87</v>
      </c>
      <c r="AE19" s="364"/>
      <c r="AF19" s="364"/>
      <c r="AG19" s="364"/>
    </row>
    <row r="20" spans="2:33" s="291" customFormat="1" x14ac:dyDescent="0.2">
      <c r="B20" s="290">
        <v>8.3333333333333329E-2</v>
      </c>
      <c r="C20" s="309">
        <v>23.86</v>
      </c>
      <c r="D20" s="309">
        <v>8.52</v>
      </c>
      <c r="E20" s="309">
        <v>35.369999999999997</v>
      </c>
      <c r="F20" s="309">
        <v>19.87</v>
      </c>
      <c r="G20" s="309">
        <v>35.33</v>
      </c>
      <c r="H20" s="309">
        <v>24.72</v>
      </c>
      <c r="I20" s="309">
        <v>12.9</v>
      </c>
      <c r="J20" s="309">
        <v>30.65</v>
      </c>
      <c r="K20" s="309">
        <v>10.11</v>
      </c>
      <c r="L20" s="309">
        <v>56.72</v>
      </c>
      <c r="M20" s="309">
        <v>18.059999999999999</v>
      </c>
      <c r="N20" s="309">
        <v>49.6</v>
      </c>
      <c r="O20" s="309">
        <v>60.7</v>
      </c>
      <c r="P20" s="309">
        <v>80.239999999999995</v>
      </c>
      <c r="Q20" s="309">
        <v>24.82</v>
      </c>
      <c r="R20" s="309">
        <v>80.87</v>
      </c>
      <c r="S20" s="309">
        <v>27.62</v>
      </c>
      <c r="T20" s="309">
        <v>10</v>
      </c>
      <c r="U20" s="309">
        <v>16.68</v>
      </c>
      <c r="V20" s="309">
        <v>25.44</v>
      </c>
      <c r="W20" s="309">
        <v>16.77</v>
      </c>
      <c r="X20" s="309">
        <v>27.95</v>
      </c>
      <c r="Y20" s="309">
        <v>146.81</v>
      </c>
      <c r="Z20" s="309">
        <v>124.19</v>
      </c>
      <c r="AA20" s="309">
        <v>64.3</v>
      </c>
      <c r="AB20" s="309">
        <v>30.83</v>
      </c>
      <c r="AC20" s="309">
        <v>117.29</v>
      </c>
      <c r="AD20" s="309">
        <v>248.67</v>
      </c>
      <c r="AE20" s="364"/>
      <c r="AF20" s="364"/>
      <c r="AG20" s="364"/>
    </row>
    <row r="21" spans="2:33" s="291" customFormat="1" x14ac:dyDescent="0.2">
      <c r="B21" s="290">
        <v>0.125</v>
      </c>
      <c r="C21" s="309">
        <v>16.940000000000001</v>
      </c>
      <c r="D21" s="309" t="s">
        <v>362</v>
      </c>
      <c r="E21" s="309">
        <v>20.98</v>
      </c>
      <c r="F21" s="309" t="s">
        <v>362</v>
      </c>
      <c r="G21" s="309">
        <v>14.91</v>
      </c>
      <c r="H21" s="309">
        <v>12.6</v>
      </c>
      <c r="I21" s="309" t="s">
        <v>362</v>
      </c>
      <c r="J21" s="309">
        <v>70.260000000000005</v>
      </c>
      <c r="K21" s="309" t="s">
        <v>362</v>
      </c>
      <c r="L21" s="309">
        <v>98.18</v>
      </c>
      <c r="M21" s="309" t="s">
        <v>362</v>
      </c>
      <c r="N21" s="309">
        <v>44.34</v>
      </c>
      <c r="O21" s="309">
        <v>53.21</v>
      </c>
      <c r="P21" s="309" t="s">
        <v>362</v>
      </c>
      <c r="Q21" s="309">
        <v>53.86</v>
      </c>
      <c r="R21" s="309" t="s">
        <v>362</v>
      </c>
      <c r="S21" s="309">
        <v>28.86</v>
      </c>
      <c r="T21" s="309" t="s">
        <v>362</v>
      </c>
      <c r="U21" s="309">
        <v>15.87</v>
      </c>
      <c r="V21" s="309">
        <v>12.12</v>
      </c>
      <c r="W21" s="309" t="s">
        <v>362</v>
      </c>
      <c r="X21" s="309">
        <v>11.94</v>
      </c>
      <c r="Y21" s="309" t="s">
        <v>362</v>
      </c>
      <c r="Z21" s="309">
        <v>215.15</v>
      </c>
      <c r="AA21" s="309" t="s">
        <v>362</v>
      </c>
      <c r="AB21" s="309">
        <v>47.4</v>
      </c>
      <c r="AC21" s="309">
        <v>80.63</v>
      </c>
      <c r="AD21" s="309" t="s">
        <v>362</v>
      </c>
      <c r="AE21" s="364"/>
      <c r="AF21" s="364"/>
      <c r="AG21" s="364"/>
    </row>
    <row r="22" spans="2:33" s="291" customFormat="1" x14ac:dyDescent="0.2">
      <c r="B22" s="290">
        <v>0.16666666666666666</v>
      </c>
      <c r="C22" s="309">
        <v>26.62</v>
      </c>
      <c r="D22" s="309">
        <v>7.6</v>
      </c>
      <c r="E22" s="309">
        <v>22.01</v>
      </c>
      <c r="F22" s="309">
        <v>18.62</v>
      </c>
      <c r="G22" s="309">
        <v>24.04</v>
      </c>
      <c r="H22" s="309">
        <v>11.4</v>
      </c>
      <c r="I22" s="309">
        <v>10.28</v>
      </c>
      <c r="J22" s="309">
        <v>97.99</v>
      </c>
      <c r="K22" s="309">
        <v>17.010000000000002</v>
      </c>
      <c r="L22" s="309">
        <v>111.41</v>
      </c>
      <c r="M22" s="309">
        <v>8.67</v>
      </c>
      <c r="N22" s="309">
        <v>32.880000000000003</v>
      </c>
      <c r="O22" s="309">
        <v>82.36</v>
      </c>
      <c r="P22" s="309">
        <v>48.43</v>
      </c>
      <c r="Q22" s="309">
        <v>65.28</v>
      </c>
      <c r="R22" s="309">
        <v>49.95</v>
      </c>
      <c r="S22" s="309">
        <v>32.14</v>
      </c>
      <c r="T22" s="309">
        <v>10.55</v>
      </c>
      <c r="U22" s="309">
        <v>16.22</v>
      </c>
      <c r="V22" s="309">
        <v>11.75</v>
      </c>
      <c r="W22" s="309">
        <v>14.23</v>
      </c>
      <c r="X22" s="309">
        <v>9.85</v>
      </c>
      <c r="Y22" s="309">
        <v>40.200000000000003</v>
      </c>
      <c r="Z22" s="309" t="s">
        <v>362</v>
      </c>
      <c r="AA22" s="309">
        <v>54.52</v>
      </c>
      <c r="AB22" s="309">
        <v>57.09</v>
      </c>
      <c r="AC22" s="309">
        <v>63.36</v>
      </c>
      <c r="AD22" s="309">
        <v>174.91</v>
      </c>
      <c r="AE22" s="364"/>
      <c r="AF22" s="364"/>
      <c r="AG22" s="364"/>
    </row>
    <row r="23" spans="2:33" s="291" customFormat="1" x14ac:dyDescent="0.2">
      <c r="B23" s="290">
        <v>0.20833333333333334</v>
      </c>
      <c r="C23" s="309">
        <v>17.75</v>
      </c>
      <c r="D23" s="309">
        <v>13.86</v>
      </c>
      <c r="E23" s="309">
        <v>48.19</v>
      </c>
      <c r="F23" s="309">
        <v>11.77</v>
      </c>
      <c r="G23" s="309">
        <v>12.62</v>
      </c>
      <c r="H23" s="309">
        <v>11.09</v>
      </c>
      <c r="I23" s="309">
        <v>9.43</v>
      </c>
      <c r="J23" s="309">
        <v>90</v>
      </c>
      <c r="K23" s="309">
        <v>13.73</v>
      </c>
      <c r="L23" s="309">
        <v>216.06</v>
      </c>
      <c r="M23" s="309">
        <v>8.8000000000000007</v>
      </c>
      <c r="N23" s="309">
        <v>23.8</v>
      </c>
      <c r="O23" s="309">
        <v>193.22</v>
      </c>
      <c r="P23" s="309">
        <v>50.94</v>
      </c>
      <c r="Q23" s="309">
        <v>47.95</v>
      </c>
      <c r="R23" s="309">
        <v>42.66</v>
      </c>
      <c r="S23" s="309">
        <v>71.09</v>
      </c>
      <c r="T23" s="309">
        <v>12.03</v>
      </c>
      <c r="U23" s="309">
        <v>34.39</v>
      </c>
      <c r="V23" s="309">
        <v>10.55</v>
      </c>
      <c r="W23" s="309">
        <v>16.29</v>
      </c>
      <c r="X23" s="309">
        <v>11.64</v>
      </c>
      <c r="Y23" s="309">
        <v>63.08</v>
      </c>
      <c r="Z23" s="309" t="s">
        <v>362</v>
      </c>
      <c r="AA23" s="309">
        <v>39.340000000000003</v>
      </c>
      <c r="AB23" s="309">
        <v>72.2</v>
      </c>
      <c r="AC23" s="309">
        <v>63.86</v>
      </c>
      <c r="AD23" s="309">
        <v>166.96</v>
      </c>
      <c r="AE23" s="364"/>
      <c r="AF23" s="364"/>
      <c r="AG23" s="364"/>
    </row>
    <row r="24" spans="2:33" s="291" customFormat="1" x14ac:dyDescent="0.2">
      <c r="B24" s="290">
        <v>0.25</v>
      </c>
      <c r="C24" s="309">
        <v>9.98</v>
      </c>
      <c r="D24" s="309">
        <v>25.17</v>
      </c>
      <c r="E24" s="309">
        <v>49.06</v>
      </c>
      <c r="F24" s="309">
        <v>28.65</v>
      </c>
      <c r="G24" s="309">
        <v>14.5</v>
      </c>
      <c r="H24" s="309">
        <v>13.34</v>
      </c>
      <c r="I24" s="309">
        <v>10.199999999999999</v>
      </c>
      <c r="J24" s="309">
        <v>50.92</v>
      </c>
      <c r="K24" s="309">
        <v>25.39</v>
      </c>
      <c r="L24" s="309">
        <v>226.54</v>
      </c>
      <c r="M24" s="309">
        <v>106.5</v>
      </c>
      <c r="N24" s="309">
        <v>44.93</v>
      </c>
      <c r="O24" s="309">
        <v>139.19</v>
      </c>
      <c r="P24" s="309">
        <v>31.07</v>
      </c>
      <c r="Q24" s="309">
        <v>26.44</v>
      </c>
      <c r="R24" s="309">
        <v>48.97</v>
      </c>
      <c r="S24" s="309">
        <v>52.18</v>
      </c>
      <c r="T24" s="309">
        <v>13.34</v>
      </c>
      <c r="U24" s="309">
        <v>45.3</v>
      </c>
      <c r="V24" s="309">
        <v>9.61</v>
      </c>
      <c r="W24" s="309">
        <v>14.61</v>
      </c>
      <c r="X24" s="309">
        <v>21.57</v>
      </c>
      <c r="Y24" s="309">
        <v>50.7</v>
      </c>
      <c r="Z24" s="309">
        <v>92.2</v>
      </c>
      <c r="AA24" s="309">
        <v>68.8</v>
      </c>
      <c r="AB24" s="309">
        <v>73.099999999999994</v>
      </c>
      <c r="AC24" s="309">
        <v>63.58</v>
      </c>
      <c r="AD24" s="309">
        <v>73.36</v>
      </c>
      <c r="AE24" s="364"/>
      <c r="AF24" s="364"/>
      <c r="AG24" s="364"/>
    </row>
    <row r="25" spans="2:33" s="291" customFormat="1" x14ac:dyDescent="0.2">
      <c r="B25" s="290">
        <v>0.29166666666666669</v>
      </c>
      <c r="C25" s="309">
        <v>9.52</v>
      </c>
      <c r="D25" s="309">
        <v>17.75</v>
      </c>
      <c r="E25" s="309">
        <v>44.37</v>
      </c>
      <c r="F25" s="309">
        <v>14.23</v>
      </c>
      <c r="G25" s="309">
        <v>10.48</v>
      </c>
      <c r="H25" s="309">
        <v>15.59</v>
      </c>
      <c r="I25" s="309">
        <v>32.049999999999997</v>
      </c>
      <c r="J25" s="309">
        <v>28.89</v>
      </c>
      <c r="K25" s="309">
        <v>19.170000000000002</v>
      </c>
      <c r="L25" s="309">
        <v>245.74</v>
      </c>
      <c r="M25" s="309">
        <v>62.29</v>
      </c>
      <c r="N25" s="309">
        <v>44.67</v>
      </c>
      <c r="O25" s="309">
        <v>83.67</v>
      </c>
      <c r="P25" s="309">
        <v>62.79</v>
      </c>
      <c r="Q25" s="309">
        <v>35.92</v>
      </c>
      <c r="R25" s="309">
        <v>37.619999999999997</v>
      </c>
      <c r="S25" s="309">
        <v>53.43</v>
      </c>
      <c r="T25" s="309">
        <v>12.82</v>
      </c>
      <c r="U25" s="309">
        <v>32.42</v>
      </c>
      <c r="V25" s="309">
        <v>8.89</v>
      </c>
      <c r="W25" s="309">
        <v>23.65</v>
      </c>
      <c r="X25" s="309">
        <v>15.85</v>
      </c>
      <c r="Y25" s="309">
        <v>23.62</v>
      </c>
      <c r="Z25" s="309">
        <v>156.57</v>
      </c>
      <c r="AA25" s="309">
        <v>54.6</v>
      </c>
      <c r="AB25" s="309">
        <v>95.41</v>
      </c>
      <c r="AC25" s="309">
        <v>57.31</v>
      </c>
      <c r="AD25" s="309">
        <v>57.12</v>
      </c>
      <c r="AE25" s="364"/>
      <c r="AF25" s="364"/>
      <c r="AG25" s="364"/>
    </row>
    <row r="26" spans="2:33" s="291" customFormat="1" x14ac:dyDescent="0.2">
      <c r="B26" s="290">
        <v>0.33333333333333331</v>
      </c>
      <c r="C26" s="309">
        <v>11.16</v>
      </c>
      <c r="D26" s="309">
        <v>13.25</v>
      </c>
      <c r="E26" s="309">
        <v>24.19</v>
      </c>
      <c r="F26" s="309">
        <v>14.3</v>
      </c>
      <c r="G26" s="309">
        <v>10.39</v>
      </c>
      <c r="H26" s="309">
        <v>25.24</v>
      </c>
      <c r="I26" s="309">
        <v>64.8</v>
      </c>
      <c r="J26" s="309">
        <v>16.59</v>
      </c>
      <c r="K26" s="309">
        <v>16.66</v>
      </c>
      <c r="L26" s="309">
        <v>99.49</v>
      </c>
      <c r="M26" s="309">
        <v>14.21</v>
      </c>
      <c r="N26" s="309">
        <v>20.5</v>
      </c>
      <c r="O26" s="309">
        <v>16.989999999999998</v>
      </c>
      <c r="P26" s="309">
        <v>25.59</v>
      </c>
      <c r="Q26" s="309">
        <v>18.600000000000001</v>
      </c>
      <c r="R26" s="309">
        <v>14.37</v>
      </c>
      <c r="S26" s="309">
        <v>55.44</v>
      </c>
      <c r="T26" s="309">
        <v>14.19</v>
      </c>
      <c r="U26" s="309">
        <v>26.9</v>
      </c>
      <c r="V26" s="309">
        <v>8.6300000000000008</v>
      </c>
      <c r="W26" s="309">
        <v>13.01</v>
      </c>
      <c r="X26" s="309">
        <v>16.96</v>
      </c>
      <c r="Y26" s="309">
        <v>29.69</v>
      </c>
      <c r="Z26" s="309">
        <v>158.34</v>
      </c>
      <c r="AA26" s="309">
        <v>37.770000000000003</v>
      </c>
      <c r="AB26" s="309">
        <v>46.27</v>
      </c>
      <c r="AC26" s="309">
        <v>27.64</v>
      </c>
      <c r="AD26" s="309">
        <v>36.590000000000003</v>
      </c>
      <c r="AE26" s="364"/>
      <c r="AF26" s="364"/>
      <c r="AG26" s="364"/>
    </row>
    <row r="27" spans="2:33" s="291" customFormat="1" x14ac:dyDescent="0.2">
      <c r="B27" s="290">
        <v>0.375</v>
      </c>
      <c r="C27" s="309">
        <v>11.03</v>
      </c>
      <c r="D27" s="309">
        <v>11.94</v>
      </c>
      <c r="E27" s="309">
        <v>11.29</v>
      </c>
      <c r="F27" s="309">
        <v>13.23</v>
      </c>
      <c r="G27" s="309">
        <v>12.77</v>
      </c>
      <c r="H27" s="309">
        <v>12.29</v>
      </c>
      <c r="I27" s="309">
        <v>12.51</v>
      </c>
      <c r="J27" s="309">
        <v>11.18</v>
      </c>
      <c r="K27" s="309">
        <v>10.06</v>
      </c>
      <c r="L27" s="309">
        <v>26.72</v>
      </c>
      <c r="M27" s="309">
        <v>12.49</v>
      </c>
      <c r="N27" s="309">
        <v>11.72</v>
      </c>
      <c r="O27" s="309">
        <v>16</v>
      </c>
      <c r="P27" s="309">
        <v>16.350000000000001</v>
      </c>
      <c r="Q27" s="309">
        <v>17.66</v>
      </c>
      <c r="R27" s="309">
        <v>10.7</v>
      </c>
      <c r="S27" s="309">
        <v>29.48</v>
      </c>
      <c r="T27" s="309">
        <v>10.11</v>
      </c>
      <c r="U27" s="309">
        <v>21.72</v>
      </c>
      <c r="V27" s="309">
        <v>8.7799999999999994</v>
      </c>
      <c r="W27" s="309">
        <v>10.81</v>
      </c>
      <c r="X27" s="309">
        <v>14.8</v>
      </c>
      <c r="Y27" s="309">
        <v>17.100000000000001</v>
      </c>
      <c r="Z27" s="309">
        <v>83.99</v>
      </c>
      <c r="AA27" s="309">
        <v>21.37</v>
      </c>
      <c r="AB27" s="309">
        <v>116.59</v>
      </c>
      <c r="AC27" s="309">
        <v>13.58</v>
      </c>
      <c r="AD27" s="309">
        <v>21.46</v>
      </c>
      <c r="AE27" s="364"/>
      <c r="AF27" s="364"/>
      <c r="AG27" s="364"/>
    </row>
    <row r="28" spans="2:33" s="291" customFormat="1" x14ac:dyDescent="0.2">
      <c r="B28" s="290">
        <v>0.41666666666666669</v>
      </c>
      <c r="C28" s="309">
        <v>9.3000000000000007</v>
      </c>
      <c r="D28" s="309">
        <v>9.1300000000000008</v>
      </c>
      <c r="E28" s="309">
        <v>8.7799999999999994</v>
      </c>
      <c r="F28" s="309">
        <v>14.06</v>
      </c>
      <c r="G28" s="309">
        <v>21.14</v>
      </c>
      <c r="H28" s="309">
        <v>10.94</v>
      </c>
      <c r="I28" s="309">
        <v>9.34</v>
      </c>
      <c r="J28" s="309">
        <v>9.65</v>
      </c>
      <c r="K28" s="309">
        <v>9.32</v>
      </c>
      <c r="L28" s="309">
        <v>11.27</v>
      </c>
      <c r="M28" s="309">
        <v>12.29</v>
      </c>
      <c r="N28" s="309">
        <v>9.76</v>
      </c>
      <c r="O28" s="309">
        <v>10.31</v>
      </c>
      <c r="P28" s="309">
        <v>10.46</v>
      </c>
      <c r="Q28" s="309">
        <v>11.46</v>
      </c>
      <c r="R28" s="309">
        <v>9.9600000000000009</v>
      </c>
      <c r="S28" s="309">
        <v>10.42</v>
      </c>
      <c r="T28" s="309">
        <v>9.3000000000000007</v>
      </c>
      <c r="U28" s="309">
        <v>12.45</v>
      </c>
      <c r="V28" s="309">
        <v>8.8000000000000007</v>
      </c>
      <c r="W28" s="309">
        <v>9.32</v>
      </c>
      <c r="X28" s="309">
        <v>10.72</v>
      </c>
      <c r="Y28" s="309">
        <v>9.93</v>
      </c>
      <c r="Z28" s="309">
        <v>12.86</v>
      </c>
      <c r="AA28" s="309">
        <v>12.34</v>
      </c>
      <c r="AB28" s="309">
        <v>57.97</v>
      </c>
      <c r="AC28" s="309" t="s">
        <v>362</v>
      </c>
      <c r="AD28" s="309">
        <v>12.51</v>
      </c>
      <c r="AE28" s="364"/>
      <c r="AF28" s="364"/>
      <c r="AG28" s="364"/>
    </row>
    <row r="29" spans="2:33" s="291" customFormat="1" x14ac:dyDescent="0.2">
      <c r="B29" s="290">
        <v>0.45833333333333331</v>
      </c>
      <c r="C29" s="309">
        <v>8.4700000000000006</v>
      </c>
      <c r="D29" s="309">
        <v>8.5399999999999991</v>
      </c>
      <c r="E29" s="309">
        <v>8.65</v>
      </c>
      <c r="F29" s="309">
        <v>10.44</v>
      </c>
      <c r="G29" s="309">
        <v>17.600000000000001</v>
      </c>
      <c r="H29" s="309">
        <v>9.17</v>
      </c>
      <c r="I29" s="309">
        <v>8.76</v>
      </c>
      <c r="J29" s="309">
        <v>9.17</v>
      </c>
      <c r="K29" s="309">
        <v>9</v>
      </c>
      <c r="L29" s="309">
        <v>9.98</v>
      </c>
      <c r="M29" s="309">
        <v>16.809999999999999</v>
      </c>
      <c r="N29" s="309">
        <v>9.41</v>
      </c>
      <c r="O29" s="309">
        <v>9.39</v>
      </c>
      <c r="P29" s="309">
        <v>10.09</v>
      </c>
      <c r="Q29" s="309">
        <v>10.199999999999999</v>
      </c>
      <c r="R29" s="309">
        <v>9.52</v>
      </c>
      <c r="S29" s="309">
        <v>9.3699999999999992</v>
      </c>
      <c r="T29" s="309">
        <v>9.08</v>
      </c>
      <c r="U29" s="309">
        <v>10.46</v>
      </c>
      <c r="V29" s="309">
        <v>8.69</v>
      </c>
      <c r="W29" s="309">
        <v>8.9700000000000006</v>
      </c>
      <c r="X29" s="309">
        <v>10.02</v>
      </c>
      <c r="Y29" s="309">
        <v>9.19</v>
      </c>
      <c r="Z29" s="309">
        <v>10.76</v>
      </c>
      <c r="AA29" s="309">
        <v>11.33</v>
      </c>
      <c r="AB29" s="309" t="s">
        <v>362</v>
      </c>
      <c r="AC29" s="309">
        <v>10.54</v>
      </c>
      <c r="AD29" s="309">
        <v>10.59</v>
      </c>
      <c r="AE29" s="364"/>
      <c r="AF29" s="364"/>
      <c r="AG29" s="364"/>
    </row>
    <row r="30" spans="2:33" s="291" customFormat="1" x14ac:dyDescent="0.2">
      <c r="B30" s="290">
        <v>0.5</v>
      </c>
      <c r="C30" s="309">
        <v>8.1199999999999992</v>
      </c>
      <c r="D30" s="309">
        <v>8.3000000000000007</v>
      </c>
      <c r="E30" s="309">
        <v>8.4499999999999993</v>
      </c>
      <c r="F30" s="309">
        <v>9.02</v>
      </c>
      <c r="G30" s="309">
        <v>9.5399999999999991</v>
      </c>
      <c r="H30" s="309">
        <v>8.43</v>
      </c>
      <c r="I30" s="309">
        <v>8.5399999999999991</v>
      </c>
      <c r="J30" s="309">
        <v>8.6300000000000008</v>
      </c>
      <c r="K30" s="309">
        <v>8.76</v>
      </c>
      <c r="L30" s="309">
        <v>9.83</v>
      </c>
      <c r="M30" s="309">
        <v>10.76</v>
      </c>
      <c r="N30" s="309">
        <v>8.7799999999999994</v>
      </c>
      <c r="O30" s="309">
        <v>8.9700000000000006</v>
      </c>
      <c r="P30" s="309">
        <v>9.6300000000000008</v>
      </c>
      <c r="Q30" s="309">
        <v>9.82</v>
      </c>
      <c r="R30" s="309">
        <v>9.06</v>
      </c>
      <c r="S30" s="309">
        <v>9.11</v>
      </c>
      <c r="T30" s="309">
        <v>9.06</v>
      </c>
      <c r="U30" s="309">
        <v>9.58</v>
      </c>
      <c r="V30" s="309">
        <v>8.8699999999999992</v>
      </c>
      <c r="W30" s="309">
        <v>9.1300000000000008</v>
      </c>
      <c r="X30" s="309">
        <v>9.11</v>
      </c>
      <c r="Y30" s="309">
        <v>8.8000000000000007</v>
      </c>
      <c r="Z30" s="309">
        <v>10.15</v>
      </c>
      <c r="AA30" s="309">
        <v>10.9</v>
      </c>
      <c r="AB30" s="309" t="s">
        <v>362</v>
      </c>
      <c r="AC30" s="309">
        <v>10.57</v>
      </c>
      <c r="AD30" s="309">
        <v>10</v>
      </c>
      <c r="AE30" s="364"/>
      <c r="AF30" s="364"/>
      <c r="AG30" s="364"/>
    </row>
    <row r="31" spans="2:33" s="291" customFormat="1" x14ac:dyDescent="0.2">
      <c r="B31" s="290">
        <v>0.54166666666666663</v>
      </c>
      <c r="C31" s="309">
        <v>8.08</v>
      </c>
      <c r="D31" s="309">
        <v>8.41</v>
      </c>
      <c r="E31" s="309">
        <v>8.34</v>
      </c>
      <c r="F31" s="309">
        <v>8.6</v>
      </c>
      <c r="G31" s="309">
        <v>9</v>
      </c>
      <c r="H31" s="309">
        <v>8.08</v>
      </c>
      <c r="I31" s="309">
        <v>8.16</v>
      </c>
      <c r="J31" s="309">
        <v>8.52</v>
      </c>
      <c r="K31" s="309">
        <v>8.6</v>
      </c>
      <c r="L31" s="309">
        <v>10.44</v>
      </c>
      <c r="M31" s="309">
        <v>9.32</v>
      </c>
      <c r="N31" s="309">
        <v>8.65</v>
      </c>
      <c r="O31" s="309">
        <v>8.73</v>
      </c>
      <c r="P31" s="309">
        <v>9.0399999999999991</v>
      </c>
      <c r="Q31" s="309">
        <v>9.89</v>
      </c>
      <c r="R31" s="309" t="s">
        <v>360</v>
      </c>
      <c r="S31" s="309">
        <v>8.91</v>
      </c>
      <c r="T31" s="309">
        <v>8.91</v>
      </c>
      <c r="U31" s="309">
        <v>9.23</v>
      </c>
      <c r="V31" s="309">
        <v>8.91</v>
      </c>
      <c r="W31" s="309">
        <v>9.06</v>
      </c>
      <c r="X31" s="309">
        <v>8.76</v>
      </c>
      <c r="Y31" s="309">
        <v>8.4</v>
      </c>
      <c r="Z31" s="309">
        <v>9.7799999999999994</v>
      </c>
      <c r="AA31" s="309">
        <v>10.59</v>
      </c>
      <c r="AB31" s="309" t="s">
        <v>362</v>
      </c>
      <c r="AC31" s="309">
        <v>10.15</v>
      </c>
      <c r="AD31" s="309">
        <v>9.7799999999999994</v>
      </c>
      <c r="AE31" s="364"/>
      <c r="AF31" s="364"/>
      <c r="AG31" s="364"/>
    </row>
    <row r="32" spans="2:33" s="291" customFormat="1" x14ac:dyDescent="0.2">
      <c r="B32" s="290">
        <v>0.58333333333333337</v>
      </c>
      <c r="C32" s="309">
        <v>8.1</v>
      </c>
      <c r="D32" s="309">
        <v>8.36</v>
      </c>
      <c r="E32" s="309">
        <v>8.1199999999999992</v>
      </c>
      <c r="F32" s="309">
        <v>8.36</v>
      </c>
      <c r="G32" s="309">
        <v>8.9700000000000006</v>
      </c>
      <c r="H32" s="309">
        <v>8.2100000000000009</v>
      </c>
      <c r="I32" s="309">
        <v>8.16</v>
      </c>
      <c r="J32" s="309">
        <v>8.25</v>
      </c>
      <c r="K32" s="309">
        <v>8.16</v>
      </c>
      <c r="L32" s="309">
        <v>9.15</v>
      </c>
      <c r="M32" s="309">
        <v>8.73</v>
      </c>
      <c r="N32" s="309">
        <v>8.56</v>
      </c>
      <c r="O32" s="309">
        <v>8.64</v>
      </c>
      <c r="P32" s="309">
        <v>8.8699999999999992</v>
      </c>
      <c r="Q32" s="309">
        <v>9.7799999999999994</v>
      </c>
      <c r="R32" s="309" t="s">
        <v>360</v>
      </c>
      <c r="S32" s="309">
        <v>8.84</v>
      </c>
      <c r="T32" s="309">
        <v>9.3000000000000007</v>
      </c>
      <c r="U32" s="309">
        <v>8.69</v>
      </c>
      <c r="V32" s="309">
        <v>8.7100000000000009</v>
      </c>
      <c r="W32" s="309">
        <v>9.02</v>
      </c>
      <c r="X32" s="309">
        <v>8.65</v>
      </c>
      <c r="Y32" s="309">
        <v>8.3800000000000008</v>
      </c>
      <c r="Z32" s="309">
        <v>8.82</v>
      </c>
      <c r="AA32" s="309">
        <v>10.5</v>
      </c>
      <c r="AB32" s="309">
        <v>9.08</v>
      </c>
      <c r="AC32" s="309">
        <v>9.7799999999999994</v>
      </c>
      <c r="AD32" s="309">
        <v>9.74</v>
      </c>
      <c r="AE32" s="364"/>
      <c r="AF32" s="364"/>
      <c r="AG32" s="364"/>
    </row>
    <row r="33" spans="2:33" s="291" customFormat="1" x14ac:dyDescent="0.2">
      <c r="B33" s="290">
        <v>0.625</v>
      </c>
      <c r="C33" s="309">
        <v>7.84</v>
      </c>
      <c r="D33" s="309">
        <v>8.0299999999999994</v>
      </c>
      <c r="E33" s="309">
        <v>8.1</v>
      </c>
      <c r="F33" s="309">
        <v>8.2100000000000009</v>
      </c>
      <c r="G33" s="309">
        <v>8.56</v>
      </c>
      <c r="H33" s="309">
        <v>8.0500000000000007</v>
      </c>
      <c r="I33" s="309">
        <v>8.16</v>
      </c>
      <c r="J33" s="309">
        <v>8.23</v>
      </c>
      <c r="K33" s="309">
        <v>8.1199999999999992</v>
      </c>
      <c r="L33" s="309">
        <v>8.5399999999999991</v>
      </c>
      <c r="M33" s="309">
        <v>8.67</v>
      </c>
      <c r="N33" s="309">
        <v>8.43</v>
      </c>
      <c r="O33" s="309">
        <v>8.65</v>
      </c>
      <c r="P33" s="309">
        <v>8.6</v>
      </c>
      <c r="Q33" s="309">
        <v>9.39</v>
      </c>
      <c r="R33" s="309" t="s">
        <v>360</v>
      </c>
      <c r="S33" s="309">
        <v>8.69</v>
      </c>
      <c r="T33" s="309">
        <v>8.43</v>
      </c>
      <c r="U33" s="309">
        <v>8.84</v>
      </c>
      <c r="V33" s="309">
        <v>8.6</v>
      </c>
      <c r="W33" s="309">
        <v>8.8000000000000007</v>
      </c>
      <c r="X33" s="309">
        <v>8.43</v>
      </c>
      <c r="Y33" s="309">
        <v>8.23</v>
      </c>
      <c r="Z33" s="309">
        <v>8.76</v>
      </c>
      <c r="AA33" s="309">
        <v>10.11</v>
      </c>
      <c r="AB33" s="309">
        <v>45.54</v>
      </c>
      <c r="AC33" s="309">
        <v>9.76</v>
      </c>
      <c r="AD33" s="309">
        <v>9.8699999999999992</v>
      </c>
      <c r="AE33" s="364"/>
      <c r="AF33" s="364"/>
      <c r="AG33" s="364"/>
    </row>
    <row r="34" spans="2:33" s="291" customFormat="1" x14ac:dyDescent="0.2">
      <c r="B34" s="290">
        <v>0.66666666666666663</v>
      </c>
      <c r="C34" s="309">
        <v>7.84</v>
      </c>
      <c r="D34" s="309">
        <v>8.14</v>
      </c>
      <c r="E34" s="309">
        <v>8.19</v>
      </c>
      <c r="F34" s="309">
        <v>8.1199999999999992</v>
      </c>
      <c r="G34" s="309">
        <v>8.4700000000000006</v>
      </c>
      <c r="H34" s="309">
        <v>7.93</v>
      </c>
      <c r="I34" s="309">
        <v>7.9</v>
      </c>
      <c r="J34" s="309">
        <v>8.25</v>
      </c>
      <c r="K34" s="309">
        <v>8.14</v>
      </c>
      <c r="L34" s="309">
        <v>8.6</v>
      </c>
      <c r="M34" s="309">
        <v>8.43</v>
      </c>
      <c r="N34" s="309">
        <v>8.2899999999999991</v>
      </c>
      <c r="O34" s="309">
        <v>8.56</v>
      </c>
      <c r="P34" s="309">
        <v>8.4700000000000006</v>
      </c>
      <c r="Q34" s="309">
        <v>9.5399999999999991</v>
      </c>
      <c r="R34" s="309" t="s">
        <v>360</v>
      </c>
      <c r="S34" s="309">
        <v>8.6300000000000008</v>
      </c>
      <c r="T34" s="309">
        <v>8.4499999999999993</v>
      </c>
      <c r="U34" s="309">
        <v>8.74</v>
      </c>
      <c r="V34" s="309">
        <v>8.76</v>
      </c>
      <c r="W34" s="309">
        <v>9.15</v>
      </c>
      <c r="X34" s="309">
        <v>8.3800000000000008</v>
      </c>
      <c r="Y34" s="309">
        <v>8.1</v>
      </c>
      <c r="Z34" s="309">
        <v>8.91</v>
      </c>
      <c r="AA34" s="309">
        <v>9.26</v>
      </c>
      <c r="AB34" s="309" t="s">
        <v>362</v>
      </c>
      <c r="AC34" s="309">
        <v>8.9700000000000006</v>
      </c>
      <c r="AD34" s="309">
        <v>9.58</v>
      </c>
      <c r="AE34" s="364"/>
      <c r="AF34" s="364"/>
      <c r="AG34" s="364"/>
    </row>
    <row r="35" spans="2:33" s="291" customFormat="1" x14ac:dyDescent="0.2">
      <c r="B35" s="290">
        <v>0.70833333333333337</v>
      </c>
      <c r="C35" s="309">
        <v>7.88</v>
      </c>
      <c r="D35" s="309">
        <v>7.84</v>
      </c>
      <c r="E35" s="309">
        <v>7.88</v>
      </c>
      <c r="F35" s="309">
        <v>8.01</v>
      </c>
      <c r="G35" s="309">
        <v>8.27</v>
      </c>
      <c r="H35" s="309">
        <v>7.95</v>
      </c>
      <c r="I35" s="309">
        <v>8.08</v>
      </c>
      <c r="J35" s="309">
        <v>8.14</v>
      </c>
      <c r="K35" s="309">
        <v>7.99</v>
      </c>
      <c r="L35" s="309">
        <v>8.4</v>
      </c>
      <c r="M35" s="309">
        <v>8.27</v>
      </c>
      <c r="N35" s="309">
        <v>8.49</v>
      </c>
      <c r="O35" s="309">
        <v>8.5399999999999991</v>
      </c>
      <c r="P35" s="309">
        <v>8.65</v>
      </c>
      <c r="Q35" s="309">
        <v>9.02</v>
      </c>
      <c r="R35" s="309" t="s">
        <v>360</v>
      </c>
      <c r="S35" s="309">
        <v>8.65</v>
      </c>
      <c r="T35" s="309">
        <v>8.91</v>
      </c>
      <c r="U35" s="309">
        <v>9.0399999999999991</v>
      </c>
      <c r="V35" s="309">
        <v>8.4700000000000006</v>
      </c>
      <c r="W35" s="309">
        <v>8.86</v>
      </c>
      <c r="X35" s="309">
        <v>8.01</v>
      </c>
      <c r="Y35" s="309">
        <v>8.08</v>
      </c>
      <c r="Z35" s="309">
        <v>8.32</v>
      </c>
      <c r="AA35" s="309">
        <v>9.2100000000000009</v>
      </c>
      <c r="AB35" s="309">
        <v>9.8699999999999992</v>
      </c>
      <c r="AC35" s="309">
        <v>8.69</v>
      </c>
      <c r="AD35" s="309">
        <v>9.5</v>
      </c>
      <c r="AE35" s="364"/>
      <c r="AF35" s="364"/>
      <c r="AG35" s="364"/>
    </row>
    <row r="36" spans="2:33" s="291" customFormat="1" x14ac:dyDescent="0.2">
      <c r="B36" s="290">
        <v>0.75</v>
      </c>
      <c r="C36" s="309">
        <v>7.75</v>
      </c>
      <c r="D36" s="309">
        <v>7.97</v>
      </c>
      <c r="E36" s="309">
        <v>7.64</v>
      </c>
      <c r="F36" s="309">
        <v>7.73</v>
      </c>
      <c r="G36" s="309">
        <v>8.19</v>
      </c>
      <c r="H36" s="309">
        <v>8.08</v>
      </c>
      <c r="I36" s="309">
        <v>8.19</v>
      </c>
      <c r="J36" s="309">
        <v>7.95</v>
      </c>
      <c r="K36" s="309">
        <v>8.1</v>
      </c>
      <c r="L36" s="309">
        <v>8.2100000000000009</v>
      </c>
      <c r="M36" s="309">
        <v>8.19</v>
      </c>
      <c r="N36" s="309">
        <v>8.16</v>
      </c>
      <c r="O36" s="309">
        <v>8.4700000000000006</v>
      </c>
      <c r="P36" s="309">
        <v>8.49</v>
      </c>
      <c r="Q36" s="309">
        <v>8.7799999999999994</v>
      </c>
      <c r="R36" s="309">
        <v>10.039999999999999</v>
      </c>
      <c r="S36" s="309">
        <v>8.43</v>
      </c>
      <c r="T36" s="309">
        <v>8.8000000000000007</v>
      </c>
      <c r="U36" s="309">
        <v>8.76</v>
      </c>
      <c r="V36" s="309">
        <v>8.1199999999999992</v>
      </c>
      <c r="W36" s="309">
        <v>8.84</v>
      </c>
      <c r="X36" s="309">
        <v>8.14</v>
      </c>
      <c r="Y36" s="309">
        <v>9.26</v>
      </c>
      <c r="Z36" s="309">
        <v>8.0299999999999994</v>
      </c>
      <c r="AA36" s="309">
        <v>9.76</v>
      </c>
      <c r="AB36" s="309">
        <v>9.4499999999999993</v>
      </c>
      <c r="AC36" s="309">
        <v>9.08</v>
      </c>
      <c r="AD36" s="309">
        <v>9.24</v>
      </c>
      <c r="AE36" s="364"/>
      <c r="AF36" s="364"/>
      <c r="AG36" s="364"/>
    </row>
    <row r="37" spans="2:33" s="291" customFormat="1" x14ac:dyDescent="0.2">
      <c r="B37" s="290">
        <v>0.79166666666666663</v>
      </c>
      <c r="C37" s="309">
        <v>7.6</v>
      </c>
      <c r="D37" s="309">
        <v>7.79</v>
      </c>
      <c r="E37" s="309">
        <v>7.95</v>
      </c>
      <c r="F37" s="309">
        <v>7.66</v>
      </c>
      <c r="G37" s="309">
        <v>8.67</v>
      </c>
      <c r="H37" s="309">
        <v>7.77</v>
      </c>
      <c r="I37" s="309">
        <v>9.06</v>
      </c>
      <c r="J37" s="309">
        <v>11.27</v>
      </c>
      <c r="K37" s="309">
        <v>8.16</v>
      </c>
      <c r="L37" s="309">
        <v>7.93</v>
      </c>
      <c r="M37" s="309">
        <v>117.88</v>
      </c>
      <c r="N37" s="309">
        <v>8.1199999999999992</v>
      </c>
      <c r="O37" s="309">
        <v>8.3800000000000008</v>
      </c>
      <c r="P37" s="309">
        <v>8.9700000000000006</v>
      </c>
      <c r="Q37" s="309">
        <v>8.56</v>
      </c>
      <c r="R37" s="309">
        <v>32.97</v>
      </c>
      <c r="S37" s="309">
        <v>9.08</v>
      </c>
      <c r="T37" s="309">
        <v>8.86</v>
      </c>
      <c r="U37" s="309">
        <v>9.1300000000000008</v>
      </c>
      <c r="V37" s="309">
        <v>8.6</v>
      </c>
      <c r="W37" s="309">
        <v>8.36</v>
      </c>
      <c r="X37" s="309">
        <v>7.99</v>
      </c>
      <c r="Y37" s="309">
        <v>9.98</v>
      </c>
      <c r="Z37" s="309">
        <v>11.44</v>
      </c>
      <c r="AA37" s="309">
        <v>10.41</v>
      </c>
      <c r="AB37" s="309">
        <v>9.41</v>
      </c>
      <c r="AC37" s="309">
        <v>8.82</v>
      </c>
      <c r="AD37" s="309">
        <v>9.48</v>
      </c>
      <c r="AE37" s="364"/>
      <c r="AF37" s="364"/>
      <c r="AG37" s="364"/>
    </row>
    <row r="38" spans="2:33" s="291" customFormat="1" x14ac:dyDescent="0.2">
      <c r="B38" s="290">
        <v>0.83333333333333337</v>
      </c>
      <c r="C38" s="309">
        <v>7.64</v>
      </c>
      <c r="D38" s="309">
        <v>7.84</v>
      </c>
      <c r="E38" s="309">
        <v>7.75</v>
      </c>
      <c r="F38" s="309">
        <v>7.58</v>
      </c>
      <c r="G38" s="309">
        <v>8.08</v>
      </c>
      <c r="H38" s="309">
        <v>7.73</v>
      </c>
      <c r="I38" s="309">
        <v>9.41</v>
      </c>
      <c r="J38" s="309">
        <v>74.3</v>
      </c>
      <c r="K38" s="309">
        <v>8.1199999999999992</v>
      </c>
      <c r="L38" s="309">
        <v>8.01</v>
      </c>
      <c r="M38" s="309">
        <v>94.56</v>
      </c>
      <c r="N38" s="309">
        <v>8.2100000000000009</v>
      </c>
      <c r="O38" s="309">
        <v>36.35</v>
      </c>
      <c r="P38" s="309">
        <v>14.8</v>
      </c>
      <c r="Q38" s="309">
        <v>9.56</v>
      </c>
      <c r="R38" s="309">
        <v>21.75</v>
      </c>
      <c r="S38" s="309">
        <v>21.99</v>
      </c>
      <c r="T38" s="309">
        <v>11.11</v>
      </c>
      <c r="U38" s="309">
        <v>8.82</v>
      </c>
      <c r="V38" s="309">
        <v>9.1300000000000008</v>
      </c>
      <c r="W38" s="309">
        <v>8.73</v>
      </c>
      <c r="X38" s="309">
        <v>7.95</v>
      </c>
      <c r="Y38" s="309">
        <v>8.19</v>
      </c>
      <c r="Z38" s="309">
        <v>15.96</v>
      </c>
      <c r="AA38" s="309">
        <v>9.35</v>
      </c>
      <c r="AB38" s="309">
        <v>9.11</v>
      </c>
      <c r="AC38" s="309">
        <v>8.67</v>
      </c>
      <c r="AD38" s="309">
        <v>21.88</v>
      </c>
      <c r="AE38" s="364"/>
      <c r="AF38" s="364"/>
      <c r="AG38" s="364"/>
    </row>
    <row r="39" spans="2:33" s="291" customFormat="1" x14ac:dyDescent="0.2">
      <c r="B39" s="290">
        <v>0.875</v>
      </c>
      <c r="C39" s="309">
        <v>7.53</v>
      </c>
      <c r="D39" s="309">
        <v>7.8</v>
      </c>
      <c r="E39" s="309">
        <v>7.99</v>
      </c>
      <c r="F39" s="309">
        <v>7.47</v>
      </c>
      <c r="G39" s="309">
        <v>8.1</v>
      </c>
      <c r="H39" s="309">
        <v>7.62</v>
      </c>
      <c r="I39" s="309">
        <v>17.88</v>
      </c>
      <c r="J39" s="309">
        <v>11.64</v>
      </c>
      <c r="K39" s="309">
        <v>8.27</v>
      </c>
      <c r="L39" s="309">
        <v>8.08</v>
      </c>
      <c r="M39" s="309">
        <v>69.19</v>
      </c>
      <c r="N39" s="309">
        <v>14.17</v>
      </c>
      <c r="O39" s="309">
        <v>56.31</v>
      </c>
      <c r="P39" s="309">
        <v>15.04</v>
      </c>
      <c r="Q39" s="309">
        <v>92.77</v>
      </c>
      <c r="R39" s="309">
        <v>24.5</v>
      </c>
      <c r="S39" s="309">
        <v>14.23</v>
      </c>
      <c r="T39" s="309">
        <v>13.16</v>
      </c>
      <c r="U39" s="309">
        <v>8.23</v>
      </c>
      <c r="V39" s="309">
        <v>9.02</v>
      </c>
      <c r="W39" s="309">
        <v>13.69</v>
      </c>
      <c r="X39" s="309">
        <v>7.86</v>
      </c>
      <c r="Y39" s="309">
        <v>8.3000000000000007</v>
      </c>
      <c r="Z39" s="309">
        <v>17.12</v>
      </c>
      <c r="AA39" s="309">
        <v>9.11</v>
      </c>
      <c r="AB39" s="309">
        <v>14.82</v>
      </c>
      <c r="AC39" s="309">
        <v>8.76</v>
      </c>
      <c r="AD39" s="309">
        <v>30.98</v>
      </c>
      <c r="AE39" s="364"/>
      <c r="AF39" s="364"/>
      <c r="AG39" s="364"/>
    </row>
    <row r="40" spans="2:33" s="291" customFormat="1" x14ac:dyDescent="0.2">
      <c r="B40" s="290">
        <v>0.91666666666666663</v>
      </c>
      <c r="C40" s="309">
        <v>7.77</v>
      </c>
      <c r="D40" s="309">
        <v>7.62</v>
      </c>
      <c r="E40" s="309">
        <v>12.22</v>
      </c>
      <c r="F40" s="309">
        <v>7.56</v>
      </c>
      <c r="G40" s="309">
        <v>10.17</v>
      </c>
      <c r="H40" s="309">
        <v>7.84</v>
      </c>
      <c r="I40" s="309">
        <v>20.89</v>
      </c>
      <c r="J40" s="309">
        <v>32.729999999999997</v>
      </c>
      <c r="K40" s="309">
        <v>43.75</v>
      </c>
      <c r="L40" s="309">
        <v>8.91</v>
      </c>
      <c r="M40" s="309">
        <v>84.01</v>
      </c>
      <c r="N40" s="309">
        <v>12.6</v>
      </c>
      <c r="O40" s="309">
        <v>93.27</v>
      </c>
      <c r="P40" s="309">
        <v>38.340000000000003</v>
      </c>
      <c r="Q40" s="309">
        <v>62.81</v>
      </c>
      <c r="R40" s="309">
        <v>21.62</v>
      </c>
      <c r="S40" s="309">
        <v>12.86</v>
      </c>
      <c r="T40" s="309">
        <v>11.81</v>
      </c>
      <c r="U40" s="309">
        <v>9.1</v>
      </c>
      <c r="V40" s="309">
        <v>8.6</v>
      </c>
      <c r="W40" s="309">
        <v>54.23</v>
      </c>
      <c r="X40" s="309">
        <v>7.97</v>
      </c>
      <c r="Y40" s="309">
        <v>10.98</v>
      </c>
      <c r="Z40" s="309">
        <v>19.260000000000002</v>
      </c>
      <c r="AA40" s="309">
        <v>9.32</v>
      </c>
      <c r="AB40" s="309">
        <v>61.63</v>
      </c>
      <c r="AC40" s="309">
        <v>102.6</v>
      </c>
      <c r="AD40" s="309">
        <v>20.09</v>
      </c>
      <c r="AE40" s="364"/>
      <c r="AF40" s="364"/>
      <c r="AG40" s="364"/>
    </row>
    <row r="41" spans="2:33" s="291" customFormat="1" x14ac:dyDescent="0.2">
      <c r="B41" s="290">
        <v>0.95833333333333337</v>
      </c>
      <c r="C41" s="309">
        <v>7.71</v>
      </c>
      <c r="D41" s="309">
        <v>7.6</v>
      </c>
      <c r="E41" s="309">
        <v>12.34</v>
      </c>
      <c r="F41" s="309">
        <v>7.42</v>
      </c>
      <c r="G41" s="309">
        <v>11.66</v>
      </c>
      <c r="H41" s="309">
        <v>10.28</v>
      </c>
      <c r="I41" s="309">
        <v>24.39</v>
      </c>
      <c r="J41" s="309">
        <v>38.729999999999997</v>
      </c>
      <c r="K41" s="309">
        <v>16.11</v>
      </c>
      <c r="L41" s="309">
        <v>17.38</v>
      </c>
      <c r="M41" s="309">
        <v>94.17</v>
      </c>
      <c r="N41" s="309">
        <v>12.95</v>
      </c>
      <c r="O41" s="309">
        <v>128.94999999999999</v>
      </c>
      <c r="P41" s="309">
        <v>79.91</v>
      </c>
      <c r="Q41" s="309">
        <v>56.18</v>
      </c>
      <c r="R41" s="309">
        <v>28.58</v>
      </c>
      <c r="S41" s="309">
        <v>14.43</v>
      </c>
      <c r="T41" s="309">
        <v>17.420000000000002</v>
      </c>
      <c r="U41" s="309">
        <v>8.8000000000000007</v>
      </c>
      <c r="V41" s="309">
        <v>9.74</v>
      </c>
      <c r="W41" s="309">
        <v>18.12</v>
      </c>
      <c r="X41" s="309">
        <v>117.44</v>
      </c>
      <c r="Y41" s="309">
        <v>9.56</v>
      </c>
      <c r="Z41" s="309">
        <v>16.27</v>
      </c>
      <c r="AA41" s="309">
        <v>18.71</v>
      </c>
      <c r="AB41" s="309">
        <v>101.37</v>
      </c>
      <c r="AC41" s="309">
        <v>102.25</v>
      </c>
      <c r="AD41" s="309">
        <v>10.7</v>
      </c>
      <c r="AE41" s="364"/>
      <c r="AF41" s="364"/>
      <c r="AG41" s="364"/>
    </row>
    <row r="42" spans="2:33" s="292" customFormat="1" ht="33" customHeight="1" x14ac:dyDescent="0.2">
      <c r="B42" s="288" t="s">
        <v>324</v>
      </c>
      <c r="C42" s="342">
        <v>10.62</v>
      </c>
      <c r="D42" s="342">
        <v>9.8699999999999992</v>
      </c>
      <c r="E42" s="342">
        <v>17.78</v>
      </c>
      <c r="F42" s="342">
        <v>11.93</v>
      </c>
      <c r="G42" s="342">
        <v>13</v>
      </c>
      <c r="H42" s="342">
        <v>12.6</v>
      </c>
      <c r="I42" s="342">
        <v>15.41</v>
      </c>
      <c r="J42" s="342">
        <v>29.38</v>
      </c>
      <c r="K42" s="342">
        <v>14.87</v>
      </c>
      <c r="L42" s="342">
        <v>52.15</v>
      </c>
      <c r="M42" s="342">
        <v>36.11</v>
      </c>
      <c r="N42" s="342">
        <v>22.86</v>
      </c>
      <c r="O42" s="342">
        <v>45.49</v>
      </c>
      <c r="P42" s="342">
        <v>28.03</v>
      </c>
      <c r="Q42" s="342">
        <v>27.67</v>
      </c>
      <c r="R42" s="342">
        <v>35.46</v>
      </c>
      <c r="S42" s="342">
        <v>22.82</v>
      </c>
      <c r="T42" s="342">
        <v>10.87</v>
      </c>
      <c r="U42" s="342">
        <v>15.62</v>
      </c>
      <c r="V42" s="342">
        <v>9.9700000000000006</v>
      </c>
      <c r="W42" s="342">
        <v>14.1</v>
      </c>
      <c r="X42" s="342">
        <v>20.48</v>
      </c>
      <c r="Y42" s="342">
        <v>33.28</v>
      </c>
      <c r="Z42" s="342">
        <v>46.27</v>
      </c>
      <c r="AA42" s="342">
        <v>22.74</v>
      </c>
      <c r="AB42" s="342">
        <v>53.32</v>
      </c>
      <c r="AC42" s="342">
        <v>45.03</v>
      </c>
      <c r="AD42" s="342">
        <v>58.73</v>
      </c>
      <c r="AE42" s="368"/>
      <c r="AF42" s="368"/>
      <c r="AG42" s="368"/>
    </row>
    <row r="43" spans="2:33" s="292" customFormat="1" ht="27" customHeight="1" x14ac:dyDescent="0.2">
      <c r="B43" s="288" t="s">
        <v>323</v>
      </c>
      <c r="C43" s="380" t="s">
        <v>325</v>
      </c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68"/>
      <c r="AF43" s="368"/>
      <c r="AG43" s="368"/>
    </row>
    <row r="44" spans="2:33" ht="10.5" customHeight="1" x14ac:dyDescent="0.2">
      <c r="B44" s="323" t="s">
        <v>306</v>
      </c>
    </row>
    <row r="45" spans="2:33" ht="10.5" customHeight="1" x14ac:dyDescent="0.2">
      <c r="B45" s="323" t="s">
        <v>335</v>
      </c>
    </row>
  </sheetData>
  <mergeCells count="7">
    <mergeCell ref="V15:X15"/>
    <mergeCell ref="C43:AD43"/>
    <mergeCell ref="B3:E5"/>
    <mergeCell ref="B7:C7"/>
    <mergeCell ref="B11:AF11"/>
    <mergeCell ref="F3:AG5"/>
    <mergeCell ref="V9:AG9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2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4"/>
  <sheetViews>
    <sheetView showGridLines="0" view="pageBreakPreview" zoomScale="80" zoomScaleNormal="60" zoomScaleSheetLayoutView="80" workbookViewId="0">
      <selection activeCell="B44" sqref="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2" customHeight="1" x14ac:dyDescent="0.2"/>
    <row r="2" spans="2:33" ht="12" customHeight="1" x14ac:dyDescent="0.2">
      <c r="B2" s="321"/>
    </row>
    <row r="3" spans="2:33" ht="15.75" customHeight="1" x14ac:dyDescent="0.2">
      <c r="B3" s="375"/>
      <c r="C3" s="375"/>
      <c r="D3" s="375"/>
      <c r="E3" s="375"/>
      <c r="F3" s="382" t="s">
        <v>344</v>
      </c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</row>
    <row r="4" spans="2:33" ht="15.75" customHeight="1" x14ac:dyDescent="0.2">
      <c r="B4" s="375"/>
      <c r="C4" s="375"/>
      <c r="D4" s="375"/>
      <c r="E4" s="375"/>
      <c r="F4" s="382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</row>
    <row r="5" spans="2:33" ht="15.75" customHeight="1" x14ac:dyDescent="0.2">
      <c r="B5" s="375"/>
      <c r="C5" s="375"/>
      <c r="D5" s="375"/>
      <c r="E5" s="375"/>
      <c r="F5" s="382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</row>
    <row r="6" spans="2:33" ht="11.25" customHeight="1" x14ac:dyDescent="0.2">
      <c r="B6" s="280"/>
      <c r="C6" s="280"/>
      <c r="D6" s="280"/>
      <c r="E6" s="280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</row>
    <row r="7" spans="2:33" ht="27.6" customHeight="1" x14ac:dyDescent="0.2">
      <c r="B7" s="377" t="s">
        <v>188</v>
      </c>
      <c r="C7" s="377"/>
      <c r="D7" s="282"/>
      <c r="E7" s="282"/>
      <c r="F7" s="283" t="str">
        <f>'PM10_CA-ILO-02'!F6</f>
        <v>Evaluación de seguimiento de la calidad del aire en la Municipalidad de PacochaI, distrito Pacocha, provincia Ilo, departamento Moquegua, en enero 2021</v>
      </c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</row>
    <row r="8" spans="2:33" ht="8.2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282" t="s">
        <v>236</v>
      </c>
      <c r="C9" s="282"/>
      <c r="D9" s="282"/>
      <c r="E9" s="282"/>
      <c r="F9" s="283" t="s">
        <v>320</v>
      </c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139" t="s">
        <v>189</v>
      </c>
      <c r="R9" s="282"/>
      <c r="S9" s="282"/>
      <c r="T9" s="282"/>
      <c r="U9" s="282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378" t="s">
        <v>217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33</v>
      </c>
      <c r="C13" s="282"/>
      <c r="D13" s="282"/>
      <c r="E13" s="282"/>
      <c r="F13" s="286" t="s">
        <v>312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8</v>
      </c>
      <c r="R13" s="282"/>
      <c r="S13" s="282"/>
      <c r="T13" s="282"/>
      <c r="U13" s="282"/>
      <c r="V13" s="322" t="s">
        <v>14</v>
      </c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</row>
    <row r="14" spans="2:33" ht="7.5" customHeight="1" x14ac:dyDescent="0.2">
      <c r="B14" s="284"/>
      <c r="C14" s="284"/>
      <c r="D14" s="284"/>
      <c r="E14" s="284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2:33" ht="15.75" customHeight="1" x14ac:dyDescent="0.2">
      <c r="B15" s="282" t="s">
        <v>9</v>
      </c>
      <c r="C15" s="282"/>
      <c r="D15" s="282"/>
      <c r="E15" s="282"/>
      <c r="F15" s="286" t="s">
        <v>313</v>
      </c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2" t="s">
        <v>10</v>
      </c>
      <c r="R15" s="282"/>
      <c r="S15" s="282"/>
      <c r="T15" s="282"/>
      <c r="U15" s="282"/>
      <c r="V15" s="381">
        <v>1192914947</v>
      </c>
      <c r="W15" s="381"/>
      <c r="X15" s="381"/>
      <c r="Y15" s="339"/>
      <c r="Z15" s="339"/>
      <c r="AA15" s="339"/>
      <c r="AB15" s="339"/>
      <c r="AC15" s="339"/>
      <c r="AD15" s="339"/>
      <c r="AE15" s="339"/>
      <c r="AF15" s="339"/>
      <c r="AG15" s="339"/>
    </row>
    <row r="16" spans="2:33" ht="11.25" customHeight="1" x14ac:dyDescent="0.2">
      <c r="B16" s="280"/>
      <c r="C16" s="280"/>
      <c r="D16" s="280"/>
      <c r="E16" s="280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</row>
    <row r="17" spans="2:33" ht="29.45" customHeight="1" x14ac:dyDescent="0.2">
      <c r="B17" s="288" t="s">
        <v>257</v>
      </c>
      <c r="C17" s="289">
        <v>1</v>
      </c>
      <c r="D17" s="289">
        <v>2</v>
      </c>
      <c r="E17" s="289">
        <v>3</v>
      </c>
      <c r="F17" s="289">
        <v>4</v>
      </c>
      <c r="G17" s="289">
        <v>5</v>
      </c>
      <c r="H17" s="289">
        <v>6</v>
      </c>
      <c r="I17" s="289">
        <v>7</v>
      </c>
      <c r="J17" s="289">
        <v>8</v>
      </c>
      <c r="K17" s="289">
        <v>9</v>
      </c>
      <c r="L17" s="289">
        <v>10</v>
      </c>
      <c r="M17" s="289">
        <v>11</v>
      </c>
      <c r="N17" s="289">
        <v>12</v>
      </c>
      <c r="O17" s="289">
        <v>13</v>
      </c>
      <c r="P17" s="289">
        <v>14</v>
      </c>
      <c r="Q17" s="289">
        <v>15</v>
      </c>
      <c r="R17" s="289">
        <v>16</v>
      </c>
      <c r="S17" s="289">
        <v>17</v>
      </c>
      <c r="T17" s="289">
        <v>18</v>
      </c>
      <c r="U17" s="289">
        <v>19</v>
      </c>
      <c r="V17" s="289">
        <v>20</v>
      </c>
      <c r="W17" s="289">
        <v>21</v>
      </c>
      <c r="X17" s="289">
        <v>22</v>
      </c>
      <c r="Y17" s="289">
        <v>23</v>
      </c>
      <c r="Z17" s="289">
        <v>24</v>
      </c>
      <c r="AA17" s="289">
        <v>25</v>
      </c>
      <c r="AB17" s="289">
        <v>26</v>
      </c>
      <c r="AC17" s="289">
        <v>27</v>
      </c>
      <c r="AD17" s="289">
        <v>28</v>
      </c>
      <c r="AE17" s="364"/>
      <c r="AF17" s="364"/>
      <c r="AG17" s="364"/>
    </row>
    <row r="18" spans="2:33" s="291" customFormat="1" x14ac:dyDescent="0.2">
      <c r="B18" s="290">
        <v>0</v>
      </c>
      <c r="C18" s="363" t="s">
        <v>360</v>
      </c>
      <c r="D18" s="309">
        <v>7.74</v>
      </c>
      <c r="E18" s="309">
        <v>9.34</v>
      </c>
      <c r="F18" s="309">
        <v>14.28</v>
      </c>
      <c r="G18" s="309">
        <v>7.84</v>
      </c>
      <c r="H18" s="309">
        <v>19.09</v>
      </c>
      <c r="I18" s="309">
        <v>12.73</v>
      </c>
      <c r="J18" s="309">
        <v>20.8</v>
      </c>
      <c r="K18" s="309">
        <v>39.36</v>
      </c>
      <c r="L18" s="309">
        <v>26.43</v>
      </c>
      <c r="M18" s="309">
        <v>13.89</v>
      </c>
      <c r="N18" s="309">
        <v>84.9</v>
      </c>
      <c r="O18" s="309">
        <v>16.07</v>
      </c>
      <c r="P18" s="309">
        <v>92.7</v>
      </c>
      <c r="Q18" s="309">
        <v>49.05</v>
      </c>
      <c r="R18" s="309">
        <v>71.55</v>
      </c>
      <c r="S18" s="309">
        <v>23.41</v>
      </c>
      <c r="T18" s="309">
        <v>13.44</v>
      </c>
      <c r="U18" s="309">
        <v>16.489999999999998</v>
      </c>
      <c r="V18" s="309">
        <v>9</v>
      </c>
      <c r="W18" s="309">
        <v>9.7200000000000006</v>
      </c>
      <c r="X18" s="309">
        <v>50.89</v>
      </c>
      <c r="Y18" s="309" t="s">
        <v>362</v>
      </c>
      <c r="Z18" s="309">
        <v>10.029999999999999</v>
      </c>
      <c r="AA18" s="309">
        <v>16.09</v>
      </c>
      <c r="AB18" s="309">
        <v>53.83</v>
      </c>
      <c r="AC18" s="309">
        <v>93.06</v>
      </c>
      <c r="AD18" s="309">
        <v>130.27000000000001</v>
      </c>
      <c r="AE18" s="364"/>
      <c r="AF18" s="364"/>
      <c r="AG18" s="364"/>
    </row>
    <row r="19" spans="2:33" s="291" customFormat="1" x14ac:dyDescent="0.2">
      <c r="B19" s="290">
        <v>4.1666666666666664E-2</v>
      </c>
      <c r="C19" s="363" t="s">
        <v>360</v>
      </c>
      <c r="D19" s="309">
        <v>7.78</v>
      </c>
      <c r="E19" s="309">
        <v>18.78</v>
      </c>
      <c r="F19" s="309">
        <v>15.25</v>
      </c>
      <c r="G19" s="309">
        <v>12.68</v>
      </c>
      <c r="H19" s="309">
        <v>23.26</v>
      </c>
      <c r="I19" s="309">
        <v>18.53</v>
      </c>
      <c r="J19" s="309">
        <v>29.21</v>
      </c>
      <c r="K19" s="309">
        <v>35.979999999999997</v>
      </c>
      <c r="L19" s="309">
        <v>17.37</v>
      </c>
      <c r="M19" s="309">
        <v>21.88</v>
      </c>
      <c r="N19" s="309">
        <v>78.61</v>
      </c>
      <c r="O19" s="309">
        <v>18.649999999999999</v>
      </c>
      <c r="P19" s="309">
        <v>72.930000000000007</v>
      </c>
      <c r="Q19" s="309">
        <v>45.22</v>
      </c>
      <c r="R19" s="309">
        <v>80.42</v>
      </c>
      <c r="S19" s="309">
        <v>24.11</v>
      </c>
      <c r="T19" s="309">
        <v>12.92</v>
      </c>
      <c r="U19" s="309">
        <v>17.62</v>
      </c>
      <c r="V19" s="309">
        <v>9.76</v>
      </c>
      <c r="W19" s="309">
        <v>13.46</v>
      </c>
      <c r="X19" s="309">
        <v>49.9</v>
      </c>
      <c r="Y19" s="309" t="s">
        <v>362</v>
      </c>
      <c r="Z19" s="309">
        <v>10.18</v>
      </c>
      <c r="AA19" s="309">
        <v>15.87</v>
      </c>
      <c r="AB19" s="309">
        <v>72.650000000000006</v>
      </c>
      <c r="AC19" s="309">
        <v>113.69</v>
      </c>
      <c r="AD19" s="309">
        <v>163.36000000000001</v>
      </c>
      <c r="AE19" s="364"/>
      <c r="AF19" s="364"/>
      <c r="AG19" s="364"/>
    </row>
    <row r="20" spans="2:33" s="291" customFormat="1" x14ac:dyDescent="0.2">
      <c r="B20" s="290">
        <v>8.3333333333333329E-2</v>
      </c>
      <c r="C20" s="309">
        <v>13.43</v>
      </c>
      <c r="D20" s="309">
        <v>8.0500000000000007</v>
      </c>
      <c r="E20" s="309">
        <v>28.04</v>
      </c>
      <c r="F20" s="309">
        <v>17.760000000000002</v>
      </c>
      <c r="G20" s="309">
        <v>21.98</v>
      </c>
      <c r="H20" s="309">
        <v>27.61</v>
      </c>
      <c r="I20" s="309">
        <v>19.399999999999999</v>
      </c>
      <c r="J20" s="309">
        <v>31.3</v>
      </c>
      <c r="K20" s="309">
        <v>26.44</v>
      </c>
      <c r="L20" s="309">
        <v>30.9</v>
      </c>
      <c r="M20" s="309">
        <v>22.11</v>
      </c>
      <c r="N20" s="309">
        <v>63.75</v>
      </c>
      <c r="O20" s="309">
        <v>34.57</v>
      </c>
      <c r="P20" s="309">
        <v>56.69</v>
      </c>
      <c r="Q20" s="309">
        <v>26.86</v>
      </c>
      <c r="R20" s="309">
        <v>88.65</v>
      </c>
      <c r="S20" s="309">
        <v>23.79</v>
      </c>
      <c r="T20" s="309">
        <v>11.44</v>
      </c>
      <c r="U20" s="309">
        <v>17.37</v>
      </c>
      <c r="V20" s="309">
        <v>15.31</v>
      </c>
      <c r="W20" s="309">
        <v>15.8</v>
      </c>
      <c r="X20" s="309">
        <v>53.17</v>
      </c>
      <c r="Y20" s="309" t="s">
        <v>362</v>
      </c>
      <c r="Z20" s="309">
        <v>48.38</v>
      </c>
      <c r="AA20" s="309">
        <v>31.88</v>
      </c>
      <c r="AB20" s="309">
        <v>76.69</v>
      </c>
      <c r="AC20" s="309">
        <v>119</v>
      </c>
      <c r="AD20" s="309">
        <v>212.17</v>
      </c>
      <c r="AE20" s="364"/>
      <c r="AF20" s="364"/>
      <c r="AG20" s="364"/>
    </row>
    <row r="21" spans="2:33" s="291" customFormat="1" x14ac:dyDescent="0.2">
      <c r="B21" s="290">
        <v>0.125</v>
      </c>
      <c r="C21" s="309">
        <v>16.41</v>
      </c>
      <c r="D21" s="309" t="s">
        <v>362</v>
      </c>
      <c r="E21" s="363">
        <v>30.77</v>
      </c>
      <c r="F21" s="309" t="s">
        <v>362</v>
      </c>
      <c r="G21" s="363">
        <v>24.1</v>
      </c>
      <c r="H21" s="309">
        <v>20</v>
      </c>
      <c r="I21" s="309" t="s">
        <v>362</v>
      </c>
      <c r="J21" s="309">
        <v>49.02</v>
      </c>
      <c r="K21" s="309" t="s">
        <v>362</v>
      </c>
      <c r="L21" s="363">
        <v>57.16</v>
      </c>
      <c r="M21" s="309" t="s">
        <v>362</v>
      </c>
      <c r="N21" s="363">
        <v>53.03</v>
      </c>
      <c r="O21" s="309">
        <v>44.75</v>
      </c>
      <c r="P21" s="309" t="s">
        <v>362</v>
      </c>
      <c r="Q21" s="309">
        <v>35.18</v>
      </c>
      <c r="R21" s="309" t="s">
        <v>362</v>
      </c>
      <c r="S21" s="363">
        <v>26.74</v>
      </c>
      <c r="T21" s="309" t="s">
        <v>362</v>
      </c>
      <c r="U21" s="363">
        <v>15.92</v>
      </c>
      <c r="V21" s="309">
        <v>16.309999999999999</v>
      </c>
      <c r="W21" s="309" t="s">
        <v>362</v>
      </c>
      <c r="X21" s="309">
        <v>30.39</v>
      </c>
      <c r="Y21" s="309" t="s">
        <v>362</v>
      </c>
      <c r="Z21" s="363">
        <v>116.92</v>
      </c>
      <c r="AA21" s="309" t="s">
        <v>362</v>
      </c>
      <c r="AB21" s="363">
        <v>48</v>
      </c>
      <c r="AC21" s="309">
        <v>107.15</v>
      </c>
      <c r="AD21" s="309" t="s">
        <v>362</v>
      </c>
      <c r="AE21" s="364"/>
      <c r="AF21" s="364"/>
      <c r="AG21" s="369"/>
    </row>
    <row r="22" spans="2:33" s="291" customFormat="1" x14ac:dyDescent="0.2">
      <c r="B22" s="290">
        <v>0.16666666666666666</v>
      </c>
      <c r="C22" s="309">
        <v>22.47</v>
      </c>
      <c r="D22" s="309" t="s">
        <v>362</v>
      </c>
      <c r="E22" s="363">
        <v>26.12</v>
      </c>
      <c r="F22" s="309" t="s">
        <v>362</v>
      </c>
      <c r="G22" s="363">
        <v>24.76</v>
      </c>
      <c r="H22" s="309">
        <v>16.239999999999998</v>
      </c>
      <c r="I22" s="309" t="s">
        <v>362</v>
      </c>
      <c r="J22" s="309">
        <v>66.3</v>
      </c>
      <c r="K22" s="309" t="s">
        <v>362</v>
      </c>
      <c r="L22" s="363">
        <v>88.77</v>
      </c>
      <c r="M22" s="309" t="s">
        <v>362</v>
      </c>
      <c r="N22" s="363">
        <v>42.28</v>
      </c>
      <c r="O22" s="309">
        <v>65.42</v>
      </c>
      <c r="P22" s="309" t="s">
        <v>362</v>
      </c>
      <c r="Q22" s="309">
        <v>47.99</v>
      </c>
      <c r="R22" s="309" t="s">
        <v>362</v>
      </c>
      <c r="S22" s="363">
        <v>29.54</v>
      </c>
      <c r="T22" s="309" t="s">
        <v>362</v>
      </c>
      <c r="U22" s="363">
        <v>16.260000000000002</v>
      </c>
      <c r="V22" s="309">
        <v>16.43</v>
      </c>
      <c r="W22" s="309" t="s">
        <v>362</v>
      </c>
      <c r="X22" s="309">
        <v>16.579999999999998</v>
      </c>
      <c r="Y22" s="309" t="s">
        <v>362</v>
      </c>
      <c r="Z22" s="309" t="s">
        <v>362</v>
      </c>
      <c r="AA22" s="309" t="s">
        <v>362</v>
      </c>
      <c r="AB22" s="363">
        <v>45.11</v>
      </c>
      <c r="AC22" s="309">
        <v>87.09</v>
      </c>
      <c r="AD22" s="309" t="s">
        <v>362</v>
      </c>
      <c r="AE22" s="364"/>
      <c r="AF22" s="364"/>
      <c r="AG22" s="369"/>
    </row>
    <row r="23" spans="2:33" s="291" customFormat="1" x14ac:dyDescent="0.2">
      <c r="B23" s="290">
        <v>0.20833333333333334</v>
      </c>
      <c r="C23" s="309">
        <v>20.440000000000001</v>
      </c>
      <c r="D23" s="309" t="s">
        <v>362</v>
      </c>
      <c r="E23" s="363">
        <v>30.39</v>
      </c>
      <c r="F23" s="309" t="s">
        <v>362</v>
      </c>
      <c r="G23" s="363">
        <v>17.190000000000001</v>
      </c>
      <c r="H23" s="309">
        <v>11.7</v>
      </c>
      <c r="I23" s="309" t="s">
        <v>362</v>
      </c>
      <c r="J23" s="309">
        <v>86.08</v>
      </c>
      <c r="K23" s="309" t="s">
        <v>362</v>
      </c>
      <c r="L23" s="363">
        <v>141.88999999999999</v>
      </c>
      <c r="M23" s="309" t="s">
        <v>362</v>
      </c>
      <c r="N23" s="363">
        <v>33.68</v>
      </c>
      <c r="O23" s="309">
        <v>109.6</v>
      </c>
      <c r="P23" s="309" t="s">
        <v>362</v>
      </c>
      <c r="Q23" s="309">
        <v>55.7</v>
      </c>
      <c r="R23" s="309" t="s">
        <v>362</v>
      </c>
      <c r="S23" s="363">
        <v>44.03</v>
      </c>
      <c r="T23" s="309" t="s">
        <v>362</v>
      </c>
      <c r="U23" s="363">
        <v>22.16</v>
      </c>
      <c r="V23" s="309">
        <v>11.47</v>
      </c>
      <c r="W23" s="309" t="s">
        <v>362</v>
      </c>
      <c r="X23" s="309">
        <v>11.14</v>
      </c>
      <c r="Y23" s="309" t="s">
        <v>362</v>
      </c>
      <c r="Z23" s="309" t="s">
        <v>362</v>
      </c>
      <c r="AA23" s="309" t="s">
        <v>362</v>
      </c>
      <c r="AB23" s="363">
        <v>58.9</v>
      </c>
      <c r="AC23" s="309">
        <v>69.28</v>
      </c>
      <c r="AD23" s="309" t="s">
        <v>362</v>
      </c>
      <c r="AE23" s="364"/>
      <c r="AF23" s="364"/>
      <c r="AG23" s="369"/>
    </row>
    <row r="24" spans="2:33" s="291" customFormat="1" x14ac:dyDescent="0.2">
      <c r="B24" s="290">
        <v>0.25</v>
      </c>
      <c r="C24" s="309">
        <v>18.11</v>
      </c>
      <c r="D24" s="309">
        <v>15.55</v>
      </c>
      <c r="E24" s="309">
        <v>39.75</v>
      </c>
      <c r="F24" s="309">
        <v>19.68</v>
      </c>
      <c r="G24" s="309">
        <v>17.05</v>
      </c>
      <c r="H24" s="309">
        <v>11.94</v>
      </c>
      <c r="I24" s="309">
        <v>9.9700000000000006</v>
      </c>
      <c r="J24" s="309">
        <v>79.63</v>
      </c>
      <c r="K24" s="309">
        <v>18.71</v>
      </c>
      <c r="L24" s="309">
        <v>184.67</v>
      </c>
      <c r="M24" s="309">
        <v>41.32</v>
      </c>
      <c r="N24" s="309">
        <v>33.869999999999997</v>
      </c>
      <c r="O24" s="309">
        <v>138.26</v>
      </c>
      <c r="P24" s="309">
        <v>43.48</v>
      </c>
      <c r="Q24" s="309">
        <v>46.56</v>
      </c>
      <c r="R24" s="309">
        <v>47.2</v>
      </c>
      <c r="S24" s="309">
        <v>51.8</v>
      </c>
      <c r="T24" s="309">
        <v>11.97</v>
      </c>
      <c r="U24" s="309">
        <v>31.97</v>
      </c>
      <c r="V24" s="309">
        <v>10.63</v>
      </c>
      <c r="W24" s="309">
        <v>15.04</v>
      </c>
      <c r="X24" s="309">
        <v>14.35</v>
      </c>
      <c r="Y24" s="309">
        <v>51.32</v>
      </c>
      <c r="Z24" s="309" t="s">
        <v>362</v>
      </c>
      <c r="AA24" s="309">
        <v>54.22</v>
      </c>
      <c r="AB24" s="309">
        <v>67.47</v>
      </c>
      <c r="AC24" s="309">
        <v>63.6</v>
      </c>
      <c r="AD24" s="309" t="s">
        <v>362</v>
      </c>
      <c r="AE24" s="364"/>
      <c r="AF24" s="364"/>
      <c r="AG24" s="364"/>
    </row>
    <row r="25" spans="2:33" s="291" customFormat="1" x14ac:dyDescent="0.2">
      <c r="B25" s="290">
        <v>0.29166666666666669</v>
      </c>
      <c r="C25" s="309">
        <v>12.42</v>
      </c>
      <c r="D25" s="309">
        <v>18.93</v>
      </c>
      <c r="E25" s="309">
        <v>47.2</v>
      </c>
      <c r="F25" s="309">
        <v>18.22</v>
      </c>
      <c r="G25" s="309">
        <v>12.53</v>
      </c>
      <c r="H25" s="309">
        <v>13.34</v>
      </c>
      <c r="I25" s="309">
        <v>17.23</v>
      </c>
      <c r="J25" s="309">
        <v>56.6</v>
      </c>
      <c r="K25" s="309">
        <v>19.43</v>
      </c>
      <c r="L25" s="309">
        <v>229.45</v>
      </c>
      <c r="M25" s="309">
        <v>59.2</v>
      </c>
      <c r="N25" s="309">
        <v>37.799999999999997</v>
      </c>
      <c r="O25" s="309">
        <v>138.69</v>
      </c>
      <c r="P25" s="309">
        <v>48.27</v>
      </c>
      <c r="Q25" s="309">
        <v>36.770000000000003</v>
      </c>
      <c r="R25" s="309">
        <v>43.08</v>
      </c>
      <c r="S25" s="309">
        <v>58.9</v>
      </c>
      <c r="T25" s="309">
        <v>12.73</v>
      </c>
      <c r="U25" s="309">
        <v>37.369999999999997</v>
      </c>
      <c r="V25" s="309">
        <v>9.68</v>
      </c>
      <c r="W25" s="309">
        <v>18.18</v>
      </c>
      <c r="X25" s="309">
        <v>16.350000000000001</v>
      </c>
      <c r="Y25" s="309">
        <v>45.8</v>
      </c>
      <c r="Z25" s="309" t="s">
        <v>362</v>
      </c>
      <c r="AA25" s="309">
        <v>54.25</v>
      </c>
      <c r="AB25" s="309">
        <v>80.239999999999995</v>
      </c>
      <c r="AC25" s="309">
        <v>61.59</v>
      </c>
      <c r="AD25" s="309">
        <v>99.15</v>
      </c>
      <c r="AE25" s="364"/>
      <c r="AF25" s="364"/>
      <c r="AG25" s="364"/>
    </row>
    <row r="26" spans="2:33" s="291" customFormat="1" x14ac:dyDescent="0.2">
      <c r="B26" s="290">
        <v>0.33333333333333331</v>
      </c>
      <c r="C26" s="309">
        <v>10.220000000000001</v>
      </c>
      <c r="D26" s="309">
        <v>18.73</v>
      </c>
      <c r="E26" s="309">
        <v>39.21</v>
      </c>
      <c r="F26" s="309">
        <v>19.059999999999999</v>
      </c>
      <c r="G26" s="309">
        <v>11.79</v>
      </c>
      <c r="H26" s="309">
        <v>18.059999999999999</v>
      </c>
      <c r="I26" s="309">
        <v>35.68</v>
      </c>
      <c r="J26" s="309">
        <v>32.130000000000003</v>
      </c>
      <c r="K26" s="309">
        <v>20.41</v>
      </c>
      <c r="L26" s="309">
        <v>190.59</v>
      </c>
      <c r="M26" s="309">
        <v>61</v>
      </c>
      <c r="N26" s="309">
        <v>36.700000000000003</v>
      </c>
      <c r="O26" s="309">
        <v>79.95</v>
      </c>
      <c r="P26" s="309">
        <v>39.82</v>
      </c>
      <c r="Q26" s="309">
        <v>26.99</v>
      </c>
      <c r="R26" s="309">
        <v>33.65</v>
      </c>
      <c r="S26" s="309">
        <v>53.68</v>
      </c>
      <c r="T26" s="309">
        <v>13.45</v>
      </c>
      <c r="U26" s="309">
        <v>34.869999999999997</v>
      </c>
      <c r="V26" s="309">
        <v>9.0399999999999991</v>
      </c>
      <c r="W26" s="309">
        <v>17.09</v>
      </c>
      <c r="X26" s="309">
        <v>18.13</v>
      </c>
      <c r="Y26" s="309">
        <v>34.67</v>
      </c>
      <c r="Z26" s="309">
        <v>135.69999999999999</v>
      </c>
      <c r="AA26" s="309">
        <v>53.72</v>
      </c>
      <c r="AB26" s="309">
        <v>71.59</v>
      </c>
      <c r="AC26" s="309">
        <v>49.51</v>
      </c>
      <c r="AD26" s="309">
        <v>55.69</v>
      </c>
      <c r="AE26" s="364"/>
      <c r="AF26" s="364"/>
      <c r="AG26" s="364"/>
    </row>
    <row r="27" spans="2:33" s="291" customFormat="1" x14ac:dyDescent="0.2">
      <c r="B27" s="290">
        <v>0.375</v>
      </c>
      <c r="C27" s="309">
        <v>10.57</v>
      </c>
      <c r="D27" s="309">
        <v>14.32</v>
      </c>
      <c r="E27" s="309">
        <v>26.62</v>
      </c>
      <c r="F27" s="309">
        <v>13.92</v>
      </c>
      <c r="G27" s="309">
        <v>11.21</v>
      </c>
      <c r="H27" s="309">
        <v>17.71</v>
      </c>
      <c r="I27" s="309">
        <v>36.450000000000003</v>
      </c>
      <c r="J27" s="309">
        <v>18.89</v>
      </c>
      <c r="K27" s="309">
        <v>15.3</v>
      </c>
      <c r="L27" s="309">
        <v>123.98</v>
      </c>
      <c r="M27" s="309">
        <v>29.66</v>
      </c>
      <c r="N27" s="309">
        <v>25.63</v>
      </c>
      <c r="O27" s="309">
        <v>38.880000000000003</v>
      </c>
      <c r="P27" s="309">
        <v>34.909999999999997</v>
      </c>
      <c r="Q27" s="309">
        <v>24.06</v>
      </c>
      <c r="R27" s="309">
        <v>20.89</v>
      </c>
      <c r="S27" s="309">
        <v>46.11</v>
      </c>
      <c r="T27" s="309">
        <v>12.37</v>
      </c>
      <c r="U27" s="309">
        <v>27.02</v>
      </c>
      <c r="V27" s="309">
        <v>8.76</v>
      </c>
      <c r="W27" s="309">
        <v>15.82</v>
      </c>
      <c r="X27" s="309">
        <v>15.87</v>
      </c>
      <c r="Y27" s="309">
        <v>23.47</v>
      </c>
      <c r="Z27" s="309">
        <v>132.97</v>
      </c>
      <c r="AA27" s="309">
        <v>37.92</v>
      </c>
      <c r="AB27" s="309">
        <v>86.09</v>
      </c>
      <c r="AC27" s="309">
        <v>32.840000000000003</v>
      </c>
      <c r="AD27" s="309">
        <v>38.39</v>
      </c>
      <c r="AE27" s="364"/>
      <c r="AF27" s="364"/>
      <c r="AG27" s="364"/>
    </row>
    <row r="28" spans="2:33" s="291" customFormat="1" x14ac:dyDescent="0.2">
      <c r="B28" s="290">
        <v>0.41666666666666669</v>
      </c>
      <c r="C28" s="309">
        <v>10.49</v>
      </c>
      <c r="D28" s="309">
        <v>11.44</v>
      </c>
      <c r="E28" s="309">
        <v>14.75</v>
      </c>
      <c r="F28" s="309">
        <v>13.86</v>
      </c>
      <c r="G28" s="309">
        <v>14.77</v>
      </c>
      <c r="H28" s="309">
        <v>16.16</v>
      </c>
      <c r="I28" s="309">
        <v>28.89</v>
      </c>
      <c r="J28" s="309">
        <v>12.47</v>
      </c>
      <c r="K28" s="309">
        <v>12.02</v>
      </c>
      <c r="L28" s="309">
        <v>45.83</v>
      </c>
      <c r="M28" s="309">
        <v>13</v>
      </c>
      <c r="N28" s="309">
        <v>14</v>
      </c>
      <c r="O28" s="309">
        <v>14.43</v>
      </c>
      <c r="P28" s="309">
        <v>17.47</v>
      </c>
      <c r="Q28" s="309">
        <v>15.91</v>
      </c>
      <c r="R28" s="309">
        <v>11.67</v>
      </c>
      <c r="S28" s="309">
        <v>31.78</v>
      </c>
      <c r="T28" s="309">
        <v>11.2</v>
      </c>
      <c r="U28" s="309">
        <v>20.36</v>
      </c>
      <c r="V28" s="309">
        <v>8.74</v>
      </c>
      <c r="W28" s="309">
        <v>11.05</v>
      </c>
      <c r="X28" s="309">
        <v>14.16</v>
      </c>
      <c r="Y28" s="309">
        <v>18.91</v>
      </c>
      <c r="Z28" s="309">
        <v>85.06</v>
      </c>
      <c r="AA28" s="309">
        <v>23.83</v>
      </c>
      <c r="AB28" s="309">
        <v>73.61</v>
      </c>
      <c r="AC28" s="309" t="s">
        <v>362</v>
      </c>
      <c r="AD28" s="309">
        <v>23.52</v>
      </c>
      <c r="AE28" s="364"/>
      <c r="AF28" s="364"/>
      <c r="AG28" s="364"/>
    </row>
    <row r="29" spans="2:33" s="291" customFormat="1" x14ac:dyDescent="0.2">
      <c r="B29" s="290">
        <v>0.45833333333333331</v>
      </c>
      <c r="C29" s="309">
        <v>9.6</v>
      </c>
      <c r="D29" s="309">
        <v>9.8699999999999992</v>
      </c>
      <c r="E29" s="309">
        <v>9.57</v>
      </c>
      <c r="F29" s="309">
        <v>12.58</v>
      </c>
      <c r="G29" s="309">
        <v>17.170000000000002</v>
      </c>
      <c r="H29" s="309">
        <v>10.8</v>
      </c>
      <c r="I29" s="309">
        <v>10.199999999999999</v>
      </c>
      <c r="J29" s="309">
        <v>10</v>
      </c>
      <c r="K29" s="309">
        <v>9.4600000000000009</v>
      </c>
      <c r="L29" s="309">
        <v>15.99</v>
      </c>
      <c r="M29" s="309">
        <v>13.86</v>
      </c>
      <c r="N29" s="309">
        <v>10.3</v>
      </c>
      <c r="O29" s="309">
        <v>11.9</v>
      </c>
      <c r="P29" s="309">
        <v>12.3</v>
      </c>
      <c r="Q29" s="309">
        <v>13.11</v>
      </c>
      <c r="R29" s="309">
        <v>10.06</v>
      </c>
      <c r="S29" s="309">
        <v>16.420000000000002</v>
      </c>
      <c r="T29" s="309">
        <v>9.5</v>
      </c>
      <c r="U29" s="309">
        <v>14.88</v>
      </c>
      <c r="V29" s="309">
        <v>8.76</v>
      </c>
      <c r="W29" s="309">
        <v>9.6999999999999993</v>
      </c>
      <c r="X29" s="309">
        <v>11.85</v>
      </c>
      <c r="Y29" s="309">
        <v>12.07</v>
      </c>
      <c r="Z29" s="309">
        <v>35.869999999999997</v>
      </c>
      <c r="AA29" s="309">
        <v>15.01</v>
      </c>
      <c r="AB29" s="309" t="s">
        <v>362</v>
      </c>
      <c r="AC29" s="309" t="s">
        <v>362</v>
      </c>
      <c r="AD29" s="309">
        <v>14.85</v>
      </c>
      <c r="AE29" s="364"/>
      <c r="AF29" s="364"/>
      <c r="AG29" s="364"/>
    </row>
    <row r="30" spans="2:33" s="291" customFormat="1" x14ac:dyDescent="0.2">
      <c r="B30" s="290">
        <v>0.5</v>
      </c>
      <c r="C30" s="309">
        <v>8.6300000000000008</v>
      </c>
      <c r="D30" s="309">
        <v>8.65</v>
      </c>
      <c r="E30" s="309">
        <v>8.6199999999999992</v>
      </c>
      <c r="F30" s="309">
        <v>11.17</v>
      </c>
      <c r="G30" s="309">
        <v>16.09</v>
      </c>
      <c r="H30" s="309">
        <v>9.51</v>
      </c>
      <c r="I30" s="309">
        <v>8.8800000000000008</v>
      </c>
      <c r="J30" s="309">
        <v>9.15</v>
      </c>
      <c r="K30" s="309">
        <v>9.0299999999999994</v>
      </c>
      <c r="L30" s="309">
        <v>10.36</v>
      </c>
      <c r="M30" s="309">
        <v>13.29</v>
      </c>
      <c r="N30" s="309">
        <v>9.32</v>
      </c>
      <c r="O30" s="309">
        <v>9.56</v>
      </c>
      <c r="P30" s="309">
        <v>10.06</v>
      </c>
      <c r="Q30" s="309">
        <v>10.49</v>
      </c>
      <c r="R30" s="309">
        <v>9.51</v>
      </c>
      <c r="S30" s="309">
        <v>9.6300000000000008</v>
      </c>
      <c r="T30" s="309">
        <v>9.15</v>
      </c>
      <c r="U30" s="309">
        <v>10.83</v>
      </c>
      <c r="V30" s="309">
        <v>8.7899999999999991</v>
      </c>
      <c r="W30" s="309">
        <v>9.14</v>
      </c>
      <c r="X30" s="309">
        <v>9.9499999999999993</v>
      </c>
      <c r="Y30" s="309">
        <v>9.31</v>
      </c>
      <c r="Z30" s="309">
        <v>11.26</v>
      </c>
      <c r="AA30" s="309">
        <v>11.52</v>
      </c>
      <c r="AB30" s="309" t="s">
        <v>362</v>
      </c>
      <c r="AC30" s="309" t="s">
        <v>362</v>
      </c>
      <c r="AD30" s="309">
        <v>11.03</v>
      </c>
      <c r="AE30" s="364"/>
      <c r="AF30" s="364"/>
      <c r="AG30" s="364"/>
    </row>
    <row r="31" spans="2:33" s="291" customFormat="1" x14ac:dyDescent="0.2">
      <c r="B31" s="290">
        <v>0.54166666666666663</v>
      </c>
      <c r="C31" s="309">
        <v>8.2200000000000006</v>
      </c>
      <c r="D31" s="309">
        <v>8.41</v>
      </c>
      <c r="E31" s="309">
        <v>8.48</v>
      </c>
      <c r="F31" s="309">
        <v>9.35</v>
      </c>
      <c r="G31" s="309">
        <v>12.05</v>
      </c>
      <c r="H31" s="309">
        <v>8.56</v>
      </c>
      <c r="I31" s="309">
        <v>8.49</v>
      </c>
      <c r="J31" s="309">
        <v>8.77</v>
      </c>
      <c r="K31" s="309">
        <v>8.7799999999999994</v>
      </c>
      <c r="L31" s="309">
        <v>10.08</v>
      </c>
      <c r="M31" s="309">
        <v>12.3</v>
      </c>
      <c r="N31" s="309">
        <v>8.94</v>
      </c>
      <c r="O31" s="309">
        <v>9.0299999999999994</v>
      </c>
      <c r="P31" s="309">
        <v>9.59</v>
      </c>
      <c r="Q31" s="309">
        <v>9.9700000000000006</v>
      </c>
      <c r="R31" s="309" t="s">
        <v>360</v>
      </c>
      <c r="S31" s="309">
        <v>9.1300000000000008</v>
      </c>
      <c r="T31" s="309">
        <v>9.02</v>
      </c>
      <c r="U31" s="309">
        <v>9.76</v>
      </c>
      <c r="V31" s="309">
        <v>8.82</v>
      </c>
      <c r="W31" s="309">
        <v>9.0500000000000007</v>
      </c>
      <c r="X31" s="309">
        <v>9.2899999999999991</v>
      </c>
      <c r="Y31" s="309">
        <v>8.8000000000000007</v>
      </c>
      <c r="Z31" s="309">
        <v>10.23</v>
      </c>
      <c r="AA31" s="309">
        <v>10.94</v>
      </c>
      <c r="AB31" s="309" t="s">
        <v>362</v>
      </c>
      <c r="AC31" s="309">
        <v>10.42</v>
      </c>
      <c r="AD31" s="309">
        <v>10.119999999999999</v>
      </c>
      <c r="AE31" s="364"/>
      <c r="AF31" s="364"/>
      <c r="AG31" s="364"/>
    </row>
    <row r="32" spans="2:33" s="291" customFormat="1" x14ac:dyDescent="0.2">
      <c r="B32" s="290">
        <v>0.58333333333333337</v>
      </c>
      <c r="C32" s="309">
        <v>8.1</v>
      </c>
      <c r="D32" s="309">
        <v>8.35</v>
      </c>
      <c r="E32" s="309">
        <v>8.3000000000000007</v>
      </c>
      <c r="F32" s="309">
        <v>8.66</v>
      </c>
      <c r="G32" s="309">
        <v>9.17</v>
      </c>
      <c r="H32" s="309">
        <v>8.24</v>
      </c>
      <c r="I32" s="309">
        <v>8.2899999999999991</v>
      </c>
      <c r="J32" s="309">
        <v>8.4600000000000009</v>
      </c>
      <c r="K32" s="309">
        <v>8.51</v>
      </c>
      <c r="L32" s="309">
        <v>9.8000000000000007</v>
      </c>
      <c r="M32" s="309">
        <v>9.61</v>
      </c>
      <c r="N32" s="309">
        <v>8.66</v>
      </c>
      <c r="O32" s="309">
        <v>8.7799999999999994</v>
      </c>
      <c r="P32" s="309">
        <v>9.18</v>
      </c>
      <c r="Q32" s="309">
        <v>9.83</v>
      </c>
      <c r="R32" s="309" t="s">
        <v>360</v>
      </c>
      <c r="S32" s="309">
        <v>8.9499999999999993</v>
      </c>
      <c r="T32" s="309">
        <v>9.09</v>
      </c>
      <c r="U32" s="309">
        <v>9.17</v>
      </c>
      <c r="V32" s="309">
        <v>8.83</v>
      </c>
      <c r="W32" s="309">
        <v>9.07</v>
      </c>
      <c r="X32" s="309">
        <v>8.84</v>
      </c>
      <c r="Y32" s="309">
        <v>8.5299999999999994</v>
      </c>
      <c r="Z32" s="309">
        <v>9.59</v>
      </c>
      <c r="AA32" s="309">
        <v>10.66</v>
      </c>
      <c r="AB32" s="309" t="s">
        <v>362</v>
      </c>
      <c r="AC32" s="309">
        <v>10.17</v>
      </c>
      <c r="AD32" s="309">
        <v>9.84</v>
      </c>
      <c r="AE32" s="364"/>
      <c r="AF32" s="364"/>
      <c r="AG32" s="364"/>
    </row>
    <row r="33" spans="2:33" s="291" customFormat="1" x14ac:dyDescent="0.2">
      <c r="B33" s="290">
        <v>0.625</v>
      </c>
      <c r="C33" s="309">
        <v>8.01</v>
      </c>
      <c r="D33" s="309">
        <v>8.27</v>
      </c>
      <c r="E33" s="309">
        <v>8.19</v>
      </c>
      <c r="F33" s="309">
        <v>8.39</v>
      </c>
      <c r="G33" s="309">
        <v>8.84</v>
      </c>
      <c r="H33" s="309">
        <v>8.11</v>
      </c>
      <c r="I33" s="309">
        <v>8.16</v>
      </c>
      <c r="J33" s="309">
        <v>8.33</v>
      </c>
      <c r="K33" s="309">
        <v>8.3000000000000007</v>
      </c>
      <c r="L33" s="309">
        <v>9.3699999999999992</v>
      </c>
      <c r="M33" s="309">
        <v>8.91</v>
      </c>
      <c r="N33" s="309">
        <v>8.5399999999999991</v>
      </c>
      <c r="O33" s="309">
        <v>8.68</v>
      </c>
      <c r="P33" s="309">
        <v>8.84</v>
      </c>
      <c r="Q33" s="309">
        <v>9.69</v>
      </c>
      <c r="R33" s="309" t="s">
        <v>360</v>
      </c>
      <c r="S33" s="309">
        <v>8.81</v>
      </c>
      <c r="T33" s="309">
        <v>8.8800000000000008</v>
      </c>
      <c r="U33" s="309">
        <v>8.92</v>
      </c>
      <c r="V33" s="309">
        <v>8.74</v>
      </c>
      <c r="W33" s="309">
        <v>8.9600000000000009</v>
      </c>
      <c r="X33" s="309">
        <v>8.61</v>
      </c>
      <c r="Y33" s="309">
        <v>8.34</v>
      </c>
      <c r="Z33" s="309">
        <v>9.1199999999999992</v>
      </c>
      <c r="AA33" s="309">
        <v>10.4</v>
      </c>
      <c r="AB33" s="309" t="s">
        <v>362</v>
      </c>
      <c r="AC33" s="309">
        <v>9.9</v>
      </c>
      <c r="AD33" s="309">
        <v>9.8000000000000007</v>
      </c>
      <c r="AE33" s="364"/>
      <c r="AF33" s="364"/>
      <c r="AG33" s="364"/>
    </row>
    <row r="34" spans="2:33" s="291" customFormat="1" x14ac:dyDescent="0.2">
      <c r="B34" s="290">
        <v>0.66666666666666663</v>
      </c>
      <c r="C34" s="309">
        <v>7.93</v>
      </c>
      <c r="D34" s="309">
        <v>8.18</v>
      </c>
      <c r="E34" s="309">
        <v>8.14</v>
      </c>
      <c r="F34" s="309">
        <v>8.23</v>
      </c>
      <c r="G34" s="309">
        <v>8.67</v>
      </c>
      <c r="H34" s="309">
        <v>8.06</v>
      </c>
      <c r="I34" s="309">
        <v>8.08</v>
      </c>
      <c r="J34" s="309">
        <v>8.24</v>
      </c>
      <c r="K34" s="309">
        <v>8.14</v>
      </c>
      <c r="L34" s="309">
        <v>8.76</v>
      </c>
      <c r="M34" s="309">
        <v>8.61</v>
      </c>
      <c r="N34" s="309">
        <v>8.43</v>
      </c>
      <c r="O34" s="309">
        <v>8.6199999999999992</v>
      </c>
      <c r="P34" s="309">
        <v>8.65</v>
      </c>
      <c r="Q34" s="309">
        <v>9.57</v>
      </c>
      <c r="R34" s="309" t="s">
        <v>360</v>
      </c>
      <c r="S34" s="309">
        <v>8.7200000000000006</v>
      </c>
      <c r="T34" s="309">
        <v>8.73</v>
      </c>
      <c r="U34" s="309">
        <v>8.76</v>
      </c>
      <c r="V34" s="309">
        <v>8.69</v>
      </c>
      <c r="W34" s="309">
        <v>8.99</v>
      </c>
      <c r="X34" s="309">
        <v>8.49</v>
      </c>
      <c r="Y34" s="309">
        <v>8.24</v>
      </c>
      <c r="Z34" s="309">
        <v>8.83</v>
      </c>
      <c r="AA34" s="309">
        <v>9.9600000000000009</v>
      </c>
      <c r="AB34" s="309" t="s">
        <v>362</v>
      </c>
      <c r="AC34" s="309">
        <v>9.5</v>
      </c>
      <c r="AD34" s="309">
        <v>9.73</v>
      </c>
      <c r="AE34" s="364"/>
      <c r="AF34" s="364"/>
      <c r="AG34" s="364"/>
    </row>
    <row r="35" spans="2:33" s="291" customFormat="1" x14ac:dyDescent="0.2">
      <c r="B35" s="290">
        <v>0.70833333333333337</v>
      </c>
      <c r="C35" s="309">
        <v>7.85</v>
      </c>
      <c r="D35" s="309">
        <v>8.01</v>
      </c>
      <c r="E35" s="309">
        <v>8.06</v>
      </c>
      <c r="F35" s="309">
        <v>8.11</v>
      </c>
      <c r="G35" s="309">
        <v>8.44</v>
      </c>
      <c r="H35" s="309">
        <v>7.98</v>
      </c>
      <c r="I35" s="309">
        <v>8.0500000000000007</v>
      </c>
      <c r="J35" s="309">
        <v>8.2100000000000009</v>
      </c>
      <c r="K35" s="309">
        <v>8.09</v>
      </c>
      <c r="L35" s="309">
        <v>8.52</v>
      </c>
      <c r="M35" s="309">
        <v>8.4600000000000009</v>
      </c>
      <c r="N35" s="309">
        <v>8.4</v>
      </c>
      <c r="O35" s="309">
        <v>8.58</v>
      </c>
      <c r="P35" s="309">
        <v>8.57</v>
      </c>
      <c r="Q35" s="309">
        <v>9.32</v>
      </c>
      <c r="R35" s="309" t="s">
        <v>360</v>
      </c>
      <c r="S35" s="309">
        <v>8.66</v>
      </c>
      <c r="T35" s="309">
        <v>8.59</v>
      </c>
      <c r="U35" s="309">
        <v>8.8699999999999992</v>
      </c>
      <c r="V35" s="309">
        <v>8.61</v>
      </c>
      <c r="W35" s="309">
        <v>8.94</v>
      </c>
      <c r="X35" s="309">
        <v>8.27</v>
      </c>
      <c r="Y35" s="309">
        <v>8.14</v>
      </c>
      <c r="Z35" s="309">
        <v>8.66</v>
      </c>
      <c r="AA35" s="309">
        <v>9.5299999999999994</v>
      </c>
      <c r="AB35" s="309" t="s">
        <v>362</v>
      </c>
      <c r="AC35" s="309">
        <v>9.14</v>
      </c>
      <c r="AD35" s="309">
        <v>9.65</v>
      </c>
      <c r="AE35" s="364"/>
      <c r="AF35" s="364"/>
      <c r="AG35" s="364"/>
    </row>
    <row r="36" spans="2:33" s="291" customFormat="1" x14ac:dyDescent="0.2">
      <c r="B36" s="290">
        <v>0.75</v>
      </c>
      <c r="C36" s="309">
        <v>7.82</v>
      </c>
      <c r="D36" s="309">
        <v>7.98</v>
      </c>
      <c r="E36" s="309">
        <v>7.9</v>
      </c>
      <c r="F36" s="309">
        <v>7.95</v>
      </c>
      <c r="G36" s="309">
        <v>8.31</v>
      </c>
      <c r="H36" s="309">
        <v>7.98</v>
      </c>
      <c r="I36" s="309">
        <v>8.06</v>
      </c>
      <c r="J36" s="309">
        <v>8.11</v>
      </c>
      <c r="K36" s="309">
        <v>8.08</v>
      </c>
      <c r="L36" s="309">
        <v>8.4</v>
      </c>
      <c r="M36" s="309">
        <v>8.3000000000000007</v>
      </c>
      <c r="N36" s="309">
        <v>8.32</v>
      </c>
      <c r="O36" s="309">
        <v>8.52</v>
      </c>
      <c r="P36" s="309">
        <v>8.5399999999999991</v>
      </c>
      <c r="Q36" s="309">
        <v>9.11</v>
      </c>
      <c r="R36" s="309" t="s">
        <v>360</v>
      </c>
      <c r="S36" s="309">
        <v>8.57</v>
      </c>
      <c r="T36" s="309">
        <v>8.7200000000000006</v>
      </c>
      <c r="U36" s="309">
        <v>8.84</v>
      </c>
      <c r="V36" s="309">
        <v>8.4499999999999993</v>
      </c>
      <c r="W36" s="309">
        <v>8.9499999999999993</v>
      </c>
      <c r="X36" s="309">
        <v>8.18</v>
      </c>
      <c r="Y36" s="309">
        <v>8.48</v>
      </c>
      <c r="Z36" s="309">
        <v>8.42</v>
      </c>
      <c r="AA36" s="309">
        <v>9.41</v>
      </c>
      <c r="AB36" s="309" t="s">
        <v>362</v>
      </c>
      <c r="AC36" s="309">
        <v>8.92</v>
      </c>
      <c r="AD36" s="309">
        <v>9.44</v>
      </c>
      <c r="AE36" s="364"/>
      <c r="AF36" s="364"/>
      <c r="AG36" s="364"/>
    </row>
    <row r="37" spans="2:33" s="291" customFormat="1" x14ac:dyDescent="0.2">
      <c r="B37" s="290">
        <v>0.79166666666666663</v>
      </c>
      <c r="C37" s="309">
        <v>7.74</v>
      </c>
      <c r="D37" s="309">
        <v>7.87</v>
      </c>
      <c r="E37" s="309">
        <v>7.82</v>
      </c>
      <c r="F37" s="309">
        <v>7.8</v>
      </c>
      <c r="G37" s="309">
        <v>8.3800000000000008</v>
      </c>
      <c r="H37" s="309">
        <v>7.93</v>
      </c>
      <c r="I37" s="309">
        <v>8.44</v>
      </c>
      <c r="J37" s="309">
        <v>9.1199999999999992</v>
      </c>
      <c r="K37" s="309">
        <v>8.08</v>
      </c>
      <c r="L37" s="309">
        <v>8.18</v>
      </c>
      <c r="M37" s="309">
        <v>44.78</v>
      </c>
      <c r="N37" s="309">
        <v>8.26</v>
      </c>
      <c r="O37" s="309">
        <v>8.4600000000000009</v>
      </c>
      <c r="P37" s="309">
        <v>8.6999999999999993</v>
      </c>
      <c r="Q37" s="309">
        <v>8.7799999999999994</v>
      </c>
      <c r="R37" s="309" t="s">
        <v>360</v>
      </c>
      <c r="S37" s="309">
        <v>8.7200000000000006</v>
      </c>
      <c r="T37" s="309">
        <v>8.86</v>
      </c>
      <c r="U37" s="309">
        <v>8.9700000000000006</v>
      </c>
      <c r="V37" s="309">
        <v>8.4</v>
      </c>
      <c r="W37" s="309">
        <v>8.69</v>
      </c>
      <c r="X37" s="309">
        <v>8.0500000000000007</v>
      </c>
      <c r="Y37" s="309">
        <v>9.1</v>
      </c>
      <c r="Z37" s="309">
        <v>9.26</v>
      </c>
      <c r="AA37" s="309">
        <v>9.8000000000000007</v>
      </c>
      <c r="AB37" s="309">
        <v>9.58</v>
      </c>
      <c r="AC37" s="309">
        <v>8.8699999999999992</v>
      </c>
      <c r="AD37" s="309">
        <v>9.4</v>
      </c>
      <c r="AE37" s="364"/>
      <c r="AF37" s="364"/>
      <c r="AG37" s="364"/>
    </row>
    <row r="38" spans="2:33" s="291" customFormat="1" x14ac:dyDescent="0.2">
      <c r="B38" s="290">
        <v>0.83333333333333337</v>
      </c>
      <c r="C38" s="309">
        <v>7.66</v>
      </c>
      <c r="D38" s="309">
        <v>7.87</v>
      </c>
      <c r="E38" s="309">
        <v>7.78</v>
      </c>
      <c r="F38" s="309">
        <v>7.66</v>
      </c>
      <c r="G38" s="309">
        <v>8.31</v>
      </c>
      <c r="H38" s="309">
        <v>7.86</v>
      </c>
      <c r="I38" s="309">
        <v>8.89</v>
      </c>
      <c r="J38" s="309">
        <v>31.17</v>
      </c>
      <c r="K38" s="309">
        <v>8.1300000000000008</v>
      </c>
      <c r="L38" s="309">
        <v>8.0500000000000007</v>
      </c>
      <c r="M38" s="309">
        <v>73.540000000000006</v>
      </c>
      <c r="N38" s="309">
        <v>8.16</v>
      </c>
      <c r="O38" s="309">
        <v>17.739999999999998</v>
      </c>
      <c r="P38" s="309">
        <v>10.76</v>
      </c>
      <c r="Q38" s="309">
        <v>8.9700000000000006</v>
      </c>
      <c r="R38" s="309">
        <v>21.59</v>
      </c>
      <c r="S38" s="309">
        <v>13.17</v>
      </c>
      <c r="T38" s="309">
        <v>9.59</v>
      </c>
      <c r="U38" s="309">
        <v>8.9</v>
      </c>
      <c r="V38" s="309">
        <v>8.6199999999999992</v>
      </c>
      <c r="W38" s="309">
        <v>8.65</v>
      </c>
      <c r="X38" s="309">
        <v>8.0299999999999994</v>
      </c>
      <c r="Y38" s="309">
        <v>9.14</v>
      </c>
      <c r="Z38" s="309">
        <v>11.81</v>
      </c>
      <c r="AA38" s="309">
        <v>9.84</v>
      </c>
      <c r="AB38" s="309">
        <v>9.32</v>
      </c>
      <c r="AC38" s="309">
        <v>8.86</v>
      </c>
      <c r="AD38" s="309">
        <v>13.53</v>
      </c>
      <c r="AE38" s="364"/>
      <c r="AF38" s="364"/>
      <c r="AG38" s="364"/>
    </row>
    <row r="39" spans="2:33" s="291" customFormat="1" x14ac:dyDescent="0.2">
      <c r="B39" s="290">
        <v>0.875</v>
      </c>
      <c r="C39" s="309">
        <v>7.59</v>
      </c>
      <c r="D39" s="309">
        <v>7.81</v>
      </c>
      <c r="E39" s="309">
        <v>7.9</v>
      </c>
      <c r="F39" s="309">
        <v>7.57</v>
      </c>
      <c r="G39" s="309">
        <v>8.2799999999999994</v>
      </c>
      <c r="H39" s="309">
        <v>7.71</v>
      </c>
      <c r="I39" s="309">
        <v>12.12</v>
      </c>
      <c r="J39" s="309">
        <v>32.4</v>
      </c>
      <c r="K39" s="309">
        <v>8.19</v>
      </c>
      <c r="L39" s="309">
        <v>8.01</v>
      </c>
      <c r="M39" s="309">
        <v>93.88</v>
      </c>
      <c r="N39" s="309">
        <v>10.17</v>
      </c>
      <c r="O39" s="309">
        <v>33.68</v>
      </c>
      <c r="P39" s="309">
        <v>12.94</v>
      </c>
      <c r="Q39" s="309">
        <v>36.96</v>
      </c>
      <c r="R39" s="309">
        <v>26.4</v>
      </c>
      <c r="S39" s="309">
        <v>15.1</v>
      </c>
      <c r="T39" s="309">
        <v>11.05</v>
      </c>
      <c r="U39" s="309">
        <v>8.73</v>
      </c>
      <c r="V39" s="309">
        <v>8.92</v>
      </c>
      <c r="W39" s="309">
        <v>10.26</v>
      </c>
      <c r="X39" s="309">
        <v>7.93</v>
      </c>
      <c r="Y39" s="309">
        <v>8.82</v>
      </c>
      <c r="Z39" s="309">
        <v>14.84</v>
      </c>
      <c r="AA39" s="309">
        <v>9.6199999999999992</v>
      </c>
      <c r="AB39" s="309">
        <v>11.11</v>
      </c>
      <c r="AC39" s="309">
        <v>8.75</v>
      </c>
      <c r="AD39" s="309">
        <v>20.78</v>
      </c>
      <c r="AE39" s="364"/>
      <c r="AF39" s="364"/>
      <c r="AG39" s="364"/>
    </row>
    <row r="40" spans="2:33" s="291" customFormat="1" x14ac:dyDescent="0.2">
      <c r="B40" s="290">
        <v>0.91666666666666663</v>
      </c>
      <c r="C40" s="309">
        <v>7.65</v>
      </c>
      <c r="D40" s="309">
        <v>7.75</v>
      </c>
      <c r="E40" s="309">
        <v>9.32</v>
      </c>
      <c r="F40" s="309">
        <v>7.53</v>
      </c>
      <c r="G40" s="309">
        <v>8.7799999999999994</v>
      </c>
      <c r="H40" s="309">
        <v>7.73</v>
      </c>
      <c r="I40" s="309">
        <v>16.059999999999999</v>
      </c>
      <c r="J40" s="309">
        <v>39.549999999999997</v>
      </c>
      <c r="K40" s="309">
        <v>20.05</v>
      </c>
      <c r="L40" s="309">
        <v>8.33</v>
      </c>
      <c r="M40" s="309">
        <v>82.59</v>
      </c>
      <c r="N40" s="309">
        <v>11.66</v>
      </c>
      <c r="O40" s="309">
        <v>61.98</v>
      </c>
      <c r="P40" s="309">
        <v>22.73</v>
      </c>
      <c r="Q40" s="309">
        <v>55.05</v>
      </c>
      <c r="R40" s="309">
        <v>22.62</v>
      </c>
      <c r="S40" s="309">
        <v>16.36</v>
      </c>
      <c r="T40" s="309">
        <v>12.03</v>
      </c>
      <c r="U40" s="309">
        <v>8.7200000000000006</v>
      </c>
      <c r="V40" s="309">
        <v>8.92</v>
      </c>
      <c r="W40" s="309">
        <v>25.55</v>
      </c>
      <c r="X40" s="309">
        <v>7.92</v>
      </c>
      <c r="Y40" s="309">
        <v>9.15</v>
      </c>
      <c r="Z40" s="309">
        <v>17.45</v>
      </c>
      <c r="AA40" s="309">
        <v>9.26</v>
      </c>
      <c r="AB40" s="309">
        <v>28.52</v>
      </c>
      <c r="AC40" s="309">
        <v>40.01</v>
      </c>
      <c r="AD40" s="309">
        <v>24.32</v>
      </c>
      <c r="AE40" s="364"/>
      <c r="AF40" s="364"/>
      <c r="AG40" s="364"/>
    </row>
    <row r="41" spans="2:33" s="291" customFormat="1" x14ac:dyDescent="0.2">
      <c r="B41" s="290">
        <v>0.95833333333333337</v>
      </c>
      <c r="C41" s="309">
        <v>7.67</v>
      </c>
      <c r="D41" s="309">
        <v>7.67</v>
      </c>
      <c r="E41" s="309">
        <v>10.85</v>
      </c>
      <c r="F41" s="309">
        <v>7.48</v>
      </c>
      <c r="G41" s="309">
        <v>9.98</v>
      </c>
      <c r="H41" s="309">
        <v>8.58</v>
      </c>
      <c r="I41" s="309">
        <v>21.05</v>
      </c>
      <c r="J41" s="309">
        <v>27.7</v>
      </c>
      <c r="K41" s="309">
        <v>22.71</v>
      </c>
      <c r="L41" s="309">
        <v>11.45</v>
      </c>
      <c r="M41" s="309">
        <v>82.45</v>
      </c>
      <c r="N41" s="309">
        <v>13.24</v>
      </c>
      <c r="O41" s="309">
        <v>92.84</v>
      </c>
      <c r="P41" s="309">
        <v>44.43</v>
      </c>
      <c r="Q41" s="309">
        <v>70.59</v>
      </c>
      <c r="R41" s="309">
        <v>24.9</v>
      </c>
      <c r="S41" s="309">
        <v>13.84</v>
      </c>
      <c r="T41" s="309">
        <v>14.13</v>
      </c>
      <c r="U41" s="309">
        <v>8.7100000000000009</v>
      </c>
      <c r="V41" s="309">
        <v>9.1199999999999992</v>
      </c>
      <c r="W41" s="309">
        <v>28.68</v>
      </c>
      <c r="X41" s="309">
        <v>44.42</v>
      </c>
      <c r="Y41" s="309">
        <v>9.61</v>
      </c>
      <c r="Z41" s="309">
        <v>17.55</v>
      </c>
      <c r="AA41" s="309">
        <v>12.38</v>
      </c>
      <c r="AB41" s="309">
        <v>59.28</v>
      </c>
      <c r="AC41" s="309">
        <v>71.2</v>
      </c>
      <c r="AD41" s="309">
        <v>20.59</v>
      </c>
      <c r="AE41" s="364"/>
      <c r="AF41" s="364"/>
      <c r="AG41" s="364"/>
    </row>
    <row r="42" spans="2:33" s="292" customFormat="1" ht="27" customHeight="1" x14ac:dyDescent="0.2">
      <c r="B42" s="288" t="s">
        <v>359</v>
      </c>
      <c r="C42" s="372" t="s">
        <v>358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4"/>
      <c r="AE42" s="364"/>
      <c r="AF42" s="364"/>
      <c r="AG42" s="364"/>
    </row>
    <row r="43" spans="2:33" ht="10.5" customHeight="1" x14ac:dyDescent="0.2">
      <c r="B43" s="323" t="s">
        <v>306</v>
      </c>
    </row>
    <row r="44" spans="2:33" ht="10.5" customHeight="1" x14ac:dyDescent="0.2">
      <c r="B44" s="323" t="s">
        <v>335</v>
      </c>
    </row>
  </sheetData>
  <mergeCells count="7">
    <mergeCell ref="V15:X15"/>
    <mergeCell ref="C42:AD42"/>
    <mergeCell ref="B3:E5"/>
    <mergeCell ref="F3:AG5"/>
    <mergeCell ref="B7:C7"/>
    <mergeCell ref="V9:AG9"/>
    <mergeCell ref="B11:AF11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2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5"/>
  <sheetViews>
    <sheetView showGridLines="0" view="pageBreakPreview" zoomScale="84" zoomScaleNormal="60" zoomScaleSheetLayoutView="84" workbookViewId="0">
      <selection activeCell="B44" sqref="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4" customFormat="1" ht="15.75" customHeight="1" x14ac:dyDescent="0.2"/>
    <row r="2" spans="2:33" s="324" customFormat="1" ht="15.75" customHeight="1" x14ac:dyDescent="0.2">
      <c r="B2" s="385"/>
      <c r="C2" s="385"/>
      <c r="D2" s="385"/>
      <c r="E2" s="385"/>
      <c r="F2" s="386" t="s">
        <v>345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2:33" s="324" customFormat="1" ht="15.75" customHeight="1" x14ac:dyDescent="0.2">
      <c r="B3" s="385"/>
      <c r="C3" s="385"/>
      <c r="D3" s="385"/>
      <c r="E3" s="385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</row>
    <row r="4" spans="2:33" s="324" customFormat="1" ht="15.75" customHeight="1" x14ac:dyDescent="0.2">
      <c r="B4" s="385"/>
      <c r="C4" s="385"/>
      <c r="D4" s="385"/>
      <c r="E4" s="385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</row>
    <row r="5" spans="2:33" s="324" customFormat="1" ht="11.25" customHeight="1" x14ac:dyDescent="0.2">
      <c r="B5" s="325"/>
      <c r="C5" s="325"/>
      <c r="D5" s="325"/>
      <c r="E5" s="325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</row>
    <row r="6" spans="2:33" s="324" customFormat="1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enero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s="324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4" customFormat="1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4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4" customFormat="1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s="324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4" customFormat="1" ht="15.75" customHeight="1" x14ac:dyDescent="0.2">
      <c r="B12" s="282" t="s">
        <v>33</v>
      </c>
      <c r="C12" s="282"/>
      <c r="D12" s="282"/>
      <c r="E12" s="282"/>
      <c r="F12" s="286" t="s">
        <v>314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4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4" customFormat="1" ht="15.75" customHeight="1" x14ac:dyDescent="0.2">
      <c r="B14" s="282" t="s">
        <v>9</v>
      </c>
      <c r="C14" s="282"/>
      <c r="D14" s="282"/>
      <c r="E14" s="282"/>
      <c r="F14" s="286" t="s">
        <v>315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7" t="s">
        <v>322</v>
      </c>
      <c r="W14" s="387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4" customFormat="1" ht="11.25" customHeight="1" x14ac:dyDescent="0.2">
      <c r="B15" s="325"/>
      <c r="C15" s="325"/>
      <c r="D15" s="325"/>
      <c r="E15" s="325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</row>
    <row r="16" spans="2:33" s="324" customFormat="1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4"/>
      <c r="AF16" s="364"/>
      <c r="AG16" s="364"/>
    </row>
    <row r="17" spans="2:33" s="328" customFormat="1" x14ac:dyDescent="0.2">
      <c r="B17" s="290">
        <v>0</v>
      </c>
      <c r="C17" s="309">
        <v>13.02</v>
      </c>
      <c r="D17" s="309">
        <v>10.93</v>
      </c>
      <c r="E17" s="309">
        <v>11.49</v>
      </c>
      <c r="F17" s="309">
        <v>32.049999999999997</v>
      </c>
      <c r="G17" s="309">
        <v>21.7</v>
      </c>
      <c r="H17" s="309">
        <v>49.04</v>
      </c>
      <c r="I17" s="309">
        <v>20.37</v>
      </c>
      <c r="J17" s="309">
        <v>41.11</v>
      </c>
      <c r="K17" s="309">
        <v>35.06</v>
      </c>
      <c r="L17" s="309">
        <v>19.8</v>
      </c>
      <c r="M17" s="309">
        <v>94.15</v>
      </c>
      <c r="N17" s="309">
        <v>41.85</v>
      </c>
      <c r="O17" s="309">
        <v>33.68</v>
      </c>
      <c r="P17" s="309">
        <v>19.760000000000002</v>
      </c>
      <c r="Q17" s="309">
        <v>18.71</v>
      </c>
      <c r="R17" s="309">
        <v>29.54</v>
      </c>
      <c r="S17" s="309">
        <v>14.58</v>
      </c>
      <c r="T17" s="309">
        <v>14.58</v>
      </c>
      <c r="U17" s="309">
        <v>12.95</v>
      </c>
      <c r="V17" s="309">
        <v>11.94</v>
      </c>
      <c r="W17" s="309">
        <v>14.05</v>
      </c>
      <c r="X17" s="309">
        <v>20.6</v>
      </c>
      <c r="Y17" s="309">
        <v>56.56</v>
      </c>
      <c r="Z17" s="309">
        <v>46.03</v>
      </c>
      <c r="AA17" s="309">
        <v>99.99</v>
      </c>
      <c r="AB17" s="309">
        <v>20.95</v>
      </c>
      <c r="AC17" s="309">
        <v>15.36</v>
      </c>
      <c r="AD17" s="309">
        <v>32.630000000000003</v>
      </c>
      <c r="AE17" s="364"/>
      <c r="AF17" s="364"/>
      <c r="AG17" s="364"/>
    </row>
    <row r="18" spans="2:33" s="328" customFormat="1" x14ac:dyDescent="0.2">
      <c r="B18" s="290">
        <v>4.1666666666666664E-2</v>
      </c>
      <c r="C18" s="309">
        <v>18.329999999999998</v>
      </c>
      <c r="D18" s="309">
        <v>12.39</v>
      </c>
      <c r="E18" s="309">
        <v>12.73</v>
      </c>
      <c r="F18" s="309">
        <v>48.42</v>
      </c>
      <c r="G18" s="309">
        <v>68.05</v>
      </c>
      <c r="H18" s="309">
        <v>101.61</v>
      </c>
      <c r="I18" s="309">
        <v>26.07</v>
      </c>
      <c r="J18" s="309">
        <v>20.53</v>
      </c>
      <c r="K18" s="309">
        <v>17.3</v>
      </c>
      <c r="L18" s="309">
        <v>22.83</v>
      </c>
      <c r="M18" s="309">
        <v>21.8</v>
      </c>
      <c r="N18" s="309">
        <v>18.59</v>
      </c>
      <c r="O18" s="309">
        <v>18.489999999999998</v>
      </c>
      <c r="P18" s="309">
        <v>14.22</v>
      </c>
      <c r="Q18" s="309">
        <v>18.829999999999998</v>
      </c>
      <c r="R18" s="309">
        <v>43.62</v>
      </c>
      <c r="S18" s="309">
        <v>15.6</v>
      </c>
      <c r="T18" s="309">
        <v>14.68</v>
      </c>
      <c r="U18" s="309">
        <v>15.06</v>
      </c>
      <c r="V18" s="309">
        <v>12.59</v>
      </c>
      <c r="W18" s="309">
        <v>15.7</v>
      </c>
      <c r="X18" s="309">
        <v>32.51</v>
      </c>
      <c r="Y18" s="309">
        <v>23.07</v>
      </c>
      <c r="Z18" s="309">
        <v>36.93</v>
      </c>
      <c r="AA18" s="309">
        <v>36.67</v>
      </c>
      <c r="AB18" s="309">
        <v>21.86</v>
      </c>
      <c r="AC18" s="309">
        <v>33.19</v>
      </c>
      <c r="AD18" s="309">
        <v>16.75</v>
      </c>
      <c r="AE18" s="364"/>
      <c r="AF18" s="364"/>
      <c r="AG18" s="364"/>
    </row>
    <row r="19" spans="2:33" s="328" customFormat="1" x14ac:dyDescent="0.2">
      <c r="B19" s="290">
        <v>8.3333333333333329E-2</v>
      </c>
      <c r="C19" s="309">
        <v>24.56</v>
      </c>
      <c r="D19" s="309">
        <v>16.3</v>
      </c>
      <c r="E19" s="309">
        <v>12.21</v>
      </c>
      <c r="F19" s="309">
        <v>29.65</v>
      </c>
      <c r="G19" s="309">
        <v>38.25</v>
      </c>
      <c r="H19" s="309">
        <v>21.54</v>
      </c>
      <c r="I19" s="309">
        <v>24.16</v>
      </c>
      <c r="J19" s="309">
        <v>27.05</v>
      </c>
      <c r="K19" s="309">
        <v>15.25</v>
      </c>
      <c r="L19" s="309">
        <v>15.74</v>
      </c>
      <c r="M19" s="309">
        <v>26.88</v>
      </c>
      <c r="N19" s="309">
        <v>20.079999999999998</v>
      </c>
      <c r="O19" s="309">
        <v>25.95</v>
      </c>
      <c r="P19" s="309">
        <v>13.14</v>
      </c>
      <c r="Q19" s="309">
        <v>19.2</v>
      </c>
      <c r="R19" s="309">
        <v>16.170000000000002</v>
      </c>
      <c r="S19" s="309">
        <v>13.47</v>
      </c>
      <c r="T19" s="309">
        <v>15.28</v>
      </c>
      <c r="U19" s="309">
        <v>12.97</v>
      </c>
      <c r="V19" s="309">
        <v>26.65</v>
      </c>
      <c r="W19" s="309">
        <v>16.59</v>
      </c>
      <c r="X19" s="329">
        <v>21.92</v>
      </c>
      <c r="Y19" s="309">
        <v>19.57</v>
      </c>
      <c r="Z19" s="309">
        <v>21.09</v>
      </c>
      <c r="AA19" s="309">
        <v>22.23</v>
      </c>
      <c r="AB19" s="309">
        <v>16.96</v>
      </c>
      <c r="AC19" s="309">
        <v>27.64</v>
      </c>
      <c r="AD19" s="309">
        <v>5.8</v>
      </c>
      <c r="AE19" s="364"/>
      <c r="AF19" s="364"/>
      <c r="AG19" s="364"/>
    </row>
    <row r="20" spans="2:33" s="328" customFormat="1" x14ac:dyDescent="0.2">
      <c r="B20" s="290">
        <v>0.125</v>
      </c>
      <c r="C20" s="309">
        <v>13.76</v>
      </c>
      <c r="D20" s="309">
        <v>11.17</v>
      </c>
      <c r="E20" s="309">
        <v>11.42</v>
      </c>
      <c r="F20" s="309">
        <v>41.91</v>
      </c>
      <c r="G20" s="309">
        <v>40.53</v>
      </c>
      <c r="H20" s="309">
        <v>45.72</v>
      </c>
      <c r="I20" s="309">
        <v>25.27</v>
      </c>
      <c r="J20" s="309">
        <v>35.200000000000003</v>
      </c>
      <c r="K20" s="309">
        <v>14.59</v>
      </c>
      <c r="L20" s="309">
        <v>15.64</v>
      </c>
      <c r="M20" s="309">
        <v>16.46</v>
      </c>
      <c r="N20" s="309">
        <v>17.760000000000002</v>
      </c>
      <c r="O20" s="309">
        <v>36.43</v>
      </c>
      <c r="P20" s="309">
        <v>13</v>
      </c>
      <c r="Q20" s="309">
        <v>17.649999999999999</v>
      </c>
      <c r="R20" s="309">
        <v>13.58</v>
      </c>
      <c r="S20" s="309">
        <v>15.52</v>
      </c>
      <c r="T20" s="309">
        <v>14.09</v>
      </c>
      <c r="U20" s="309">
        <v>12.21</v>
      </c>
      <c r="V20" s="309">
        <v>16.3</v>
      </c>
      <c r="W20" s="309">
        <v>12.36</v>
      </c>
      <c r="X20" s="309">
        <v>17.93</v>
      </c>
      <c r="Y20" s="309">
        <v>31.09</v>
      </c>
      <c r="Z20" s="309">
        <v>17.84</v>
      </c>
      <c r="AA20" s="309">
        <v>87.11</v>
      </c>
      <c r="AB20" s="309">
        <v>60.23</v>
      </c>
      <c r="AC20" s="309">
        <v>10.89</v>
      </c>
      <c r="AD20" s="309">
        <v>12.5</v>
      </c>
      <c r="AE20" s="364"/>
      <c r="AF20" s="364"/>
      <c r="AG20" s="364"/>
    </row>
    <row r="21" spans="2:33" s="328" customFormat="1" x14ac:dyDescent="0.2">
      <c r="B21" s="290">
        <v>0.16666666666666666</v>
      </c>
      <c r="C21" s="309">
        <v>13.35</v>
      </c>
      <c r="D21" s="309">
        <v>11.22</v>
      </c>
      <c r="E21" s="309">
        <v>18.579999999999998</v>
      </c>
      <c r="F21" s="309">
        <v>70.08</v>
      </c>
      <c r="G21" s="309">
        <v>54</v>
      </c>
      <c r="H21" s="309">
        <v>42.84</v>
      </c>
      <c r="I21" s="309">
        <v>24.79</v>
      </c>
      <c r="J21" s="309">
        <v>24.15</v>
      </c>
      <c r="K21" s="309">
        <v>16.95</v>
      </c>
      <c r="L21" s="309">
        <v>16.05</v>
      </c>
      <c r="M21" s="309">
        <v>15.37</v>
      </c>
      <c r="N21" s="309">
        <v>14.96</v>
      </c>
      <c r="O21" s="309">
        <v>30.2</v>
      </c>
      <c r="P21" s="309">
        <v>12.59</v>
      </c>
      <c r="Q21" s="309">
        <v>14.72</v>
      </c>
      <c r="R21" s="309">
        <v>13.08</v>
      </c>
      <c r="S21" s="309">
        <v>21.3</v>
      </c>
      <c r="T21" s="309">
        <v>12.9</v>
      </c>
      <c r="U21" s="309">
        <v>12.07</v>
      </c>
      <c r="V21" s="309">
        <v>19.86</v>
      </c>
      <c r="W21" s="309">
        <v>11.78</v>
      </c>
      <c r="X21" s="309">
        <v>12.95</v>
      </c>
      <c r="Y21" s="309">
        <v>23.26</v>
      </c>
      <c r="Z21" s="309">
        <v>15.02</v>
      </c>
      <c r="AA21" s="309">
        <v>41.95</v>
      </c>
      <c r="AB21" s="309">
        <v>50.73</v>
      </c>
      <c r="AC21" s="309">
        <v>7.34</v>
      </c>
      <c r="AD21" s="309">
        <v>19.54</v>
      </c>
      <c r="AE21" s="364"/>
      <c r="AF21" s="365"/>
      <c r="AG21" s="364"/>
    </row>
    <row r="22" spans="2:33" s="328" customFormat="1" x14ac:dyDescent="0.2">
      <c r="B22" s="290">
        <v>0.20833333333333334</v>
      </c>
      <c r="C22" s="309">
        <v>27.27</v>
      </c>
      <c r="D22" s="329" t="s">
        <v>362</v>
      </c>
      <c r="E22" s="309">
        <v>12.57</v>
      </c>
      <c r="F22" s="329" t="s">
        <v>362</v>
      </c>
      <c r="G22" s="309">
        <v>76.34</v>
      </c>
      <c r="H22" s="309">
        <v>46.91</v>
      </c>
      <c r="I22" s="329" t="s">
        <v>362</v>
      </c>
      <c r="J22" s="309">
        <v>27.77</v>
      </c>
      <c r="K22" s="329" t="s">
        <v>362</v>
      </c>
      <c r="L22" s="309">
        <v>15.64</v>
      </c>
      <c r="M22" s="329" t="s">
        <v>362</v>
      </c>
      <c r="N22" s="309">
        <v>16.010000000000002</v>
      </c>
      <c r="O22" s="309">
        <v>32.64</v>
      </c>
      <c r="P22" s="329" t="s">
        <v>362</v>
      </c>
      <c r="Q22" s="309">
        <v>14.63</v>
      </c>
      <c r="R22" s="329" t="s">
        <v>362</v>
      </c>
      <c r="S22" s="309">
        <v>15.35</v>
      </c>
      <c r="T22" s="329" t="s">
        <v>362</v>
      </c>
      <c r="U22" s="309">
        <v>12.02</v>
      </c>
      <c r="V22" s="309">
        <v>27.79</v>
      </c>
      <c r="W22" s="329" t="s">
        <v>362</v>
      </c>
      <c r="X22" s="309">
        <v>40.51</v>
      </c>
      <c r="Y22" s="329" t="s">
        <v>362</v>
      </c>
      <c r="Z22" s="309">
        <v>14.69</v>
      </c>
      <c r="AA22" s="329" t="s">
        <v>362</v>
      </c>
      <c r="AB22" s="309">
        <v>37.08</v>
      </c>
      <c r="AC22" s="309">
        <v>5.84</v>
      </c>
      <c r="AD22" s="329" t="s">
        <v>362</v>
      </c>
      <c r="AE22" s="364"/>
      <c r="AF22" s="365"/>
      <c r="AG22" s="364"/>
    </row>
    <row r="23" spans="2:33" s="328" customFormat="1" x14ac:dyDescent="0.2">
      <c r="B23" s="290">
        <v>0.25</v>
      </c>
      <c r="C23" s="309">
        <v>15.56</v>
      </c>
      <c r="D23" s="309">
        <v>11.69</v>
      </c>
      <c r="E23" s="309">
        <v>14.07</v>
      </c>
      <c r="F23" s="309">
        <v>50.91</v>
      </c>
      <c r="G23" s="309">
        <v>62.99</v>
      </c>
      <c r="H23" s="309">
        <v>43.39</v>
      </c>
      <c r="I23" s="309">
        <v>19.920000000000002</v>
      </c>
      <c r="J23" s="309">
        <v>37.619999999999997</v>
      </c>
      <c r="K23" s="309">
        <v>21.63</v>
      </c>
      <c r="L23" s="309">
        <v>17.12</v>
      </c>
      <c r="M23" s="309">
        <v>21.17</v>
      </c>
      <c r="N23" s="309">
        <v>28.85</v>
      </c>
      <c r="O23" s="309">
        <v>25.48</v>
      </c>
      <c r="P23" s="309">
        <v>26.18</v>
      </c>
      <c r="Q23" s="309">
        <v>14.44</v>
      </c>
      <c r="R23" s="309">
        <v>12.17</v>
      </c>
      <c r="S23" s="309">
        <v>14.81</v>
      </c>
      <c r="T23" s="309">
        <v>11.7</v>
      </c>
      <c r="U23" s="309">
        <v>16.04</v>
      </c>
      <c r="V23" s="309">
        <v>20.34</v>
      </c>
      <c r="W23" s="309">
        <v>17.11</v>
      </c>
      <c r="X23" s="329">
        <v>90.66</v>
      </c>
      <c r="Y23" s="309">
        <v>19.87</v>
      </c>
      <c r="Z23" s="309">
        <v>15.29</v>
      </c>
      <c r="AA23" s="309">
        <v>17.53</v>
      </c>
      <c r="AB23" s="309">
        <v>30.21</v>
      </c>
      <c r="AC23" s="309">
        <v>23.51</v>
      </c>
      <c r="AD23" s="309">
        <v>83.39</v>
      </c>
      <c r="AE23" s="364"/>
      <c r="AF23" s="364"/>
      <c r="AG23" s="364"/>
    </row>
    <row r="24" spans="2:33" s="328" customFormat="1" x14ac:dyDescent="0.2">
      <c r="B24" s="290">
        <v>0.29166666666666669</v>
      </c>
      <c r="C24" s="309">
        <v>15.76</v>
      </c>
      <c r="D24" s="309">
        <v>34.409999999999997</v>
      </c>
      <c r="E24" s="309">
        <v>19.05</v>
      </c>
      <c r="F24" s="309">
        <v>21.95</v>
      </c>
      <c r="G24" s="309">
        <v>25.12</v>
      </c>
      <c r="H24" s="309">
        <v>39.229999999999997</v>
      </c>
      <c r="I24" s="309">
        <v>27.66</v>
      </c>
      <c r="J24" s="309">
        <v>25.76</v>
      </c>
      <c r="K24" s="309">
        <v>34.4</v>
      </c>
      <c r="L24" s="309">
        <v>23.18</v>
      </c>
      <c r="M24" s="309">
        <v>15.9</v>
      </c>
      <c r="N24" s="309">
        <v>51.56</v>
      </c>
      <c r="O24" s="309">
        <v>26.7</v>
      </c>
      <c r="P24" s="309">
        <v>52.63</v>
      </c>
      <c r="Q24" s="309">
        <v>43.44</v>
      </c>
      <c r="R24" s="309">
        <v>27.49</v>
      </c>
      <c r="S24" s="309">
        <v>20.440000000000001</v>
      </c>
      <c r="T24" s="309">
        <v>17.940000000000001</v>
      </c>
      <c r="U24" s="309">
        <v>25.74</v>
      </c>
      <c r="V24" s="309">
        <v>12.2</v>
      </c>
      <c r="W24" s="309">
        <v>18.23</v>
      </c>
      <c r="X24" s="309">
        <v>14.65</v>
      </c>
      <c r="Y24" s="309">
        <v>19.399999999999999</v>
      </c>
      <c r="Z24" s="309">
        <v>15.19</v>
      </c>
      <c r="AA24" s="309">
        <v>16.97</v>
      </c>
      <c r="AB24" s="309">
        <v>32.479999999999997</v>
      </c>
      <c r="AC24" s="309">
        <v>11.88</v>
      </c>
      <c r="AD24" s="309">
        <v>15.52</v>
      </c>
      <c r="AE24" s="364"/>
      <c r="AF24" s="364"/>
      <c r="AG24" s="364"/>
    </row>
    <row r="25" spans="2:33" s="328" customFormat="1" x14ac:dyDescent="0.2">
      <c r="B25" s="290">
        <v>0.33333333333333331</v>
      </c>
      <c r="C25" s="309">
        <v>28.43</v>
      </c>
      <c r="D25" s="309">
        <v>13.56</v>
      </c>
      <c r="E25" s="309">
        <v>15.21</v>
      </c>
      <c r="F25" s="309">
        <v>15.44</v>
      </c>
      <c r="G25" s="309">
        <v>25.27</v>
      </c>
      <c r="H25" s="309">
        <v>25.86</v>
      </c>
      <c r="I25" s="309">
        <v>19.170000000000002</v>
      </c>
      <c r="J25" s="309">
        <v>19.739999999999998</v>
      </c>
      <c r="K25" s="309">
        <v>21.8</v>
      </c>
      <c r="L25" s="309">
        <v>19.22</v>
      </c>
      <c r="M25" s="309">
        <v>18.809999999999999</v>
      </c>
      <c r="N25" s="309">
        <v>26.98</v>
      </c>
      <c r="O25" s="309">
        <v>31.68</v>
      </c>
      <c r="P25" s="309">
        <v>32.78</v>
      </c>
      <c r="Q25" s="309">
        <v>41.09</v>
      </c>
      <c r="R25" s="309">
        <v>16.579999999999998</v>
      </c>
      <c r="S25" s="309">
        <v>22.81</v>
      </c>
      <c r="T25" s="309">
        <v>27.49</v>
      </c>
      <c r="U25" s="309">
        <v>14.34</v>
      </c>
      <c r="V25" s="309">
        <v>12.39</v>
      </c>
      <c r="W25" s="309">
        <v>12.67</v>
      </c>
      <c r="X25" s="309">
        <v>14.5</v>
      </c>
      <c r="Y25" s="309">
        <v>21.29</v>
      </c>
      <c r="Z25" s="309">
        <v>14.47</v>
      </c>
      <c r="AA25" s="309">
        <v>15.88</v>
      </c>
      <c r="AB25" s="309">
        <v>18.88</v>
      </c>
      <c r="AC25" s="309">
        <v>17.48</v>
      </c>
      <c r="AD25" s="309">
        <v>6.3</v>
      </c>
      <c r="AE25" s="364"/>
      <c r="AF25" s="364"/>
      <c r="AG25" s="364"/>
    </row>
    <row r="26" spans="2:33" s="328" customFormat="1" x14ac:dyDescent="0.2">
      <c r="B26" s="290">
        <v>0.375</v>
      </c>
      <c r="C26" s="309">
        <v>28.43</v>
      </c>
      <c r="D26" s="309">
        <v>25.78</v>
      </c>
      <c r="E26" s="309">
        <v>11.7</v>
      </c>
      <c r="F26" s="309">
        <v>15.01</v>
      </c>
      <c r="G26" s="309">
        <v>18.29</v>
      </c>
      <c r="H26" s="309">
        <v>21.43</v>
      </c>
      <c r="I26" s="309">
        <v>17.36</v>
      </c>
      <c r="J26" s="309">
        <v>15.51</v>
      </c>
      <c r="K26" s="309">
        <v>14.93</v>
      </c>
      <c r="L26" s="309">
        <v>15.95</v>
      </c>
      <c r="M26" s="309">
        <v>16.98</v>
      </c>
      <c r="N26" s="309">
        <v>13.89</v>
      </c>
      <c r="O26" s="309">
        <v>14.95</v>
      </c>
      <c r="P26" s="309">
        <v>27.28</v>
      </c>
      <c r="Q26" s="309">
        <v>29.48</v>
      </c>
      <c r="R26" s="309">
        <v>13.49</v>
      </c>
      <c r="S26" s="309">
        <v>13.99</v>
      </c>
      <c r="T26" s="309">
        <v>14.03</v>
      </c>
      <c r="U26" s="309">
        <v>22.96</v>
      </c>
      <c r="V26" s="309">
        <v>12.4</v>
      </c>
      <c r="W26" s="309">
        <v>15.13</v>
      </c>
      <c r="X26" s="309">
        <v>14.55</v>
      </c>
      <c r="Y26" s="309">
        <v>19.09</v>
      </c>
      <c r="Z26" s="309">
        <v>14.18</v>
      </c>
      <c r="AA26" s="309">
        <v>16.47</v>
      </c>
      <c r="AB26" s="309">
        <v>17.73</v>
      </c>
      <c r="AC26" s="309">
        <v>5.79</v>
      </c>
      <c r="AD26" s="309">
        <v>5.35</v>
      </c>
      <c r="AE26" s="364"/>
      <c r="AF26" s="365"/>
      <c r="AG26" s="364"/>
    </row>
    <row r="27" spans="2:33" s="328" customFormat="1" x14ac:dyDescent="0.2">
      <c r="B27" s="290">
        <v>0.41666666666666669</v>
      </c>
      <c r="C27" s="309">
        <v>14.22</v>
      </c>
      <c r="D27" s="309">
        <v>12.93</v>
      </c>
      <c r="E27" s="309">
        <v>11.55</v>
      </c>
      <c r="F27" s="309">
        <v>14.56</v>
      </c>
      <c r="G27" s="309">
        <v>17.899999999999999</v>
      </c>
      <c r="H27" s="309">
        <v>19.45</v>
      </c>
      <c r="I27" s="309">
        <v>15.93</v>
      </c>
      <c r="J27" s="309">
        <v>13.84</v>
      </c>
      <c r="K27" s="309">
        <v>14.06</v>
      </c>
      <c r="L27" s="309">
        <v>14.95</v>
      </c>
      <c r="M27" s="309">
        <v>15</v>
      </c>
      <c r="N27" s="309">
        <v>12.96</v>
      </c>
      <c r="O27" s="309">
        <v>13.13</v>
      </c>
      <c r="P27" s="309">
        <v>13.62</v>
      </c>
      <c r="Q27" s="309">
        <v>13.84</v>
      </c>
      <c r="R27" s="309">
        <v>12.96</v>
      </c>
      <c r="S27" s="309">
        <v>13.12</v>
      </c>
      <c r="T27" s="309">
        <v>13.24</v>
      </c>
      <c r="U27" s="309">
        <v>15.16</v>
      </c>
      <c r="V27" s="309">
        <v>12.22</v>
      </c>
      <c r="W27" s="309">
        <v>11.61</v>
      </c>
      <c r="X27" s="309">
        <v>14.31</v>
      </c>
      <c r="Y27" s="309">
        <v>12.8</v>
      </c>
      <c r="Z27" s="309">
        <v>14.12</v>
      </c>
      <c r="AA27" s="309">
        <v>15.16</v>
      </c>
      <c r="AB27" s="309">
        <v>16.77</v>
      </c>
      <c r="AC27" s="329" t="s">
        <v>362</v>
      </c>
      <c r="AD27" s="329">
        <v>4.75</v>
      </c>
      <c r="AE27" s="364"/>
      <c r="AF27" s="364"/>
      <c r="AG27" s="364"/>
    </row>
    <row r="28" spans="2:33" s="328" customFormat="1" x14ac:dyDescent="0.2">
      <c r="B28" s="290">
        <v>0.45833333333333331</v>
      </c>
      <c r="C28" s="309">
        <v>12.03</v>
      </c>
      <c r="D28" s="309">
        <v>11.67</v>
      </c>
      <c r="E28" s="309">
        <v>12.39</v>
      </c>
      <c r="F28" s="309">
        <v>13.65</v>
      </c>
      <c r="G28" s="309">
        <v>17.329999999999998</v>
      </c>
      <c r="H28" s="309">
        <v>17.87</v>
      </c>
      <c r="I28" s="309">
        <v>15.08</v>
      </c>
      <c r="J28" s="309">
        <v>13.61</v>
      </c>
      <c r="K28" s="309">
        <v>14.03</v>
      </c>
      <c r="L28" s="309">
        <v>14.17</v>
      </c>
      <c r="M28" s="309">
        <v>14.29</v>
      </c>
      <c r="N28" s="309">
        <v>12.86</v>
      </c>
      <c r="O28" s="309">
        <v>12.57</v>
      </c>
      <c r="P28" s="309">
        <v>13.45</v>
      </c>
      <c r="Q28" s="309">
        <v>12.49</v>
      </c>
      <c r="R28" s="309">
        <v>12.66</v>
      </c>
      <c r="S28" s="309">
        <v>13.01</v>
      </c>
      <c r="T28" s="309">
        <v>13.31</v>
      </c>
      <c r="U28" s="309">
        <v>11.35</v>
      </c>
      <c r="V28" s="309">
        <v>12.11</v>
      </c>
      <c r="W28" s="309">
        <v>11.39</v>
      </c>
      <c r="X28" s="309">
        <v>14.04</v>
      </c>
      <c r="Y28" s="309">
        <v>12.53</v>
      </c>
      <c r="Z28" s="309">
        <v>14.21</v>
      </c>
      <c r="AA28" s="309">
        <v>14.94</v>
      </c>
      <c r="AB28" s="309">
        <v>16.350000000000001</v>
      </c>
      <c r="AC28" s="309">
        <v>3.37</v>
      </c>
      <c r="AD28" s="309">
        <v>4.4000000000000004</v>
      </c>
      <c r="AE28" s="364"/>
      <c r="AF28" s="364"/>
      <c r="AG28" s="364"/>
    </row>
    <row r="29" spans="2:33" s="328" customFormat="1" x14ac:dyDescent="0.2">
      <c r="B29" s="290">
        <v>0.5</v>
      </c>
      <c r="C29" s="309">
        <v>11.62</v>
      </c>
      <c r="D29" s="309">
        <v>11.48</v>
      </c>
      <c r="E29" s="309">
        <v>12.72</v>
      </c>
      <c r="F29" s="309">
        <v>13.84</v>
      </c>
      <c r="G29" s="309">
        <v>16.489999999999998</v>
      </c>
      <c r="H29" s="309">
        <v>18.850000000000001</v>
      </c>
      <c r="I29" s="309">
        <v>14.66</v>
      </c>
      <c r="J29" s="309">
        <v>13.36</v>
      </c>
      <c r="K29" s="309">
        <v>14.53</v>
      </c>
      <c r="L29" s="309">
        <v>14.3</v>
      </c>
      <c r="M29" s="309">
        <v>13.85</v>
      </c>
      <c r="N29" s="309">
        <v>12.94</v>
      </c>
      <c r="O29" s="309">
        <v>12.94</v>
      </c>
      <c r="P29" s="309">
        <v>13.35</v>
      </c>
      <c r="Q29" s="309">
        <v>12.25</v>
      </c>
      <c r="R29" s="309">
        <v>12.58</v>
      </c>
      <c r="S29" s="309">
        <v>12.64</v>
      </c>
      <c r="T29" s="309">
        <v>13.31</v>
      </c>
      <c r="U29" s="309">
        <v>11.5</v>
      </c>
      <c r="V29" s="309">
        <v>12.2</v>
      </c>
      <c r="W29" s="309">
        <v>11.32</v>
      </c>
      <c r="X29" s="309">
        <v>13.61</v>
      </c>
      <c r="Y29" s="309">
        <v>12.91</v>
      </c>
      <c r="Z29" s="309">
        <v>13.41</v>
      </c>
      <c r="AA29" s="309">
        <v>14.75</v>
      </c>
      <c r="AB29" s="309">
        <v>14.08</v>
      </c>
      <c r="AC29" s="309">
        <v>4.54</v>
      </c>
      <c r="AD29" s="329">
        <v>4.24</v>
      </c>
      <c r="AE29" s="365"/>
      <c r="AF29" s="364"/>
      <c r="AG29" s="364"/>
    </row>
    <row r="30" spans="2:33" s="328" customFormat="1" x14ac:dyDescent="0.2">
      <c r="B30" s="290">
        <v>0.54166666666666663</v>
      </c>
      <c r="C30" s="309">
        <v>11.53</v>
      </c>
      <c r="D30" s="309">
        <v>11.97</v>
      </c>
      <c r="E30" s="309">
        <v>12.58</v>
      </c>
      <c r="F30" s="309">
        <v>13.8</v>
      </c>
      <c r="G30" s="309">
        <v>16.350000000000001</v>
      </c>
      <c r="H30" s="309">
        <v>19.98</v>
      </c>
      <c r="I30" s="309">
        <v>14.33</v>
      </c>
      <c r="J30" s="309">
        <v>13.15</v>
      </c>
      <c r="K30" s="309">
        <v>14.88</v>
      </c>
      <c r="L30" s="309">
        <v>14.36</v>
      </c>
      <c r="M30" s="309">
        <v>14.09</v>
      </c>
      <c r="N30" s="309">
        <v>12.7</v>
      </c>
      <c r="O30" s="309">
        <v>12.65</v>
      </c>
      <c r="P30" s="309">
        <v>13.68</v>
      </c>
      <c r="Q30" s="309">
        <v>12.06</v>
      </c>
      <c r="R30" s="309" t="s">
        <v>360</v>
      </c>
      <c r="S30" s="309">
        <v>13.09</v>
      </c>
      <c r="T30" s="309">
        <v>12.77</v>
      </c>
      <c r="U30" s="309">
        <v>11.71</v>
      </c>
      <c r="V30" s="309">
        <v>11.57</v>
      </c>
      <c r="W30" s="309">
        <v>11.41</v>
      </c>
      <c r="X30" s="309">
        <v>13.41</v>
      </c>
      <c r="Y30" s="309">
        <v>12.54</v>
      </c>
      <c r="Z30" s="309">
        <v>13.37</v>
      </c>
      <c r="AA30" s="309">
        <v>15.03</v>
      </c>
      <c r="AB30" s="309">
        <v>13.94</v>
      </c>
      <c r="AC30" s="309">
        <v>5.03</v>
      </c>
      <c r="AD30" s="309">
        <v>4.3</v>
      </c>
      <c r="AE30" s="364"/>
      <c r="AF30" s="364"/>
      <c r="AG30" s="364"/>
    </row>
    <row r="31" spans="2:33" s="328" customFormat="1" x14ac:dyDescent="0.2">
      <c r="B31" s="290">
        <v>0.58333333333333337</v>
      </c>
      <c r="C31" s="309">
        <v>11.61</v>
      </c>
      <c r="D31" s="309">
        <v>11.66</v>
      </c>
      <c r="E31" s="309">
        <v>12.92</v>
      </c>
      <c r="F31" s="309">
        <v>14.14</v>
      </c>
      <c r="G31" s="309">
        <v>16.55</v>
      </c>
      <c r="H31" s="309">
        <v>20.51</v>
      </c>
      <c r="I31" s="309">
        <v>14.73</v>
      </c>
      <c r="J31" s="309">
        <v>13.66</v>
      </c>
      <c r="K31" s="309">
        <v>14.29</v>
      </c>
      <c r="L31" s="309">
        <v>14.4</v>
      </c>
      <c r="M31" s="309">
        <v>13.99</v>
      </c>
      <c r="N31" s="309">
        <v>12.32</v>
      </c>
      <c r="O31" s="309">
        <v>12.08</v>
      </c>
      <c r="P31" s="309">
        <v>13.82</v>
      </c>
      <c r="Q31" s="309">
        <v>12.58</v>
      </c>
      <c r="R31" s="309" t="s">
        <v>360</v>
      </c>
      <c r="S31" s="309">
        <v>13.27</v>
      </c>
      <c r="T31" s="309">
        <v>12.61</v>
      </c>
      <c r="U31" s="329">
        <v>12.01</v>
      </c>
      <c r="V31" s="309">
        <v>11.85</v>
      </c>
      <c r="W31" s="309">
        <v>11.55</v>
      </c>
      <c r="X31" s="309">
        <v>13.01</v>
      </c>
      <c r="Y31" s="309">
        <v>12.95</v>
      </c>
      <c r="Z31" s="309">
        <v>13.74</v>
      </c>
      <c r="AA31" s="309">
        <v>15.24</v>
      </c>
      <c r="AB31" s="309">
        <v>13.25</v>
      </c>
      <c r="AC31" s="309">
        <v>4.16</v>
      </c>
      <c r="AD31" s="309">
        <v>4.4800000000000004</v>
      </c>
      <c r="AE31" s="364"/>
      <c r="AF31" s="364"/>
      <c r="AG31" s="364"/>
    </row>
    <row r="32" spans="2:33" s="328" customFormat="1" x14ac:dyDescent="0.2">
      <c r="B32" s="290">
        <v>0.625</v>
      </c>
      <c r="C32" s="309">
        <v>11.95</v>
      </c>
      <c r="D32" s="309">
        <v>11.63</v>
      </c>
      <c r="E32" s="309">
        <v>13.01</v>
      </c>
      <c r="F32" s="309">
        <v>15.05</v>
      </c>
      <c r="G32" s="309">
        <v>16.41</v>
      </c>
      <c r="H32" s="309">
        <v>21.6</v>
      </c>
      <c r="I32" s="309">
        <v>16.03</v>
      </c>
      <c r="J32" s="309">
        <v>13.88</v>
      </c>
      <c r="K32" s="309">
        <v>14.58</v>
      </c>
      <c r="L32" s="309">
        <v>14.48</v>
      </c>
      <c r="M32" s="309">
        <v>14.14</v>
      </c>
      <c r="N32" s="309">
        <v>11.91</v>
      </c>
      <c r="O32" s="309">
        <v>12.47</v>
      </c>
      <c r="P32" s="309">
        <v>13.92</v>
      </c>
      <c r="Q32" s="309">
        <v>12.6</v>
      </c>
      <c r="R32" s="309" t="s">
        <v>360</v>
      </c>
      <c r="S32" s="309">
        <v>13.33</v>
      </c>
      <c r="T32" s="309">
        <v>12.45</v>
      </c>
      <c r="U32" s="309">
        <v>11.99</v>
      </c>
      <c r="V32" s="309">
        <v>11.73</v>
      </c>
      <c r="W32" s="309">
        <v>11.72</v>
      </c>
      <c r="X32" s="309">
        <v>13.44</v>
      </c>
      <c r="Y32" s="309">
        <v>13.17</v>
      </c>
      <c r="Z32" s="309">
        <v>14.02</v>
      </c>
      <c r="AA32" s="309">
        <v>15.42</v>
      </c>
      <c r="AB32" s="309">
        <v>26.73</v>
      </c>
      <c r="AC32" s="309">
        <v>4.9000000000000004</v>
      </c>
      <c r="AD32" s="309">
        <v>4.46</v>
      </c>
      <c r="AE32" s="364"/>
      <c r="AF32" s="364"/>
      <c r="AG32" s="364"/>
    </row>
    <row r="33" spans="2:33" s="328" customFormat="1" x14ac:dyDescent="0.2">
      <c r="B33" s="290">
        <v>0.66666666666666663</v>
      </c>
      <c r="C33" s="309">
        <v>11.96</v>
      </c>
      <c r="D33" s="309">
        <v>11.08</v>
      </c>
      <c r="E33" s="309">
        <v>13.62</v>
      </c>
      <c r="F33" s="309">
        <v>15.65</v>
      </c>
      <c r="G33" s="309">
        <v>16.63</v>
      </c>
      <c r="H33" s="309">
        <v>22.12</v>
      </c>
      <c r="I33" s="309">
        <v>16.39</v>
      </c>
      <c r="J33" s="309">
        <v>14.16</v>
      </c>
      <c r="K33" s="309">
        <v>15.36</v>
      </c>
      <c r="L33" s="309">
        <v>14.79</v>
      </c>
      <c r="M33" s="309">
        <v>13.47</v>
      </c>
      <c r="N33" s="309">
        <v>11.84</v>
      </c>
      <c r="O33" s="309">
        <v>12.43</v>
      </c>
      <c r="P33" s="309">
        <v>14.13</v>
      </c>
      <c r="Q33" s="309">
        <v>12.7</v>
      </c>
      <c r="R33" s="309" t="s">
        <v>360</v>
      </c>
      <c r="S33" s="309">
        <v>13.61</v>
      </c>
      <c r="T33" s="309">
        <v>12.7</v>
      </c>
      <c r="U33" s="309">
        <v>12.28</v>
      </c>
      <c r="V33" s="309">
        <v>11.77</v>
      </c>
      <c r="W33" s="309">
        <v>11.79</v>
      </c>
      <c r="X33" s="309">
        <v>14.39</v>
      </c>
      <c r="Y33" s="309">
        <v>13.19</v>
      </c>
      <c r="Z33" s="309">
        <v>14.89</v>
      </c>
      <c r="AA33" s="309">
        <v>15.67</v>
      </c>
      <c r="AB33" s="329" t="s">
        <v>362</v>
      </c>
      <c r="AC33" s="309">
        <v>4.71</v>
      </c>
      <c r="AD33" s="309">
        <v>4.7</v>
      </c>
      <c r="AE33" s="364"/>
      <c r="AF33" s="365"/>
      <c r="AG33" s="364"/>
    </row>
    <row r="34" spans="2:33" s="328" customFormat="1" x14ac:dyDescent="0.2">
      <c r="B34" s="290">
        <v>0.70833333333333337</v>
      </c>
      <c r="C34" s="309">
        <v>11.78</v>
      </c>
      <c r="D34" s="309">
        <v>11.35</v>
      </c>
      <c r="E34" s="309">
        <v>12.03</v>
      </c>
      <c r="F34" s="309">
        <v>13.72</v>
      </c>
      <c r="G34" s="309">
        <v>17.62</v>
      </c>
      <c r="H34" s="309">
        <v>21.57</v>
      </c>
      <c r="I34" s="309">
        <v>16.690000000000001</v>
      </c>
      <c r="J34" s="309">
        <v>14.07</v>
      </c>
      <c r="K34" s="309">
        <v>15.94</v>
      </c>
      <c r="L34" s="309">
        <v>14.87</v>
      </c>
      <c r="M34" s="309">
        <v>13.81</v>
      </c>
      <c r="N34" s="309">
        <v>12.06</v>
      </c>
      <c r="O34" s="309">
        <v>12.42</v>
      </c>
      <c r="P34" s="309">
        <v>14.27</v>
      </c>
      <c r="Q34" s="309">
        <v>12.74</v>
      </c>
      <c r="R34" s="309" t="s">
        <v>360</v>
      </c>
      <c r="S34" s="309">
        <v>13.11</v>
      </c>
      <c r="T34" s="309">
        <v>12.81</v>
      </c>
      <c r="U34" s="309">
        <v>12.08</v>
      </c>
      <c r="V34" s="309">
        <v>11.76</v>
      </c>
      <c r="W34" s="309">
        <v>11.71</v>
      </c>
      <c r="X34" s="309">
        <v>14.14</v>
      </c>
      <c r="Y34" s="309">
        <v>13.48</v>
      </c>
      <c r="Z34" s="309">
        <v>14.69</v>
      </c>
      <c r="AA34" s="309">
        <v>16.329999999999998</v>
      </c>
      <c r="AB34" s="309">
        <v>4.3899999999999997</v>
      </c>
      <c r="AC34" s="309">
        <v>5.18</v>
      </c>
      <c r="AD34" s="309">
        <v>4.82</v>
      </c>
      <c r="AE34" s="364"/>
      <c r="AF34" s="364"/>
      <c r="AG34" s="364"/>
    </row>
    <row r="35" spans="2:33" s="328" customFormat="1" x14ac:dyDescent="0.2">
      <c r="B35" s="290">
        <v>0.75</v>
      </c>
      <c r="C35" s="309">
        <v>11.61</v>
      </c>
      <c r="D35" s="309">
        <v>11.21</v>
      </c>
      <c r="E35" s="309">
        <v>12.13</v>
      </c>
      <c r="F35" s="309">
        <v>13.39</v>
      </c>
      <c r="G35" s="309">
        <v>18.38</v>
      </c>
      <c r="H35" s="309">
        <v>20.5</v>
      </c>
      <c r="I35" s="309">
        <v>18.07</v>
      </c>
      <c r="J35" s="309">
        <v>14.33</v>
      </c>
      <c r="K35" s="309">
        <v>15.89</v>
      </c>
      <c r="L35" s="309">
        <v>15.37</v>
      </c>
      <c r="M35" s="309">
        <v>14.16</v>
      </c>
      <c r="N35" s="309">
        <v>12.17</v>
      </c>
      <c r="O35" s="309">
        <v>12.15</v>
      </c>
      <c r="P35" s="309">
        <v>13.89</v>
      </c>
      <c r="Q35" s="309">
        <v>12.58</v>
      </c>
      <c r="R35" s="309">
        <v>13.02</v>
      </c>
      <c r="S35" s="309">
        <v>13.01</v>
      </c>
      <c r="T35" s="309">
        <v>12.38</v>
      </c>
      <c r="U35" s="309">
        <v>12.28</v>
      </c>
      <c r="V35" s="309">
        <v>11.55</v>
      </c>
      <c r="W35" s="309">
        <v>11.56</v>
      </c>
      <c r="X35" s="309">
        <v>13.27</v>
      </c>
      <c r="Y35" s="309">
        <v>20.83</v>
      </c>
      <c r="Z35" s="309">
        <v>14.41</v>
      </c>
      <c r="AA35" s="309">
        <v>19.670000000000002</v>
      </c>
      <c r="AB35" s="309">
        <v>5.7</v>
      </c>
      <c r="AC35" s="309">
        <v>5.57</v>
      </c>
      <c r="AD35" s="309">
        <v>4.5999999999999996</v>
      </c>
      <c r="AE35" s="364"/>
      <c r="AF35" s="364"/>
      <c r="AG35" s="364"/>
    </row>
    <row r="36" spans="2:33" s="328" customFormat="1" x14ac:dyDescent="0.2">
      <c r="B36" s="290">
        <v>0.79166666666666663</v>
      </c>
      <c r="C36" s="309">
        <v>11.71</v>
      </c>
      <c r="D36" s="309">
        <v>11.19</v>
      </c>
      <c r="E36" s="309">
        <v>11.55</v>
      </c>
      <c r="F36" s="309">
        <v>13.27</v>
      </c>
      <c r="G36" s="309">
        <v>21.65</v>
      </c>
      <c r="H36" s="309">
        <v>19.88</v>
      </c>
      <c r="I36" s="309">
        <v>25.08</v>
      </c>
      <c r="J36" s="309">
        <v>17.77</v>
      </c>
      <c r="K36" s="309">
        <v>15.02</v>
      </c>
      <c r="L36" s="309">
        <v>15.28</v>
      </c>
      <c r="M36" s="309">
        <v>27.21</v>
      </c>
      <c r="N36" s="309">
        <v>12.5</v>
      </c>
      <c r="O36" s="309">
        <v>11.77</v>
      </c>
      <c r="P36" s="309">
        <v>13.76</v>
      </c>
      <c r="Q36" s="329">
        <v>12.1</v>
      </c>
      <c r="R36" s="309">
        <v>20.53</v>
      </c>
      <c r="S36" s="309">
        <v>12.21</v>
      </c>
      <c r="T36" s="309">
        <v>12.33</v>
      </c>
      <c r="U36" s="309">
        <v>12.24</v>
      </c>
      <c r="V36" s="309">
        <v>11.71</v>
      </c>
      <c r="W36" s="309">
        <v>11.4</v>
      </c>
      <c r="X36" s="309">
        <v>12.35</v>
      </c>
      <c r="Y36" s="309">
        <v>31.18</v>
      </c>
      <c r="Z36" s="309">
        <v>16.09</v>
      </c>
      <c r="AA36" s="309">
        <v>22.83</v>
      </c>
      <c r="AB36" s="309">
        <v>6.62</v>
      </c>
      <c r="AC36" s="309">
        <v>5.53</v>
      </c>
      <c r="AD36" s="309">
        <v>7.19</v>
      </c>
      <c r="AE36" s="364"/>
      <c r="AF36" s="364"/>
      <c r="AG36" s="364"/>
    </row>
    <row r="37" spans="2:33" s="328" customFormat="1" x14ac:dyDescent="0.2">
      <c r="B37" s="290">
        <v>0.83333333333333337</v>
      </c>
      <c r="C37" s="309">
        <v>11.21</v>
      </c>
      <c r="D37" s="309">
        <v>11.42</v>
      </c>
      <c r="E37" s="309">
        <v>11.54</v>
      </c>
      <c r="F37" s="309">
        <v>13.23</v>
      </c>
      <c r="G37" s="309">
        <v>18.68</v>
      </c>
      <c r="H37" s="309">
        <v>21.08</v>
      </c>
      <c r="I37" s="309">
        <v>30.36</v>
      </c>
      <c r="J37" s="309">
        <v>25.16</v>
      </c>
      <c r="K37" s="309">
        <v>14.28</v>
      </c>
      <c r="L37" s="309">
        <v>14.77</v>
      </c>
      <c r="M37" s="309">
        <v>21.96</v>
      </c>
      <c r="N37" s="309">
        <v>12.23</v>
      </c>
      <c r="O37" s="309">
        <v>12.32</v>
      </c>
      <c r="P37" s="309">
        <v>30.05</v>
      </c>
      <c r="Q37" s="309">
        <v>12.03</v>
      </c>
      <c r="R37" s="309">
        <v>20.72</v>
      </c>
      <c r="S37" s="309">
        <v>13.47</v>
      </c>
      <c r="T37" s="309">
        <v>18.97</v>
      </c>
      <c r="U37" s="309">
        <v>11.8</v>
      </c>
      <c r="V37" s="309">
        <v>11.64</v>
      </c>
      <c r="W37" s="309">
        <v>12.57</v>
      </c>
      <c r="X37" s="309">
        <v>11.81</v>
      </c>
      <c r="Y37" s="309">
        <v>15.83</v>
      </c>
      <c r="Z37" s="309">
        <v>15.5</v>
      </c>
      <c r="AA37" s="309">
        <v>17.61</v>
      </c>
      <c r="AB37" s="309">
        <v>6.51</v>
      </c>
      <c r="AC37" s="309">
        <v>5.14</v>
      </c>
      <c r="AD37" s="309">
        <v>8.32</v>
      </c>
      <c r="AE37" s="364"/>
      <c r="AF37" s="364"/>
      <c r="AG37" s="364"/>
    </row>
    <row r="38" spans="2:33" s="328" customFormat="1" x14ac:dyDescent="0.2">
      <c r="B38" s="290">
        <v>0.875</v>
      </c>
      <c r="C38" s="309">
        <v>11.13</v>
      </c>
      <c r="D38" s="309">
        <v>11.27</v>
      </c>
      <c r="E38" s="309">
        <v>11.38</v>
      </c>
      <c r="F38" s="309">
        <v>12.97</v>
      </c>
      <c r="G38" s="309">
        <v>21.05</v>
      </c>
      <c r="H38" s="309">
        <v>20.27</v>
      </c>
      <c r="I38" s="309">
        <v>19.95</v>
      </c>
      <c r="J38" s="309">
        <v>19.010000000000002</v>
      </c>
      <c r="K38" s="309">
        <v>14.02</v>
      </c>
      <c r="L38" s="309">
        <v>14.69</v>
      </c>
      <c r="M38" s="309">
        <v>14.28</v>
      </c>
      <c r="N38" s="309">
        <v>17.04</v>
      </c>
      <c r="O38" s="309">
        <v>25.75</v>
      </c>
      <c r="P38" s="309">
        <v>28.33</v>
      </c>
      <c r="Q38" s="309">
        <v>20.239999999999998</v>
      </c>
      <c r="R38" s="309">
        <v>17.66</v>
      </c>
      <c r="S38" s="309">
        <v>13.69</v>
      </c>
      <c r="T38" s="309">
        <v>13.12</v>
      </c>
      <c r="U38" s="309">
        <v>11.5</v>
      </c>
      <c r="V38" s="309">
        <v>11.73</v>
      </c>
      <c r="W38" s="309">
        <v>23.89</v>
      </c>
      <c r="X38" s="309">
        <v>12.37</v>
      </c>
      <c r="Y38" s="309">
        <v>16.3</v>
      </c>
      <c r="Z38" s="309">
        <v>30.9</v>
      </c>
      <c r="AA38" s="309">
        <v>16.29</v>
      </c>
      <c r="AB38" s="309">
        <v>7.85</v>
      </c>
      <c r="AC38" s="309">
        <v>5.49</v>
      </c>
      <c r="AD38" s="309">
        <v>9.76</v>
      </c>
      <c r="AE38" s="364"/>
      <c r="AF38" s="364"/>
      <c r="AG38" s="364"/>
    </row>
    <row r="39" spans="2:33" s="328" customFormat="1" x14ac:dyDescent="0.2">
      <c r="B39" s="290">
        <v>0.91666666666666663</v>
      </c>
      <c r="C39" s="309">
        <v>11.12</v>
      </c>
      <c r="D39" s="309">
        <v>10.86</v>
      </c>
      <c r="E39" s="309">
        <v>15.46</v>
      </c>
      <c r="F39" s="309">
        <v>13.04</v>
      </c>
      <c r="G39" s="309">
        <v>26.86</v>
      </c>
      <c r="H39" s="309">
        <v>18.72</v>
      </c>
      <c r="I39" s="309">
        <v>19.920000000000002</v>
      </c>
      <c r="J39" s="309">
        <v>26.34</v>
      </c>
      <c r="K39" s="309">
        <v>19.73</v>
      </c>
      <c r="L39" s="309">
        <v>15.28</v>
      </c>
      <c r="M39" s="309">
        <v>14.16</v>
      </c>
      <c r="N39" s="309">
        <v>17.79</v>
      </c>
      <c r="O39" s="309">
        <v>16.47</v>
      </c>
      <c r="P39" s="309">
        <v>36.799999999999997</v>
      </c>
      <c r="Q39" s="309">
        <v>20.420000000000002</v>
      </c>
      <c r="R39" s="309">
        <v>32.11</v>
      </c>
      <c r="S39" s="309">
        <v>18.73</v>
      </c>
      <c r="T39" s="309">
        <v>13.07</v>
      </c>
      <c r="U39" s="309">
        <v>16.82</v>
      </c>
      <c r="V39" s="309">
        <v>11.76</v>
      </c>
      <c r="W39" s="309">
        <v>28.61</v>
      </c>
      <c r="X39" s="309">
        <v>12.45</v>
      </c>
      <c r="Y39" s="309">
        <v>45.38</v>
      </c>
      <c r="Z39" s="309">
        <v>34.33</v>
      </c>
      <c r="AA39" s="309">
        <v>18.190000000000001</v>
      </c>
      <c r="AB39" s="309">
        <v>10.4</v>
      </c>
      <c r="AC39" s="309">
        <v>13.85</v>
      </c>
      <c r="AD39" s="309">
        <v>8.83</v>
      </c>
      <c r="AE39" s="364"/>
      <c r="AF39" s="364"/>
      <c r="AG39" s="364"/>
    </row>
    <row r="40" spans="2:33" s="328" customFormat="1" x14ac:dyDescent="0.2">
      <c r="B40" s="290">
        <v>0.95833333333333337</v>
      </c>
      <c r="C40" s="309">
        <v>10.9</v>
      </c>
      <c r="D40" s="309">
        <v>10.96</v>
      </c>
      <c r="E40" s="309">
        <v>29.02</v>
      </c>
      <c r="F40" s="309">
        <v>13.21</v>
      </c>
      <c r="G40" s="309">
        <v>44.69</v>
      </c>
      <c r="H40" s="309">
        <v>23.48</v>
      </c>
      <c r="I40" s="309">
        <v>28.6</v>
      </c>
      <c r="J40" s="309">
        <v>27.18</v>
      </c>
      <c r="K40" s="309">
        <v>29.07</v>
      </c>
      <c r="L40" s="309">
        <v>33.08</v>
      </c>
      <c r="M40" s="309">
        <v>16.2</v>
      </c>
      <c r="N40" s="309">
        <v>18.510000000000002</v>
      </c>
      <c r="O40" s="309">
        <v>16.93</v>
      </c>
      <c r="P40" s="309">
        <v>21.55</v>
      </c>
      <c r="Q40" s="309">
        <v>16.41</v>
      </c>
      <c r="R40" s="309">
        <v>21.53</v>
      </c>
      <c r="S40" s="309">
        <v>17.23</v>
      </c>
      <c r="T40" s="309">
        <v>15.46</v>
      </c>
      <c r="U40" s="309">
        <v>12.03</v>
      </c>
      <c r="V40" s="309">
        <v>11.95</v>
      </c>
      <c r="W40" s="309">
        <v>19.170000000000002</v>
      </c>
      <c r="X40" s="309">
        <v>25.55</v>
      </c>
      <c r="Y40" s="309">
        <v>32.04</v>
      </c>
      <c r="Z40" s="309">
        <v>44.35</v>
      </c>
      <c r="AA40" s="309">
        <v>23.19</v>
      </c>
      <c r="AB40" s="309">
        <v>11.47</v>
      </c>
      <c r="AC40" s="309">
        <v>7</v>
      </c>
      <c r="AD40" s="309">
        <v>4.97</v>
      </c>
      <c r="AE40" s="364"/>
      <c r="AF40" s="364"/>
      <c r="AG40" s="364"/>
    </row>
    <row r="41" spans="2:33" s="330" customFormat="1" ht="33" customHeight="1" x14ac:dyDescent="0.2">
      <c r="B41" s="288" t="s">
        <v>326</v>
      </c>
      <c r="C41" s="342">
        <v>15.12</v>
      </c>
      <c r="D41" s="342">
        <v>13.4</v>
      </c>
      <c r="E41" s="309">
        <v>13.79</v>
      </c>
      <c r="F41" s="342">
        <v>22.56</v>
      </c>
      <c r="G41" s="342">
        <v>29.88</v>
      </c>
      <c r="H41" s="342">
        <v>30.14</v>
      </c>
      <c r="I41" s="342">
        <v>20.46</v>
      </c>
      <c r="J41" s="342">
        <v>21.41</v>
      </c>
      <c r="K41" s="342">
        <v>18.16</v>
      </c>
      <c r="L41" s="342">
        <v>16.91</v>
      </c>
      <c r="M41" s="342">
        <v>20.350000000000001</v>
      </c>
      <c r="N41" s="342">
        <v>18.350000000000001</v>
      </c>
      <c r="O41" s="342">
        <v>19.68</v>
      </c>
      <c r="P41" s="342">
        <v>20.27</v>
      </c>
      <c r="Q41" s="342">
        <v>17.8</v>
      </c>
      <c r="R41" s="342">
        <v>19.420000000000002</v>
      </c>
      <c r="S41" s="342">
        <v>15.06</v>
      </c>
      <c r="T41" s="342">
        <v>14.4</v>
      </c>
      <c r="U41" s="342">
        <v>13.8</v>
      </c>
      <c r="V41" s="342">
        <v>14.08</v>
      </c>
      <c r="W41" s="342">
        <v>14.49</v>
      </c>
      <c r="X41" s="342">
        <v>19.96</v>
      </c>
      <c r="Y41" s="342">
        <v>21.67</v>
      </c>
      <c r="Z41" s="342">
        <v>19.95</v>
      </c>
      <c r="AA41" s="342">
        <v>25.87</v>
      </c>
      <c r="AB41" s="342">
        <v>20.05</v>
      </c>
      <c r="AC41" s="342">
        <v>10.15</v>
      </c>
      <c r="AD41" s="342">
        <v>12.07</v>
      </c>
      <c r="AE41" s="368"/>
      <c r="AF41" s="368"/>
      <c r="AG41" s="368"/>
    </row>
    <row r="42" spans="2:33" s="330" customFormat="1" ht="27.75" customHeight="1" x14ac:dyDescent="0.2">
      <c r="B42" s="288" t="s">
        <v>327</v>
      </c>
      <c r="C42" s="372" t="s">
        <v>328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4"/>
      <c r="AE42" s="368"/>
      <c r="AF42" s="368"/>
      <c r="AG42" s="368"/>
    </row>
    <row r="43" spans="2:33" ht="10.5" customHeight="1" x14ac:dyDescent="0.2">
      <c r="B43" s="323" t="s">
        <v>306</v>
      </c>
    </row>
    <row r="44" spans="2:33" ht="10.5" customHeight="1" x14ac:dyDescent="0.2">
      <c r="B44" s="323" t="s">
        <v>335</v>
      </c>
    </row>
    <row r="45" spans="2:33" s="324" customFormat="1" ht="12" customHeight="1" x14ac:dyDescent="0.2">
      <c r="B45" s="331"/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3"/>
  <sheetViews>
    <sheetView showGridLines="0" view="pageBreakPreview" zoomScale="89" zoomScaleNormal="60" zoomScaleSheetLayoutView="89" workbookViewId="0">
      <selection activeCell="B43" sqref="B4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5"/>
      <c r="C2" s="375"/>
      <c r="D2" s="375"/>
      <c r="E2" s="375"/>
      <c r="F2" s="386" t="s">
        <v>346</v>
      </c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</row>
    <row r="3" spans="2:33" ht="15.75" customHeight="1" x14ac:dyDescent="0.2">
      <c r="B3" s="375"/>
      <c r="C3" s="375"/>
      <c r="D3" s="375"/>
      <c r="E3" s="375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</row>
    <row r="4" spans="2:33" ht="15.75" customHeight="1" x14ac:dyDescent="0.2">
      <c r="B4" s="375"/>
      <c r="C4" s="375"/>
      <c r="D4" s="375"/>
      <c r="E4" s="375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enero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  <c r="AG10" s="37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319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7">
        <v>1192914960</v>
      </c>
      <c r="W14" s="387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4"/>
      <c r="AF16" s="364"/>
      <c r="AG16" s="364"/>
    </row>
    <row r="17" spans="2:33" s="291" customFormat="1" x14ac:dyDescent="0.2">
      <c r="B17" s="290">
        <v>0</v>
      </c>
      <c r="C17" s="309">
        <v>1.67</v>
      </c>
      <c r="D17" s="309">
        <v>1.91</v>
      </c>
      <c r="E17" s="309">
        <v>3.54</v>
      </c>
      <c r="F17" s="309">
        <v>6.3</v>
      </c>
      <c r="G17" s="309">
        <v>2.37</v>
      </c>
      <c r="H17" s="309">
        <v>5.36</v>
      </c>
      <c r="I17" s="309">
        <v>5.15</v>
      </c>
      <c r="J17" s="309">
        <v>7.11</v>
      </c>
      <c r="K17" s="309">
        <v>4.7300000000000004</v>
      </c>
      <c r="L17" s="309">
        <v>4.12</v>
      </c>
      <c r="M17" s="309">
        <v>7.24</v>
      </c>
      <c r="N17" s="309">
        <v>6.92</v>
      </c>
      <c r="O17" s="309">
        <v>7.17</v>
      </c>
      <c r="P17" s="309">
        <v>9.06</v>
      </c>
      <c r="Q17" s="309">
        <v>4.3600000000000003</v>
      </c>
      <c r="R17" s="309">
        <v>8.1</v>
      </c>
      <c r="S17" s="309">
        <v>2.96</v>
      </c>
      <c r="T17" s="309">
        <v>9.5299999999999994</v>
      </c>
      <c r="U17" s="309">
        <v>10.53</v>
      </c>
      <c r="V17" s="309">
        <v>2.12</v>
      </c>
      <c r="W17" s="309">
        <v>6.39</v>
      </c>
      <c r="X17" s="309">
        <v>8.23</v>
      </c>
      <c r="Y17" s="309">
        <v>10.37</v>
      </c>
      <c r="Z17" s="309">
        <v>8.6199999999999992</v>
      </c>
      <c r="AA17" s="309">
        <v>7.11</v>
      </c>
      <c r="AB17" s="309">
        <v>12.94</v>
      </c>
      <c r="AC17" s="309">
        <v>6.03</v>
      </c>
      <c r="AD17" s="309">
        <v>8.8000000000000007</v>
      </c>
      <c r="AE17" s="364"/>
      <c r="AF17" s="364"/>
      <c r="AG17" s="364"/>
    </row>
    <row r="18" spans="2:33" s="291" customFormat="1" x14ac:dyDescent="0.2">
      <c r="B18" s="290">
        <v>4.1666666666666664E-2</v>
      </c>
      <c r="C18" s="309">
        <v>2</v>
      </c>
      <c r="D18" s="309">
        <v>2.21</v>
      </c>
      <c r="E18" s="309">
        <v>5.55</v>
      </c>
      <c r="F18" s="309">
        <v>4.2300000000000004</v>
      </c>
      <c r="G18" s="309">
        <v>4.72</v>
      </c>
      <c r="H18" s="309">
        <v>5.48</v>
      </c>
      <c r="I18" s="309">
        <v>3.01</v>
      </c>
      <c r="J18" s="309">
        <v>5.69</v>
      </c>
      <c r="K18" s="309">
        <v>3.57</v>
      </c>
      <c r="L18" s="309">
        <v>4.3899999999999997</v>
      </c>
      <c r="M18" s="309">
        <v>6.74</v>
      </c>
      <c r="N18" s="309">
        <v>5.09</v>
      </c>
      <c r="O18" s="309">
        <v>5.53</v>
      </c>
      <c r="P18" s="309">
        <v>6.5</v>
      </c>
      <c r="Q18" s="309">
        <v>3.63</v>
      </c>
      <c r="R18" s="309">
        <v>7.06</v>
      </c>
      <c r="S18" s="309">
        <v>4.87</v>
      </c>
      <c r="T18" s="309">
        <v>7.47</v>
      </c>
      <c r="U18" s="309">
        <v>7.25</v>
      </c>
      <c r="V18" s="309">
        <v>6.68</v>
      </c>
      <c r="W18" s="309">
        <v>11.83</v>
      </c>
      <c r="X18" s="309">
        <v>4.6100000000000003</v>
      </c>
      <c r="Y18" s="309">
        <v>10</v>
      </c>
      <c r="Z18" s="309">
        <v>8.3699999999999992</v>
      </c>
      <c r="AA18" s="309">
        <v>8.15</v>
      </c>
      <c r="AB18" s="309">
        <v>9.81</v>
      </c>
      <c r="AC18" s="309">
        <v>5.97</v>
      </c>
      <c r="AD18" s="309">
        <v>6.49</v>
      </c>
      <c r="AE18" s="364"/>
      <c r="AF18" s="364"/>
      <c r="AG18" s="364"/>
    </row>
    <row r="19" spans="2:33" s="291" customFormat="1" x14ac:dyDescent="0.2">
      <c r="B19" s="290">
        <v>8.3333333333333329E-2</v>
      </c>
      <c r="C19" s="309">
        <v>4.7</v>
      </c>
      <c r="D19" s="309" t="s">
        <v>362</v>
      </c>
      <c r="E19" s="309">
        <v>4.71</v>
      </c>
      <c r="F19" s="309" t="s">
        <v>362</v>
      </c>
      <c r="G19" s="309">
        <v>7.71</v>
      </c>
      <c r="H19" s="309">
        <v>5.14</v>
      </c>
      <c r="I19" s="309" t="s">
        <v>362</v>
      </c>
      <c r="J19" s="309">
        <v>4.4000000000000004</v>
      </c>
      <c r="K19" s="309" t="s">
        <v>362</v>
      </c>
      <c r="L19" s="309">
        <v>3.81</v>
      </c>
      <c r="M19" s="309" t="s">
        <v>362</v>
      </c>
      <c r="N19" s="309">
        <v>6</v>
      </c>
      <c r="O19" s="309">
        <v>8.5399999999999991</v>
      </c>
      <c r="P19" s="309" t="s">
        <v>362</v>
      </c>
      <c r="Q19" s="309">
        <v>3.51</v>
      </c>
      <c r="R19" s="309" t="s">
        <v>362</v>
      </c>
      <c r="S19" s="309">
        <v>3.59</v>
      </c>
      <c r="T19" s="309" t="s">
        <v>362</v>
      </c>
      <c r="U19" s="309">
        <v>7.54</v>
      </c>
      <c r="V19" s="309">
        <v>7.55</v>
      </c>
      <c r="W19" s="309" t="s">
        <v>362</v>
      </c>
      <c r="X19" s="309">
        <v>3.7</v>
      </c>
      <c r="Y19" s="309" t="s">
        <v>362</v>
      </c>
      <c r="Z19" s="309">
        <v>13.47</v>
      </c>
      <c r="AA19" s="309" t="s">
        <v>362</v>
      </c>
      <c r="AB19" s="309">
        <v>6.63</v>
      </c>
      <c r="AC19" s="309">
        <v>5.95</v>
      </c>
      <c r="AD19" s="309" t="s">
        <v>362</v>
      </c>
      <c r="AE19" s="364"/>
      <c r="AF19" s="364"/>
      <c r="AG19" s="364"/>
    </row>
    <row r="20" spans="2:33" s="291" customFormat="1" x14ac:dyDescent="0.2">
      <c r="B20" s="290">
        <v>0.125</v>
      </c>
      <c r="C20" s="309">
        <v>3.62</v>
      </c>
      <c r="D20" s="309">
        <v>1.94</v>
      </c>
      <c r="E20" s="309">
        <v>3.49</v>
      </c>
      <c r="F20" s="309">
        <v>4.97</v>
      </c>
      <c r="G20" s="309">
        <v>2.27</v>
      </c>
      <c r="H20" s="309">
        <v>4.84</v>
      </c>
      <c r="I20" s="309">
        <v>1.88</v>
      </c>
      <c r="J20" s="309">
        <v>3.82</v>
      </c>
      <c r="K20" s="309">
        <v>2.41</v>
      </c>
      <c r="L20" s="309">
        <v>4.8099999999999996</v>
      </c>
      <c r="M20" s="309">
        <v>3.12</v>
      </c>
      <c r="N20" s="309">
        <v>8.1</v>
      </c>
      <c r="O20" s="309">
        <v>7.27</v>
      </c>
      <c r="P20" s="309">
        <v>6.92</v>
      </c>
      <c r="Q20" s="309">
        <v>4.92</v>
      </c>
      <c r="R20" s="309">
        <v>6.09</v>
      </c>
      <c r="S20" s="309">
        <v>5.84</v>
      </c>
      <c r="T20" s="309">
        <v>6.19</v>
      </c>
      <c r="U20" s="309">
        <v>6.11</v>
      </c>
      <c r="V20" s="309">
        <v>3.79</v>
      </c>
      <c r="W20" s="309">
        <v>9.01</v>
      </c>
      <c r="X20" s="309">
        <v>3.81</v>
      </c>
      <c r="Y20" s="309">
        <v>5.97</v>
      </c>
      <c r="Z20" s="309">
        <v>11.34</v>
      </c>
      <c r="AA20" s="309">
        <v>8.15</v>
      </c>
      <c r="AB20" s="309">
        <v>6.01</v>
      </c>
      <c r="AC20" s="309">
        <v>7.16</v>
      </c>
      <c r="AD20" s="309">
        <v>6.74</v>
      </c>
      <c r="AE20" s="364"/>
      <c r="AF20" s="364"/>
      <c r="AG20" s="364"/>
    </row>
    <row r="21" spans="2:33" s="291" customFormat="1" x14ac:dyDescent="0.2">
      <c r="B21" s="290">
        <v>0.16666666666666666</v>
      </c>
      <c r="C21" s="309">
        <v>7.3</v>
      </c>
      <c r="D21" s="309">
        <v>2.62</v>
      </c>
      <c r="E21" s="309">
        <v>4.3099999999999996</v>
      </c>
      <c r="F21" s="309">
        <v>4.6100000000000003</v>
      </c>
      <c r="G21" s="309">
        <v>4.47</v>
      </c>
      <c r="H21" s="309">
        <v>2.59</v>
      </c>
      <c r="I21" s="309">
        <v>2.46</v>
      </c>
      <c r="J21" s="309">
        <v>4.6500000000000004</v>
      </c>
      <c r="K21" s="309">
        <v>4.3600000000000003</v>
      </c>
      <c r="L21" s="309">
        <v>6.69</v>
      </c>
      <c r="M21" s="309">
        <v>2.41</v>
      </c>
      <c r="N21" s="309">
        <v>6.27</v>
      </c>
      <c r="O21" s="309">
        <v>7.18</v>
      </c>
      <c r="P21" s="309">
        <v>6.41</v>
      </c>
      <c r="Q21" s="309">
        <v>7.35</v>
      </c>
      <c r="R21" s="309">
        <v>5.29</v>
      </c>
      <c r="S21" s="309">
        <v>8.1199999999999992</v>
      </c>
      <c r="T21" s="309">
        <v>5.53</v>
      </c>
      <c r="U21" s="309">
        <v>5.41</v>
      </c>
      <c r="V21" s="309">
        <v>5.39</v>
      </c>
      <c r="W21" s="309">
        <v>6.78</v>
      </c>
      <c r="X21" s="309">
        <v>3.67</v>
      </c>
      <c r="Y21" s="309">
        <v>5.84</v>
      </c>
      <c r="Z21" s="309">
        <v>9.84</v>
      </c>
      <c r="AA21" s="309">
        <v>8.01</v>
      </c>
      <c r="AB21" s="309">
        <v>6.88</v>
      </c>
      <c r="AC21" s="309">
        <v>4.1399999999999997</v>
      </c>
      <c r="AD21" s="309">
        <v>6.97</v>
      </c>
      <c r="AE21" s="364"/>
      <c r="AF21" s="364"/>
      <c r="AG21" s="364"/>
    </row>
    <row r="22" spans="2:33" s="291" customFormat="1" x14ac:dyDescent="0.2">
      <c r="B22" s="290">
        <v>0.20833333333333334</v>
      </c>
      <c r="C22" s="309">
        <v>6.49</v>
      </c>
      <c r="D22" s="309">
        <v>15.64</v>
      </c>
      <c r="E22" s="309">
        <v>5.89</v>
      </c>
      <c r="F22" s="309">
        <v>5.89</v>
      </c>
      <c r="G22" s="309">
        <v>6.03</v>
      </c>
      <c r="H22" s="309">
        <v>4.92</v>
      </c>
      <c r="I22" s="309">
        <v>4.25</v>
      </c>
      <c r="J22" s="309">
        <v>5.78</v>
      </c>
      <c r="K22" s="309">
        <v>4.6500000000000004</v>
      </c>
      <c r="L22" s="309">
        <v>6.17</v>
      </c>
      <c r="M22" s="309">
        <v>4.7300000000000004</v>
      </c>
      <c r="N22" s="309">
        <v>6.03</v>
      </c>
      <c r="O22" s="309">
        <v>8.0500000000000007</v>
      </c>
      <c r="P22" s="309">
        <v>6.24</v>
      </c>
      <c r="Q22" s="309">
        <v>5.66</v>
      </c>
      <c r="R22" s="309">
        <v>6.75</v>
      </c>
      <c r="S22" s="309">
        <v>8.0399999999999991</v>
      </c>
      <c r="T22" s="309">
        <v>5.91</v>
      </c>
      <c r="U22" s="309">
        <v>5.26</v>
      </c>
      <c r="V22" s="309">
        <v>5.38</v>
      </c>
      <c r="W22" s="309">
        <v>8.18</v>
      </c>
      <c r="X22" s="309">
        <v>7.32</v>
      </c>
      <c r="Y22" s="309">
        <v>8.51</v>
      </c>
      <c r="Z22" s="309">
        <v>8.6</v>
      </c>
      <c r="AA22" s="309">
        <v>10.36</v>
      </c>
      <c r="AB22" s="309">
        <v>8.19</v>
      </c>
      <c r="AC22" s="309">
        <v>4.03</v>
      </c>
      <c r="AD22" s="309">
        <v>8.32</v>
      </c>
      <c r="AE22" s="364"/>
      <c r="AF22" s="364"/>
      <c r="AG22" s="364"/>
    </row>
    <row r="23" spans="2:33" s="291" customFormat="1" x14ac:dyDescent="0.2">
      <c r="B23" s="290">
        <v>0.25</v>
      </c>
      <c r="C23" s="309">
        <v>7</v>
      </c>
      <c r="D23" s="309">
        <v>12.83</v>
      </c>
      <c r="E23" s="309">
        <v>6.97</v>
      </c>
      <c r="F23" s="309">
        <v>8.6300000000000008</v>
      </c>
      <c r="G23" s="309">
        <v>7.05</v>
      </c>
      <c r="H23" s="309">
        <v>6.45</v>
      </c>
      <c r="I23" s="309">
        <v>8.4700000000000006</v>
      </c>
      <c r="J23" s="309">
        <v>4.59</v>
      </c>
      <c r="K23" s="309">
        <v>9.2100000000000009</v>
      </c>
      <c r="L23" s="309">
        <v>7.32</v>
      </c>
      <c r="M23" s="309">
        <v>9.01</v>
      </c>
      <c r="N23" s="309">
        <v>5.89</v>
      </c>
      <c r="O23" s="309">
        <v>9.35</v>
      </c>
      <c r="P23" s="309">
        <v>6.16</v>
      </c>
      <c r="Q23" s="309">
        <v>4.12</v>
      </c>
      <c r="R23" s="309">
        <v>6.31</v>
      </c>
      <c r="S23" s="309">
        <v>6.3</v>
      </c>
      <c r="T23" s="309">
        <v>6.06</v>
      </c>
      <c r="U23" s="309">
        <v>5.95</v>
      </c>
      <c r="V23" s="309">
        <v>4.25</v>
      </c>
      <c r="W23" s="309">
        <v>8.6199999999999992</v>
      </c>
      <c r="X23" s="309">
        <v>8.99</v>
      </c>
      <c r="Y23" s="309">
        <v>9.3699999999999992</v>
      </c>
      <c r="Z23" s="309">
        <v>9.89</v>
      </c>
      <c r="AA23" s="309">
        <v>11.53</v>
      </c>
      <c r="AB23" s="309">
        <v>9.8699999999999992</v>
      </c>
      <c r="AC23" s="309">
        <v>5.16</v>
      </c>
      <c r="AD23" s="309">
        <v>6.58</v>
      </c>
      <c r="AE23" s="364"/>
      <c r="AF23" s="364"/>
      <c r="AG23" s="364"/>
    </row>
    <row r="24" spans="2:33" s="291" customFormat="1" x14ac:dyDescent="0.2">
      <c r="B24" s="290">
        <v>0.29166666666666669</v>
      </c>
      <c r="C24" s="309">
        <v>8.07</v>
      </c>
      <c r="D24" s="309">
        <v>7.72</v>
      </c>
      <c r="E24" s="309">
        <v>6.89</v>
      </c>
      <c r="F24" s="309">
        <v>5.94</v>
      </c>
      <c r="G24" s="309">
        <v>3.3</v>
      </c>
      <c r="H24" s="309">
        <v>6.23</v>
      </c>
      <c r="I24" s="309">
        <v>3.89</v>
      </c>
      <c r="J24" s="309">
        <v>3.24</v>
      </c>
      <c r="K24" s="309">
        <v>4.6399999999999997</v>
      </c>
      <c r="L24" s="309">
        <v>6.6</v>
      </c>
      <c r="M24" s="309">
        <v>7.49</v>
      </c>
      <c r="N24" s="309">
        <v>5.54</v>
      </c>
      <c r="O24" s="309">
        <v>8.51</v>
      </c>
      <c r="P24" s="309">
        <v>5.62</v>
      </c>
      <c r="Q24" s="309">
        <v>5.84</v>
      </c>
      <c r="R24" s="309">
        <v>6.89</v>
      </c>
      <c r="S24" s="309">
        <v>7.55</v>
      </c>
      <c r="T24" s="309">
        <v>8.57</v>
      </c>
      <c r="U24" s="309">
        <v>4.9800000000000004</v>
      </c>
      <c r="V24" s="309">
        <v>4.51</v>
      </c>
      <c r="W24" s="309">
        <v>7.07</v>
      </c>
      <c r="X24" s="309">
        <v>6.48</v>
      </c>
      <c r="Y24" s="309">
        <v>6.24</v>
      </c>
      <c r="Z24" s="309">
        <v>9.6300000000000008</v>
      </c>
      <c r="AA24" s="309">
        <v>8.1199999999999992</v>
      </c>
      <c r="AB24" s="309">
        <v>8.07</v>
      </c>
      <c r="AC24" s="309">
        <v>4.7</v>
      </c>
      <c r="AD24" s="309">
        <v>4.1500000000000004</v>
      </c>
      <c r="AE24" s="364"/>
      <c r="AF24" s="364"/>
      <c r="AG24" s="364"/>
    </row>
    <row r="25" spans="2:33" s="291" customFormat="1" x14ac:dyDescent="0.2">
      <c r="B25" s="290">
        <v>0.33333333333333331</v>
      </c>
      <c r="C25" s="309">
        <v>7.71</v>
      </c>
      <c r="D25" s="309">
        <v>4.54</v>
      </c>
      <c r="E25" s="309">
        <v>6.09</v>
      </c>
      <c r="F25" s="309">
        <v>4.21</v>
      </c>
      <c r="G25" s="309">
        <v>2.69</v>
      </c>
      <c r="H25" s="309">
        <v>3.26</v>
      </c>
      <c r="I25" s="309">
        <v>3.15</v>
      </c>
      <c r="J25" s="309">
        <v>5.75</v>
      </c>
      <c r="K25" s="309">
        <v>3.93</v>
      </c>
      <c r="L25" s="309">
        <v>5.12</v>
      </c>
      <c r="M25" s="309">
        <v>5.67</v>
      </c>
      <c r="N25" s="309">
        <v>3.92</v>
      </c>
      <c r="O25" s="309">
        <v>3.99</v>
      </c>
      <c r="P25" s="309">
        <v>3.31</v>
      </c>
      <c r="Q25" s="309">
        <v>4.03</v>
      </c>
      <c r="R25" s="309">
        <v>4.97</v>
      </c>
      <c r="S25" s="309">
        <v>4.79</v>
      </c>
      <c r="T25" s="309">
        <v>6.24</v>
      </c>
      <c r="U25" s="309">
        <v>4.09</v>
      </c>
      <c r="V25" s="309">
        <v>4.79</v>
      </c>
      <c r="W25" s="309">
        <v>4.42</v>
      </c>
      <c r="X25" s="309">
        <v>4.12</v>
      </c>
      <c r="Y25" s="309">
        <v>7.9</v>
      </c>
      <c r="Z25" s="309">
        <v>6.31</v>
      </c>
      <c r="AA25" s="309">
        <v>5.26</v>
      </c>
      <c r="AB25" s="309">
        <v>5.83</v>
      </c>
      <c r="AC25" s="309">
        <v>5.09</v>
      </c>
      <c r="AD25" s="309">
        <v>2.85</v>
      </c>
      <c r="AE25" s="364"/>
      <c r="AF25" s="364"/>
      <c r="AG25" s="364"/>
    </row>
    <row r="26" spans="2:33" s="291" customFormat="1" x14ac:dyDescent="0.2">
      <c r="B26" s="290">
        <v>0.375</v>
      </c>
      <c r="C26" s="309">
        <v>3.59</v>
      </c>
      <c r="D26" s="309">
        <v>6.06</v>
      </c>
      <c r="E26" s="309">
        <v>4.62</v>
      </c>
      <c r="F26" s="309">
        <v>3.43</v>
      </c>
      <c r="G26" s="309">
        <v>2.2599999999999998</v>
      </c>
      <c r="H26" s="309">
        <v>2.6</v>
      </c>
      <c r="I26" s="309">
        <v>2.93</v>
      </c>
      <c r="J26" s="309">
        <v>4.59</v>
      </c>
      <c r="K26" s="309">
        <v>4.84</v>
      </c>
      <c r="L26" s="309">
        <v>5.28</v>
      </c>
      <c r="M26" s="309">
        <v>5.94</v>
      </c>
      <c r="N26" s="309">
        <v>5.34</v>
      </c>
      <c r="O26" s="309">
        <v>5.03</v>
      </c>
      <c r="P26" s="309">
        <v>4.54</v>
      </c>
      <c r="Q26" s="309">
        <v>4.1399999999999997</v>
      </c>
      <c r="R26" s="309">
        <v>4.57</v>
      </c>
      <c r="S26" s="309">
        <v>5.59</v>
      </c>
      <c r="T26" s="309">
        <v>4.45</v>
      </c>
      <c r="U26" s="309">
        <v>4.4800000000000004</v>
      </c>
      <c r="V26" s="309">
        <v>5.08</v>
      </c>
      <c r="W26" s="309">
        <v>3.99</v>
      </c>
      <c r="X26" s="309">
        <v>4.57</v>
      </c>
      <c r="Y26" s="309">
        <v>5.03</v>
      </c>
      <c r="Z26" s="309">
        <v>5.48</v>
      </c>
      <c r="AA26" s="309">
        <v>4.54</v>
      </c>
      <c r="AB26" s="309">
        <v>5.7</v>
      </c>
      <c r="AC26" s="309" t="s">
        <v>362</v>
      </c>
      <c r="AD26" s="309">
        <v>2.4900000000000002</v>
      </c>
      <c r="AE26" s="364"/>
      <c r="AF26" s="364"/>
      <c r="AG26" s="364"/>
    </row>
    <row r="27" spans="2:33" s="291" customFormat="1" x14ac:dyDescent="0.2">
      <c r="B27" s="290">
        <v>0.41666666666666669</v>
      </c>
      <c r="C27" s="309">
        <v>4.43</v>
      </c>
      <c r="D27" s="309">
        <v>4.6399999999999997</v>
      </c>
      <c r="E27" s="309">
        <v>4.6900000000000004</v>
      </c>
      <c r="F27" s="309">
        <v>4.21</v>
      </c>
      <c r="G27" s="309">
        <v>3.51</v>
      </c>
      <c r="H27" s="309">
        <v>2.5499999999999998</v>
      </c>
      <c r="I27" s="309">
        <v>2.71</v>
      </c>
      <c r="J27" s="309">
        <v>4.03</v>
      </c>
      <c r="K27" s="309">
        <v>4.8</v>
      </c>
      <c r="L27" s="309">
        <v>6.49</v>
      </c>
      <c r="M27" s="309">
        <v>5.59</v>
      </c>
      <c r="N27" s="309">
        <v>5.3</v>
      </c>
      <c r="O27" s="309">
        <v>5.48</v>
      </c>
      <c r="P27" s="309">
        <v>3.18</v>
      </c>
      <c r="Q27" s="309">
        <v>4.6500000000000004</v>
      </c>
      <c r="R27" s="309">
        <v>4.92</v>
      </c>
      <c r="S27" s="309">
        <v>5.66</v>
      </c>
      <c r="T27" s="309">
        <v>4.3600000000000003</v>
      </c>
      <c r="U27" s="309">
        <v>4.8899999999999997</v>
      </c>
      <c r="V27" s="309">
        <v>4.54</v>
      </c>
      <c r="W27" s="309">
        <v>3.24</v>
      </c>
      <c r="X27" s="309">
        <v>5.04</v>
      </c>
      <c r="Y27" s="309">
        <v>5.0599999999999996</v>
      </c>
      <c r="Z27" s="309">
        <v>4.32</v>
      </c>
      <c r="AA27" s="309">
        <v>4.53</v>
      </c>
      <c r="AB27" s="309">
        <v>6.88</v>
      </c>
      <c r="AC27" s="309" t="s">
        <v>362</v>
      </c>
      <c r="AD27" s="309">
        <v>2.34</v>
      </c>
      <c r="AE27" s="364"/>
      <c r="AF27" s="364"/>
      <c r="AG27" s="364"/>
    </row>
    <row r="28" spans="2:33" s="291" customFormat="1" x14ac:dyDescent="0.2">
      <c r="B28" s="290">
        <v>0.45833333333333331</v>
      </c>
      <c r="C28" s="309">
        <v>3.1</v>
      </c>
      <c r="D28" s="309">
        <v>3.87</v>
      </c>
      <c r="E28" s="309">
        <v>4.78</v>
      </c>
      <c r="F28" s="309">
        <v>3.6</v>
      </c>
      <c r="G28" s="309">
        <v>2.82</v>
      </c>
      <c r="H28" s="309">
        <v>2.77</v>
      </c>
      <c r="I28" s="309">
        <v>2.61</v>
      </c>
      <c r="J28" s="309">
        <v>4.2300000000000004</v>
      </c>
      <c r="K28" s="309">
        <v>5</v>
      </c>
      <c r="L28" s="309">
        <v>4.7</v>
      </c>
      <c r="M28" s="309">
        <v>5.26</v>
      </c>
      <c r="N28" s="309">
        <v>5.17</v>
      </c>
      <c r="O28" s="309">
        <v>4.95</v>
      </c>
      <c r="P28" s="309">
        <v>3.23</v>
      </c>
      <c r="Q28" s="309">
        <v>4.95</v>
      </c>
      <c r="R28" s="309">
        <v>4.5599999999999996</v>
      </c>
      <c r="S28" s="309">
        <v>5.09</v>
      </c>
      <c r="T28" s="309">
        <v>3.92</v>
      </c>
      <c r="U28" s="309">
        <v>5.25</v>
      </c>
      <c r="V28" s="309">
        <v>4.09</v>
      </c>
      <c r="W28" s="309">
        <v>3.38</v>
      </c>
      <c r="X28" s="309">
        <v>4.0599999999999996</v>
      </c>
      <c r="Y28" s="309">
        <v>4.78</v>
      </c>
      <c r="Z28" s="309">
        <v>5.33</v>
      </c>
      <c r="AA28" s="309">
        <v>4.0599999999999996</v>
      </c>
      <c r="AB28" s="309">
        <v>4.09</v>
      </c>
      <c r="AC28" s="309">
        <v>3.85</v>
      </c>
      <c r="AD28" s="309">
        <v>3.66</v>
      </c>
      <c r="AE28" s="364"/>
      <c r="AF28" s="364"/>
      <c r="AG28" s="364"/>
    </row>
    <row r="29" spans="2:33" s="291" customFormat="1" x14ac:dyDescent="0.2">
      <c r="B29" s="290">
        <v>0.5</v>
      </c>
      <c r="C29" s="309">
        <v>3.43</v>
      </c>
      <c r="D29" s="309">
        <v>4.18</v>
      </c>
      <c r="E29" s="309">
        <v>4.0999999999999996</v>
      </c>
      <c r="F29" s="309">
        <v>3.4</v>
      </c>
      <c r="G29" s="309">
        <v>2.71</v>
      </c>
      <c r="H29" s="309">
        <v>2.6</v>
      </c>
      <c r="I29" s="309">
        <v>2.71</v>
      </c>
      <c r="J29" s="309">
        <v>4.45</v>
      </c>
      <c r="K29" s="309">
        <v>4.33</v>
      </c>
      <c r="L29" s="309">
        <v>4.4000000000000004</v>
      </c>
      <c r="M29" s="309">
        <v>4.8899999999999997</v>
      </c>
      <c r="N29" s="309">
        <v>5.56</v>
      </c>
      <c r="O29" s="309">
        <v>4.9000000000000004</v>
      </c>
      <c r="P29" s="309">
        <v>3.26</v>
      </c>
      <c r="Q29" s="309">
        <v>4.79</v>
      </c>
      <c r="R29" s="309">
        <v>4.43</v>
      </c>
      <c r="S29" s="309">
        <v>4.92</v>
      </c>
      <c r="T29" s="309">
        <v>3.87</v>
      </c>
      <c r="U29" s="309">
        <v>4.42</v>
      </c>
      <c r="V29" s="309">
        <v>3.76</v>
      </c>
      <c r="W29" s="309">
        <v>3.15</v>
      </c>
      <c r="X29" s="309">
        <v>3.9</v>
      </c>
      <c r="Y29" s="309">
        <v>4.43</v>
      </c>
      <c r="Z29" s="309">
        <v>5.33</v>
      </c>
      <c r="AA29" s="309">
        <v>4.1500000000000004</v>
      </c>
      <c r="AB29" s="309">
        <v>21.14</v>
      </c>
      <c r="AC29" s="309">
        <v>4.45</v>
      </c>
      <c r="AD29" s="309">
        <v>2.3199999999999998</v>
      </c>
      <c r="AE29" s="364"/>
      <c r="AF29" s="364"/>
      <c r="AG29" s="364"/>
    </row>
    <row r="30" spans="2:33" s="291" customFormat="1" x14ac:dyDescent="0.2">
      <c r="B30" s="290">
        <v>0.54166666666666663</v>
      </c>
      <c r="C30" s="309">
        <v>3.92</v>
      </c>
      <c r="D30" s="309">
        <v>4.34</v>
      </c>
      <c r="E30" s="309">
        <v>5.76</v>
      </c>
      <c r="F30" s="309">
        <v>3.24</v>
      </c>
      <c r="G30" s="309">
        <v>3.01</v>
      </c>
      <c r="H30" s="309">
        <v>2.79</v>
      </c>
      <c r="I30" s="309">
        <v>2.71</v>
      </c>
      <c r="J30" s="309">
        <v>3.98</v>
      </c>
      <c r="K30" s="309">
        <v>4.18</v>
      </c>
      <c r="L30" s="309">
        <v>4.4000000000000004</v>
      </c>
      <c r="M30" s="309">
        <v>4.1100000000000003</v>
      </c>
      <c r="N30" s="309">
        <v>5.3</v>
      </c>
      <c r="O30" s="309">
        <v>4.57</v>
      </c>
      <c r="P30" s="309">
        <v>3.12</v>
      </c>
      <c r="Q30" s="309">
        <v>4.34</v>
      </c>
      <c r="R30" s="309" t="s">
        <v>360</v>
      </c>
      <c r="S30" s="309">
        <v>4.1399999999999997</v>
      </c>
      <c r="T30" s="309">
        <v>3.65</v>
      </c>
      <c r="U30" s="309">
        <v>3.45</v>
      </c>
      <c r="V30" s="309">
        <v>3.54</v>
      </c>
      <c r="W30" s="309">
        <v>3.78</v>
      </c>
      <c r="X30" s="309">
        <v>4.3899999999999997</v>
      </c>
      <c r="Y30" s="309">
        <v>3.95</v>
      </c>
      <c r="Z30" s="309">
        <v>5.17</v>
      </c>
      <c r="AA30" s="309">
        <v>4.38</v>
      </c>
      <c r="AB30" s="309">
        <v>4.7300000000000004</v>
      </c>
      <c r="AC30" s="309">
        <v>4.43</v>
      </c>
      <c r="AD30" s="309">
        <v>2.98</v>
      </c>
      <c r="AE30" s="364"/>
      <c r="AF30" s="364"/>
      <c r="AG30" s="364"/>
    </row>
    <row r="31" spans="2:33" s="291" customFormat="1" x14ac:dyDescent="0.2">
      <c r="B31" s="290">
        <v>0.58333333333333337</v>
      </c>
      <c r="C31" s="309">
        <v>3.6</v>
      </c>
      <c r="D31" s="309">
        <v>4.04</v>
      </c>
      <c r="E31" s="309">
        <v>5.98</v>
      </c>
      <c r="F31" s="309">
        <v>3.76</v>
      </c>
      <c r="G31" s="309">
        <v>3.37</v>
      </c>
      <c r="H31" s="309">
        <v>2.87</v>
      </c>
      <c r="I31" s="309">
        <v>2.74</v>
      </c>
      <c r="J31" s="309">
        <v>4.51</v>
      </c>
      <c r="K31" s="309">
        <v>4.53</v>
      </c>
      <c r="L31" s="309">
        <v>5.33</v>
      </c>
      <c r="M31" s="309">
        <v>4.68</v>
      </c>
      <c r="N31" s="309">
        <v>5.95</v>
      </c>
      <c r="O31" s="309">
        <v>4.3899999999999997</v>
      </c>
      <c r="P31" s="309">
        <v>3.13</v>
      </c>
      <c r="Q31" s="309">
        <v>4.6500000000000004</v>
      </c>
      <c r="R31" s="309" t="s">
        <v>360</v>
      </c>
      <c r="S31" s="309">
        <v>4.17</v>
      </c>
      <c r="T31" s="309">
        <v>3.51</v>
      </c>
      <c r="U31" s="309">
        <v>3.71</v>
      </c>
      <c r="V31" s="309">
        <v>3.62</v>
      </c>
      <c r="W31" s="309">
        <v>3.21</v>
      </c>
      <c r="X31" s="309">
        <v>5.5</v>
      </c>
      <c r="Y31" s="309">
        <v>5.01</v>
      </c>
      <c r="Z31" s="309">
        <v>4.84</v>
      </c>
      <c r="AA31" s="309">
        <v>5.45</v>
      </c>
      <c r="AB31" s="309">
        <v>1.4</v>
      </c>
      <c r="AC31" s="309">
        <v>4.26</v>
      </c>
      <c r="AD31" s="309">
        <v>3.04</v>
      </c>
      <c r="AE31" s="364"/>
      <c r="AF31" s="364"/>
      <c r="AG31" s="364"/>
    </row>
    <row r="32" spans="2:33" s="291" customFormat="1" x14ac:dyDescent="0.2">
      <c r="B32" s="290">
        <v>0.625</v>
      </c>
      <c r="C32" s="309">
        <v>4.37</v>
      </c>
      <c r="D32" s="309">
        <v>4.18</v>
      </c>
      <c r="E32" s="309">
        <v>7.44</v>
      </c>
      <c r="F32" s="309">
        <v>3.6</v>
      </c>
      <c r="G32" s="309">
        <v>2.61</v>
      </c>
      <c r="H32" s="309">
        <v>2.57</v>
      </c>
      <c r="I32" s="309">
        <v>2.52</v>
      </c>
      <c r="J32" s="309">
        <v>4.75</v>
      </c>
      <c r="K32" s="309">
        <v>4.09</v>
      </c>
      <c r="L32" s="309">
        <v>4.6100000000000003</v>
      </c>
      <c r="M32" s="309">
        <v>4.43</v>
      </c>
      <c r="N32" s="309">
        <v>5.89</v>
      </c>
      <c r="O32" s="309">
        <v>4.18</v>
      </c>
      <c r="P32" s="309">
        <v>2.94</v>
      </c>
      <c r="Q32" s="309">
        <v>4.04</v>
      </c>
      <c r="R32" s="309" t="s">
        <v>360</v>
      </c>
      <c r="S32" s="309">
        <v>4.17</v>
      </c>
      <c r="T32" s="309">
        <v>3.88</v>
      </c>
      <c r="U32" s="309">
        <v>3.73</v>
      </c>
      <c r="V32" s="309">
        <v>4</v>
      </c>
      <c r="W32" s="309">
        <v>3.57</v>
      </c>
      <c r="X32" s="309">
        <v>4.4800000000000004</v>
      </c>
      <c r="Y32" s="309">
        <v>4.75</v>
      </c>
      <c r="Z32" s="309">
        <v>6.58</v>
      </c>
      <c r="AA32" s="309">
        <v>4.7</v>
      </c>
      <c r="AB32" s="309">
        <v>4.1399999999999997</v>
      </c>
      <c r="AC32" s="309">
        <v>3.55</v>
      </c>
      <c r="AD32" s="309">
        <v>2.41</v>
      </c>
      <c r="AE32" s="364"/>
      <c r="AF32" s="364"/>
      <c r="AG32" s="364"/>
    </row>
    <row r="33" spans="2:36" s="291" customFormat="1" x14ac:dyDescent="0.2">
      <c r="B33" s="290">
        <v>0.66666666666666663</v>
      </c>
      <c r="C33" s="309">
        <v>5.09</v>
      </c>
      <c r="D33" s="309">
        <v>4.54</v>
      </c>
      <c r="E33" s="309">
        <v>5.75</v>
      </c>
      <c r="F33" s="309">
        <v>4.57</v>
      </c>
      <c r="G33" s="309">
        <v>2.54</v>
      </c>
      <c r="H33" s="309">
        <v>2.1</v>
      </c>
      <c r="I33" s="309">
        <v>2.38</v>
      </c>
      <c r="J33" s="309">
        <v>4.46</v>
      </c>
      <c r="K33" s="309">
        <v>3.93</v>
      </c>
      <c r="L33" s="309">
        <v>5.14</v>
      </c>
      <c r="M33" s="309">
        <v>4.75</v>
      </c>
      <c r="N33" s="309">
        <v>6.28</v>
      </c>
      <c r="O33" s="309">
        <v>4.21</v>
      </c>
      <c r="P33" s="309">
        <v>2.71</v>
      </c>
      <c r="Q33" s="309">
        <v>3.79</v>
      </c>
      <c r="R33" s="309" t="s">
        <v>360</v>
      </c>
      <c r="S33" s="309">
        <v>4.01</v>
      </c>
      <c r="T33" s="309">
        <v>3.49</v>
      </c>
      <c r="U33" s="309">
        <v>3.74</v>
      </c>
      <c r="V33" s="309">
        <v>3.7</v>
      </c>
      <c r="W33" s="309">
        <v>3.93</v>
      </c>
      <c r="X33" s="309">
        <v>4.53</v>
      </c>
      <c r="Y33" s="309">
        <v>6.75</v>
      </c>
      <c r="Z33" s="309">
        <v>6.81</v>
      </c>
      <c r="AA33" s="309">
        <v>5.25</v>
      </c>
      <c r="AB33" s="309" t="s">
        <v>362</v>
      </c>
      <c r="AC33" s="309">
        <v>3.95</v>
      </c>
      <c r="AD33" s="309">
        <v>2.27</v>
      </c>
      <c r="AE33" s="364"/>
      <c r="AF33" s="364"/>
      <c r="AG33" s="364"/>
    </row>
    <row r="34" spans="2:36" s="291" customFormat="1" x14ac:dyDescent="0.2">
      <c r="B34" s="290">
        <v>0.70833333333333337</v>
      </c>
      <c r="C34" s="309">
        <v>4.76</v>
      </c>
      <c r="D34" s="309">
        <v>4.93</v>
      </c>
      <c r="E34" s="309">
        <v>6.89</v>
      </c>
      <c r="F34" s="309">
        <v>5.08</v>
      </c>
      <c r="G34" s="309">
        <v>2.87</v>
      </c>
      <c r="H34" s="309">
        <v>2.21</v>
      </c>
      <c r="I34" s="309">
        <v>3.02</v>
      </c>
      <c r="J34" s="309">
        <v>4.9800000000000004</v>
      </c>
      <c r="K34" s="309">
        <v>4.25</v>
      </c>
      <c r="L34" s="309">
        <v>5.08</v>
      </c>
      <c r="M34" s="309">
        <v>6</v>
      </c>
      <c r="N34" s="309">
        <v>8.81</v>
      </c>
      <c r="O34" s="309">
        <v>4.09</v>
      </c>
      <c r="P34" s="309">
        <v>2.99</v>
      </c>
      <c r="Q34" s="309">
        <v>4.62</v>
      </c>
      <c r="R34" s="309" t="s">
        <v>360</v>
      </c>
      <c r="S34" s="309">
        <v>4.75</v>
      </c>
      <c r="T34" s="309">
        <v>3.96</v>
      </c>
      <c r="U34" s="309">
        <v>4.21</v>
      </c>
      <c r="V34" s="309">
        <v>4.01</v>
      </c>
      <c r="W34" s="309">
        <v>3.37</v>
      </c>
      <c r="X34" s="309">
        <v>5.66</v>
      </c>
      <c r="Y34" s="309">
        <v>8.59</v>
      </c>
      <c r="Z34" s="309">
        <v>5.69</v>
      </c>
      <c r="AA34" s="309">
        <v>4.95</v>
      </c>
      <c r="AB34" s="309">
        <v>5.25</v>
      </c>
      <c r="AC34" s="309">
        <v>4.6100000000000003</v>
      </c>
      <c r="AD34" s="309">
        <v>2.5</v>
      </c>
      <c r="AE34" s="364"/>
      <c r="AF34" s="364"/>
      <c r="AG34" s="364"/>
    </row>
    <row r="35" spans="2:36" s="291" customFormat="1" x14ac:dyDescent="0.2">
      <c r="B35" s="290">
        <v>0.75</v>
      </c>
      <c r="C35" s="309">
        <v>5.3</v>
      </c>
      <c r="D35" s="309">
        <v>6.05</v>
      </c>
      <c r="E35" s="309">
        <v>7.96</v>
      </c>
      <c r="F35" s="309">
        <v>5.34</v>
      </c>
      <c r="G35" s="309">
        <v>3.18</v>
      </c>
      <c r="H35" s="309">
        <v>2.85</v>
      </c>
      <c r="I35" s="309">
        <v>3.02</v>
      </c>
      <c r="J35" s="309">
        <v>6.11</v>
      </c>
      <c r="K35" s="309">
        <v>6.24</v>
      </c>
      <c r="L35" s="309">
        <v>6.11</v>
      </c>
      <c r="M35" s="309">
        <v>7</v>
      </c>
      <c r="N35" s="309">
        <v>8.4700000000000006</v>
      </c>
      <c r="O35" s="309">
        <v>3.7</v>
      </c>
      <c r="P35" s="309">
        <v>3.67</v>
      </c>
      <c r="Q35" s="309">
        <v>4.6100000000000003</v>
      </c>
      <c r="R35" s="309">
        <v>2.84</v>
      </c>
      <c r="S35" s="309">
        <v>5.14</v>
      </c>
      <c r="T35" s="309">
        <v>5.03</v>
      </c>
      <c r="U35" s="309">
        <v>4.5</v>
      </c>
      <c r="V35" s="309">
        <v>3.77</v>
      </c>
      <c r="W35" s="309">
        <v>3.73</v>
      </c>
      <c r="X35" s="309">
        <v>6.49</v>
      </c>
      <c r="Y35" s="309">
        <v>5.17</v>
      </c>
      <c r="Z35" s="309">
        <v>5.19</v>
      </c>
      <c r="AA35" s="309">
        <v>4.59</v>
      </c>
      <c r="AB35" s="309">
        <v>5.33</v>
      </c>
      <c r="AC35" s="309">
        <v>5.22</v>
      </c>
      <c r="AD35" s="309">
        <v>3.23</v>
      </c>
      <c r="AE35" s="364"/>
      <c r="AF35" s="364"/>
      <c r="AG35" s="364"/>
      <c r="AJ35"/>
    </row>
    <row r="36" spans="2:36" s="291" customFormat="1" x14ac:dyDescent="0.2">
      <c r="B36" s="290">
        <v>0.79166666666666663</v>
      </c>
      <c r="C36" s="309">
        <v>5.47</v>
      </c>
      <c r="D36" s="309">
        <v>5.64</v>
      </c>
      <c r="E36" s="309">
        <v>6.17</v>
      </c>
      <c r="F36" s="309">
        <v>5.15</v>
      </c>
      <c r="G36" s="309">
        <v>3.88</v>
      </c>
      <c r="H36" s="309">
        <v>2.87</v>
      </c>
      <c r="I36" s="309">
        <v>3.67</v>
      </c>
      <c r="J36" s="309">
        <v>9.7899999999999991</v>
      </c>
      <c r="K36" s="309">
        <v>6.55</v>
      </c>
      <c r="L36" s="309">
        <v>6.23</v>
      </c>
      <c r="M36" s="309">
        <v>10.029999999999999</v>
      </c>
      <c r="N36" s="309">
        <v>8.52</v>
      </c>
      <c r="O36" s="309">
        <v>3.37</v>
      </c>
      <c r="P36" s="309">
        <v>4.4000000000000004</v>
      </c>
      <c r="Q36" s="309">
        <v>3.01</v>
      </c>
      <c r="R36" s="309">
        <v>6.46</v>
      </c>
      <c r="S36" s="309">
        <v>4.34</v>
      </c>
      <c r="T36" s="309">
        <v>4.17</v>
      </c>
      <c r="U36" s="309">
        <v>3.59</v>
      </c>
      <c r="V36" s="309">
        <v>3.15</v>
      </c>
      <c r="W36" s="309">
        <v>3.93</v>
      </c>
      <c r="X36" s="309">
        <v>4.68</v>
      </c>
      <c r="Y36" s="309">
        <v>5.23</v>
      </c>
      <c r="Z36" s="309">
        <v>6.59</v>
      </c>
      <c r="AA36" s="309">
        <v>6.31</v>
      </c>
      <c r="AB36" s="309">
        <v>3.6</v>
      </c>
      <c r="AC36" s="309">
        <v>3.48</v>
      </c>
      <c r="AD36" s="309">
        <v>3.31</v>
      </c>
      <c r="AE36" s="364"/>
      <c r="AF36" s="364"/>
      <c r="AG36" s="364"/>
      <c r="AJ36"/>
    </row>
    <row r="37" spans="2:36" s="291" customFormat="1" x14ac:dyDescent="0.2">
      <c r="B37" s="290">
        <v>0.83333333333333337</v>
      </c>
      <c r="C37" s="309">
        <v>3.21</v>
      </c>
      <c r="D37" s="309">
        <v>3.52</v>
      </c>
      <c r="E37" s="309">
        <v>3.19</v>
      </c>
      <c r="F37" s="309">
        <v>3.12</v>
      </c>
      <c r="G37" s="309">
        <v>6.46</v>
      </c>
      <c r="H37" s="309">
        <v>2.82</v>
      </c>
      <c r="I37" s="309">
        <v>2.61</v>
      </c>
      <c r="J37" s="309">
        <v>9.56</v>
      </c>
      <c r="K37" s="309">
        <v>4.1500000000000004</v>
      </c>
      <c r="L37" s="309">
        <v>7.55</v>
      </c>
      <c r="M37" s="309">
        <v>5.67</v>
      </c>
      <c r="N37" s="309">
        <v>10.01</v>
      </c>
      <c r="O37" s="309">
        <v>6.75</v>
      </c>
      <c r="P37" s="309">
        <v>8.4700000000000006</v>
      </c>
      <c r="Q37" s="309">
        <v>3.46</v>
      </c>
      <c r="R37" s="309">
        <v>3.29</v>
      </c>
      <c r="S37" s="309">
        <v>9.7899999999999991</v>
      </c>
      <c r="T37" s="309">
        <v>4.09</v>
      </c>
      <c r="U37" s="309">
        <v>2.5099999999999998</v>
      </c>
      <c r="V37" s="309">
        <v>2.57</v>
      </c>
      <c r="W37" s="309">
        <v>5.37</v>
      </c>
      <c r="X37" s="309">
        <v>3.21</v>
      </c>
      <c r="Y37" s="309">
        <v>4.43</v>
      </c>
      <c r="Z37" s="309">
        <v>11.22</v>
      </c>
      <c r="AA37" s="309">
        <v>8.4600000000000009</v>
      </c>
      <c r="AB37" s="309">
        <v>3.77</v>
      </c>
      <c r="AC37" s="309">
        <v>2.74</v>
      </c>
      <c r="AD37" s="309">
        <v>9.01</v>
      </c>
      <c r="AE37" s="364"/>
      <c r="AF37" s="364"/>
      <c r="AG37" s="364"/>
      <c r="AJ37"/>
    </row>
    <row r="38" spans="2:36" s="291" customFormat="1" x14ac:dyDescent="0.2">
      <c r="B38" s="290">
        <v>0.875</v>
      </c>
      <c r="C38" s="309">
        <v>2.27</v>
      </c>
      <c r="D38" s="309">
        <v>2.38</v>
      </c>
      <c r="E38" s="309">
        <v>2.23</v>
      </c>
      <c r="F38" s="309">
        <v>1.9</v>
      </c>
      <c r="G38" s="309">
        <v>11.53</v>
      </c>
      <c r="H38" s="309">
        <v>1.83</v>
      </c>
      <c r="I38" s="309">
        <v>5.2</v>
      </c>
      <c r="J38" s="309">
        <v>3.4</v>
      </c>
      <c r="K38" s="309">
        <v>3.09</v>
      </c>
      <c r="L38" s="309">
        <v>4.75</v>
      </c>
      <c r="M38" s="309">
        <v>6.13</v>
      </c>
      <c r="N38" s="309">
        <v>8.48</v>
      </c>
      <c r="O38" s="309">
        <v>7.77</v>
      </c>
      <c r="P38" s="309">
        <v>8.51</v>
      </c>
      <c r="Q38" s="309">
        <v>9.5399999999999991</v>
      </c>
      <c r="R38" s="309">
        <v>7.05</v>
      </c>
      <c r="S38" s="309">
        <v>4.5599999999999996</v>
      </c>
      <c r="T38" s="309">
        <v>5.53</v>
      </c>
      <c r="U38" s="309">
        <v>2.02</v>
      </c>
      <c r="V38" s="309">
        <v>1.91</v>
      </c>
      <c r="W38" s="309">
        <v>14.26</v>
      </c>
      <c r="X38" s="309">
        <v>2.63</v>
      </c>
      <c r="Y38" s="309">
        <v>8.98</v>
      </c>
      <c r="Z38" s="309">
        <v>7.66</v>
      </c>
      <c r="AA38" s="309">
        <v>6.92</v>
      </c>
      <c r="AB38" s="309">
        <v>5.48</v>
      </c>
      <c r="AC38" s="309">
        <v>2.73</v>
      </c>
      <c r="AD38" s="309">
        <v>6.31</v>
      </c>
      <c r="AE38" s="364"/>
      <c r="AF38" s="364"/>
      <c r="AG38" s="364"/>
      <c r="AJ38"/>
    </row>
    <row r="39" spans="2:36" s="291" customFormat="1" x14ac:dyDescent="0.2">
      <c r="B39" s="290">
        <v>0.91666666666666663</v>
      </c>
      <c r="C39" s="309">
        <v>2.71</v>
      </c>
      <c r="D39" s="309">
        <v>2.76</v>
      </c>
      <c r="E39" s="309">
        <v>5.8</v>
      </c>
      <c r="F39" s="309">
        <v>2.1</v>
      </c>
      <c r="G39" s="309">
        <v>8.1199999999999992</v>
      </c>
      <c r="H39" s="309">
        <v>2.21</v>
      </c>
      <c r="I39" s="309">
        <v>6.42</v>
      </c>
      <c r="J39" s="309">
        <v>5.31</v>
      </c>
      <c r="K39" s="309">
        <v>7.05</v>
      </c>
      <c r="L39" s="309">
        <v>4.34</v>
      </c>
      <c r="M39" s="309">
        <v>6.89</v>
      </c>
      <c r="N39" s="309">
        <v>6.03</v>
      </c>
      <c r="O39" s="309">
        <v>9.82</v>
      </c>
      <c r="P39" s="309">
        <v>6.67</v>
      </c>
      <c r="Q39" s="309">
        <v>6.92</v>
      </c>
      <c r="R39" s="309">
        <v>5.88</v>
      </c>
      <c r="S39" s="309">
        <v>9.09</v>
      </c>
      <c r="T39" s="309">
        <v>3.56</v>
      </c>
      <c r="U39" s="309">
        <v>2.57</v>
      </c>
      <c r="V39" s="309">
        <v>1.94</v>
      </c>
      <c r="W39" s="309">
        <v>9.93</v>
      </c>
      <c r="X39" s="309">
        <v>4.07</v>
      </c>
      <c r="Y39" s="309">
        <v>5.97</v>
      </c>
      <c r="Z39" s="309">
        <v>7.88</v>
      </c>
      <c r="AA39" s="309">
        <v>6.97</v>
      </c>
      <c r="AB39" s="309">
        <v>7.4</v>
      </c>
      <c r="AC39" s="309">
        <v>8.51</v>
      </c>
      <c r="AD39" s="309">
        <v>5.25</v>
      </c>
      <c r="AE39" s="364"/>
      <c r="AF39" s="364"/>
      <c r="AG39" s="364"/>
    </row>
    <row r="40" spans="2:36" s="291" customFormat="1" x14ac:dyDescent="0.2">
      <c r="B40" s="290">
        <v>0.95833333333333337</v>
      </c>
      <c r="C40" s="309">
        <v>2.27</v>
      </c>
      <c r="D40" s="309">
        <v>2.27</v>
      </c>
      <c r="E40" s="309">
        <v>6.52</v>
      </c>
      <c r="F40" s="309">
        <v>2.11</v>
      </c>
      <c r="G40" s="309">
        <v>5.28</v>
      </c>
      <c r="H40" s="309">
        <v>3.75</v>
      </c>
      <c r="I40" s="309">
        <v>3.88</v>
      </c>
      <c r="J40" s="309">
        <v>4.26</v>
      </c>
      <c r="K40" s="309">
        <v>4.5</v>
      </c>
      <c r="L40" s="309">
        <v>7.88</v>
      </c>
      <c r="M40" s="309">
        <v>7.8</v>
      </c>
      <c r="N40" s="309">
        <v>6.52</v>
      </c>
      <c r="O40" s="309">
        <v>12.19</v>
      </c>
      <c r="P40" s="309">
        <v>7.05</v>
      </c>
      <c r="Q40" s="309">
        <v>8.76</v>
      </c>
      <c r="R40" s="309">
        <v>7.94</v>
      </c>
      <c r="S40" s="309">
        <v>13.36</v>
      </c>
      <c r="T40" s="309">
        <v>8.8699999999999992</v>
      </c>
      <c r="U40" s="309">
        <v>2.77</v>
      </c>
      <c r="V40" s="309">
        <v>4.18</v>
      </c>
      <c r="W40" s="309">
        <v>5.09</v>
      </c>
      <c r="X40" s="309">
        <v>13.6</v>
      </c>
      <c r="Y40" s="309">
        <v>8.23</v>
      </c>
      <c r="Z40" s="309">
        <v>9.06</v>
      </c>
      <c r="AA40" s="309">
        <v>8.57</v>
      </c>
      <c r="AB40" s="309">
        <v>7.32</v>
      </c>
      <c r="AC40" s="309">
        <v>5.83</v>
      </c>
      <c r="AD40" s="309">
        <v>1.78</v>
      </c>
      <c r="AE40" s="364"/>
      <c r="AF40" s="364"/>
      <c r="AG40" s="364"/>
    </row>
    <row r="41" spans="2:36" s="292" customFormat="1" ht="27" customHeight="1" x14ac:dyDescent="0.2">
      <c r="B41" s="288" t="s">
        <v>331</v>
      </c>
      <c r="C41" s="372" t="s">
        <v>332</v>
      </c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4"/>
      <c r="AE41" s="364"/>
      <c r="AF41" s="364"/>
      <c r="AG41" s="364"/>
    </row>
    <row r="42" spans="2:36" ht="10.5" customHeight="1" x14ac:dyDescent="0.2">
      <c r="B42" s="323" t="s">
        <v>306</v>
      </c>
    </row>
    <row r="43" spans="2:36" ht="10.5" customHeight="1" x14ac:dyDescent="0.2">
      <c r="B43" s="323" t="s">
        <v>335</v>
      </c>
    </row>
  </sheetData>
  <mergeCells count="6">
    <mergeCell ref="C41:AD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4"/>
  <sheetViews>
    <sheetView showGridLines="0" view="pageBreakPreview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7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20" width="7.28515625" style="279" customWidth="1"/>
    <col min="21" max="21" width="6.42578125" style="279" bestFit="1" customWidth="1"/>
    <col min="22" max="23" width="7.1406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7" width="8.140625" style="279" customWidth="1"/>
    <col min="28" max="28" width="7.28515625" style="279" customWidth="1"/>
    <col min="29" max="29" width="6.7109375" style="279" bestFit="1" customWidth="1"/>
    <col min="30" max="30" width="7.28515625" style="279" customWidth="1"/>
    <col min="31" max="31" width="7.42578125" style="279" customWidth="1"/>
    <col min="32" max="32" width="7.7109375" style="279" customWidth="1"/>
    <col min="33" max="33" width="7" style="279" customWidth="1"/>
    <col min="34" max="16384" width="11.42578125" style="279"/>
  </cols>
  <sheetData>
    <row r="1" spans="2:33" x14ac:dyDescent="0.2">
      <c r="B1" s="321"/>
    </row>
    <row r="2" spans="2:33" x14ac:dyDescent="0.2">
      <c r="B2" s="375"/>
      <c r="C2" s="375"/>
      <c r="D2" s="375"/>
      <c r="E2" s="375"/>
      <c r="F2" s="388" t="s">
        <v>347</v>
      </c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90"/>
    </row>
    <row r="3" spans="2:33" x14ac:dyDescent="0.2">
      <c r="B3" s="375"/>
      <c r="C3" s="375"/>
      <c r="D3" s="375"/>
      <c r="E3" s="375"/>
      <c r="F3" s="382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91"/>
    </row>
    <row r="4" spans="2:33" x14ac:dyDescent="0.2">
      <c r="B4" s="375"/>
      <c r="C4" s="375"/>
      <c r="D4" s="375"/>
      <c r="E4" s="375"/>
      <c r="F4" s="392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4"/>
    </row>
    <row r="5" spans="2:33" ht="15.75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enero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</row>
    <row r="7" spans="2:33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</row>
    <row r="8" spans="2:33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</row>
    <row r="9" spans="2:33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</row>
    <row r="10" spans="2:33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</row>
    <row r="11" spans="2:33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</row>
    <row r="12" spans="2:33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</row>
    <row r="13" spans="2:33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</row>
    <row r="14" spans="2:33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7">
        <v>1193085163</v>
      </c>
      <c r="W14" s="387"/>
      <c r="X14" s="286"/>
      <c r="Y14" s="286"/>
      <c r="Z14" s="286"/>
      <c r="AA14" s="286"/>
      <c r="AB14" s="286"/>
      <c r="AC14" s="286"/>
      <c r="AD14" s="286"/>
      <c r="AE14" s="286"/>
      <c r="AF14" s="286"/>
    </row>
    <row r="15" spans="2:33" ht="15.75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4"/>
      <c r="AF16" s="364"/>
      <c r="AG16" s="364"/>
    </row>
    <row r="17" spans="2:33" x14ac:dyDescent="0.2">
      <c r="B17" s="290">
        <v>0</v>
      </c>
      <c r="C17" s="309">
        <v>341.22</v>
      </c>
      <c r="D17" s="309">
        <v>345.92</v>
      </c>
      <c r="E17" s="309">
        <v>360.95</v>
      </c>
      <c r="F17" s="309">
        <v>378.69</v>
      </c>
      <c r="G17" s="309">
        <v>377.8</v>
      </c>
      <c r="H17" s="309">
        <v>412.58</v>
      </c>
      <c r="I17" s="309">
        <v>407.39</v>
      </c>
      <c r="J17" s="309">
        <v>433.25</v>
      </c>
      <c r="K17" s="309">
        <v>431.37</v>
      </c>
      <c r="L17" s="309">
        <v>442.85</v>
      </c>
      <c r="M17" s="309">
        <v>472.75</v>
      </c>
      <c r="N17" s="309">
        <v>242.18</v>
      </c>
      <c r="O17" s="309">
        <v>233.52</v>
      </c>
      <c r="P17" s="309">
        <v>257.19</v>
      </c>
      <c r="Q17" s="309">
        <v>276.62</v>
      </c>
      <c r="R17" s="309">
        <v>270.99</v>
      </c>
      <c r="S17" s="309" t="s">
        <v>361</v>
      </c>
      <c r="T17" s="309" t="s">
        <v>361</v>
      </c>
      <c r="U17" s="309" t="s">
        <v>361</v>
      </c>
      <c r="V17" s="309" t="s">
        <v>361</v>
      </c>
      <c r="W17" s="309" t="s">
        <v>361</v>
      </c>
      <c r="X17" s="309" t="s">
        <v>361</v>
      </c>
      <c r="Y17" s="309">
        <v>262.55</v>
      </c>
      <c r="Z17" s="309">
        <v>246.89</v>
      </c>
      <c r="AA17" s="309">
        <v>259.26</v>
      </c>
      <c r="AB17" s="309">
        <v>323.89999999999998</v>
      </c>
      <c r="AC17" s="309">
        <v>179.72</v>
      </c>
      <c r="AD17" s="309">
        <v>261.44</v>
      </c>
      <c r="AE17" s="364"/>
      <c r="AF17" s="364"/>
      <c r="AG17" s="364"/>
    </row>
    <row r="18" spans="2:33" x14ac:dyDescent="0.2">
      <c r="B18" s="290">
        <v>4.1666666666666664E-2</v>
      </c>
      <c r="C18" s="309">
        <v>339.54</v>
      </c>
      <c r="D18" s="309">
        <v>349.17</v>
      </c>
      <c r="E18" s="309">
        <v>367.84</v>
      </c>
      <c r="F18" s="309">
        <v>378.1</v>
      </c>
      <c r="G18" s="309">
        <v>391.17</v>
      </c>
      <c r="H18" s="309">
        <v>417.46</v>
      </c>
      <c r="I18" s="309">
        <v>413.75</v>
      </c>
      <c r="J18" s="309">
        <v>429.86</v>
      </c>
      <c r="K18" s="309">
        <v>431.39</v>
      </c>
      <c r="L18" s="309">
        <v>441.49</v>
      </c>
      <c r="M18" s="309">
        <v>467.13</v>
      </c>
      <c r="N18" s="309">
        <v>227.07</v>
      </c>
      <c r="O18" s="309">
        <v>237.68</v>
      </c>
      <c r="P18" s="309">
        <v>252.25</v>
      </c>
      <c r="Q18" s="309">
        <v>275.56</v>
      </c>
      <c r="R18" s="309">
        <v>273.70999999999998</v>
      </c>
      <c r="S18" s="309" t="s">
        <v>361</v>
      </c>
      <c r="T18" s="309" t="s">
        <v>361</v>
      </c>
      <c r="U18" s="309" t="s">
        <v>361</v>
      </c>
      <c r="V18" s="309" t="s">
        <v>361</v>
      </c>
      <c r="W18" s="309" t="s">
        <v>361</v>
      </c>
      <c r="X18" s="309" t="s">
        <v>361</v>
      </c>
      <c r="Y18" s="309">
        <v>262.33999999999997</v>
      </c>
      <c r="Z18" s="309">
        <v>246.33</v>
      </c>
      <c r="AA18" s="309">
        <v>262.20999999999998</v>
      </c>
      <c r="AB18" s="309">
        <v>313.74</v>
      </c>
      <c r="AC18" s="309">
        <v>194.22</v>
      </c>
      <c r="AD18" s="309">
        <v>253.76</v>
      </c>
      <c r="AE18" s="364"/>
      <c r="AF18" s="364"/>
      <c r="AG18" s="364"/>
    </row>
    <row r="19" spans="2:33" x14ac:dyDescent="0.2">
      <c r="B19" s="290">
        <v>8.3333333333333329E-2</v>
      </c>
      <c r="C19" s="309">
        <v>349.27</v>
      </c>
      <c r="D19" s="309">
        <v>350.55</v>
      </c>
      <c r="E19" s="309">
        <v>366.51</v>
      </c>
      <c r="F19" s="309">
        <v>382.08</v>
      </c>
      <c r="G19" s="309">
        <v>395.16</v>
      </c>
      <c r="H19" s="309">
        <v>411.32</v>
      </c>
      <c r="I19" s="309">
        <v>416.77</v>
      </c>
      <c r="J19" s="309">
        <v>426.81</v>
      </c>
      <c r="K19" s="309">
        <v>418.68</v>
      </c>
      <c r="L19" s="309">
        <v>439.77</v>
      </c>
      <c r="M19" s="309">
        <v>464.17</v>
      </c>
      <c r="N19" s="309">
        <v>238.26</v>
      </c>
      <c r="O19" s="309">
        <v>237.93</v>
      </c>
      <c r="P19" s="309">
        <v>248.6</v>
      </c>
      <c r="Q19" s="309">
        <v>277.88</v>
      </c>
      <c r="R19" s="309">
        <v>270.01</v>
      </c>
      <c r="S19" s="309" t="s">
        <v>361</v>
      </c>
      <c r="T19" s="309" t="s">
        <v>361</v>
      </c>
      <c r="U19" s="309" t="s">
        <v>361</v>
      </c>
      <c r="V19" s="309" t="s">
        <v>361</v>
      </c>
      <c r="W19" s="309" t="s">
        <v>361</v>
      </c>
      <c r="X19" s="309" t="s">
        <v>361</v>
      </c>
      <c r="Y19" s="309">
        <v>261.17</v>
      </c>
      <c r="Z19" s="309">
        <v>261.24</v>
      </c>
      <c r="AA19" s="309">
        <v>260.44</v>
      </c>
      <c r="AB19" s="309">
        <v>297.42</v>
      </c>
      <c r="AC19" s="309">
        <v>204.6</v>
      </c>
      <c r="AD19" s="309">
        <v>255.85</v>
      </c>
      <c r="AE19" s="364"/>
      <c r="AF19" s="364"/>
      <c r="AG19" s="364"/>
    </row>
    <row r="20" spans="2:33" x14ac:dyDescent="0.2">
      <c r="B20" s="290">
        <v>0.125</v>
      </c>
      <c r="C20" s="309">
        <v>354.65</v>
      </c>
      <c r="D20" s="309">
        <v>352.4</v>
      </c>
      <c r="E20" s="309">
        <v>367.84</v>
      </c>
      <c r="F20" s="309">
        <v>381.33</v>
      </c>
      <c r="G20" s="309">
        <v>393.59</v>
      </c>
      <c r="H20" s="309">
        <v>413.23</v>
      </c>
      <c r="I20" s="309">
        <v>417.61</v>
      </c>
      <c r="J20" s="309">
        <v>428.39</v>
      </c>
      <c r="K20" s="309">
        <v>423.65</v>
      </c>
      <c r="L20" s="309">
        <v>442.54</v>
      </c>
      <c r="M20" s="309">
        <v>455.82</v>
      </c>
      <c r="N20" s="309">
        <v>238.18</v>
      </c>
      <c r="O20" s="309">
        <v>242.83</v>
      </c>
      <c r="P20" s="309">
        <v>253</v>
      </c>
      <c r="Q20" s="309">
        <v>273.92</v>
      </c>
      <c r="R20" s="309">
        <v>269.45999999999998</v>
      </c>
      <c r="S20" s="309" t="s">
        <v>361</v>
      </c>
      <c r="T20" s="309" t="s">
        <v>361</v>
      </c>
      <c r="U20" s="309" t="s">
        <v>361</v>
      </c>
      <c r="V20" s="309" t="s">
        <v>361</v>
      </c>
      <c r="W20" s="309" t="s">
        <v>361</v>
      </c>
      <c r="X20" s="309" t="s">
        <v>361</v>
      </c>
      <c r="Y20" s="309">
        <v>229.91</v>
      </c>
      <c r="Z20" s="309">
        <v>246.63</v>
      </c>
      <c r="AA20" s="309">
        <v>271.13</v>
      </c>
      <c r="AB20" s="309">
        <v>297.64999999999998</v>
      </c>
      <c r="AC20" s="309">
        <v>209.32</v>
      </c>
      <c r="AD20" s="309">
        <v>252.49</v>
      </c>
      <c r="AE20" s="364"/>
      <c r="AF20" s="364"/>
      <c r="AG20" s="364"/>
    </row>
    <row r="21" spans="2:33" x14ac:dyDescent="0.2">
      <c r="B21" s="290">
        <v>0.16666666666666666</v>
      </c>
      <c r="C21" s="309">
        <v>354.03</v>
      </c>
      <c r="D21" s="309" t="s">
        <v>362</v>
      </c>
      <c r="E21" s="309">
        <v>371.79</v>
      </c>
      <c r="F21" s="309" t="s">
        <v>362</v>
      </c>
      <c r="G21" s="309">
        <v>397.06</v>
      </c>
      <c r="H21" s="309">
        <v>415.22</v>
      </c>
      <c r="I21" s="309" t="s">
        <v>362</v>
      </c>
      <c r="J21" s="309">
        <v>434.7</v>
      </c>
      <c r="K21" s="309" t="s">
        <v>362</v>
      </c>
      <c r="L21" s="309">
        <v>446.03</v>
      </c>
      <c r="M21" s="309" t="s">
        <v>362</v>
      </c>
      <c r="N21" s="309">
        <v>249.75</v>
      </c>
      <c r="O21" s="309">
        <v>251.45</v>
      </c>
      <c r="P21" s="309" t="s">
        <v>362</v>
      </c>
      <c r="Q21" s="309">
        <v>272.32</v>
      </c>
      <c r="R21" s="309" t="s">
        <v>362</v>
      </c>
      <c r="S21" s="309" t="s">
        <v>361</v>
      </c>
      <c r="T21" s="309" t="s">
        <v>361</v>
      </c>
      <c r="U21" s="309" t="s">
        <v>361</v>
      </c>
      <c r="V21" s="309" t="s">
        <v>361</v>
      </c>
      <c r="W21" s="309" t="s">
        <v>361</v>
      </c>
      <c r="X21" s="309" t="s">
        <v>361</v>
      </c>
      <c r="Y21" s="309" t="s">
        <v>362</v>
      </c>
      <c r="Z21" s="309">
        <v>244.65</v>
      </c>
      <c r="AA21" s="309" t="s">
        <v>362</v>
      </c>
      <c r="AB21" s="309">
        <v>317.27999999999997</v>
      </c>
      <c r="AC21" s="309">
        <v>230.17</v>
      </c>
      <c r="AD21" s="309" t="s">
        <v>362</v>
      </c>
      <c r="AE21" s="364"/>
      <c r="AF21" s="364"/>
      <c r="AG21" s="364"/>
    </row>
    <row r="22" spans="2:33" x14ac:dyDescent="0.2">
      <c r="B22" s="290">
        <v>0.20833333333333334</v>
      </c>
      <c r="C22" s="309">
        <v>365.31</v>
      </c>
      <c r="D22" s="309">
        <v>368.84</v>
      </c>
      <c r="E22" s="309">
        <v>371.87</v>
      </c>
      <c r="F22" s="309">
        <v>393.77</v>
      </c>
      <c r="G22" s="309">
        <v>413.43</v>
      </c>
      <c r="H22" s="309">
        <v>421.06</v>
      </c>
      <c r="I22" s="309">
        <v>433.98</v>
      </c>
      <c r="J22" s="309">
        <v>442.14</v>
      </c>
      <c r="K22" s="309">
        <v>442.47</v>
      </c>
      <c r="L22" s="309">
        <v>452.13</v>
      </c>
      <c r="M22" s="309">
        <v>457.79</v>
      </c>
      <c r="N22" s="309">
        <v>251.25</v>
      </c>
      <c r="O22" s="309">
        <v>277.74</v>
      </c>
      <c r="P22" s="309">
        <v>255.11</v>
      </c>
      <c r="Q22" s="309">
        <v>275.52999999999997</v>
      </c>
      <c r="R22" s="309">
        <v>286.45</v>
      </c>
      <c r="S22" s="309" t="s">
        <v>361</v>
      </c>
      <c r="T22" s="309" t="s">
        <v>361</v>
      </c>
      <c r="U22" s="309" t="s">
        <v>361</v>
      </c>
      <c r="V22" s="309" t="s">
        <v>361</v>
      </c>
      <c r="W22" s="309" t="s">
        <v>361</v>
      </c>
      <c r="X22" s="309" t="s">
        <v>361</v>
      </c>
      <c r="Y22" s="309">
        <v>253</v>
      </c>
      <c r="Z22" s="309">
        <v>256.52999999999997</v>
      </c>
      <c r="AA22" s="309">
        <v>294.98</v>
      </c>
      <c r="AB22" s="309">
        <v>362.84</v>
      </c>
      <c r="AC22" s="309">
        <v>221.44</v>
      </c>
      <c r="AD22" s="309">
        <v>282.93</v>
      </c>
      <c r="AE22" s="364"/>
      <c r="AF22" s="364"/>
      <c r="AG22" s="364"/>
    </row>
    <row r="23" spans="2:33" x14ac:dyDescent="0.2">
      <c r="B23" s="290">
        <v>0.25</v>
      </c>
      <c r="C23" s="309">
        <v>383.57</v>
      </c>
      <c r="D23" s="309">
        <v>380.17</v>
      </c>
      <c r="E23" s="309">
        <v>387.09</v>
      </c>
      <c r="F23" s="309">
        <v>411.48</v>
      </c>
      <c r="G23" s="309">
        <v>442.91</v>
      </c>
      <c r="H23" s="309">
        <v>452.69</v>
      </c>
      <c r="I23" s="309">
        <v>435.01</v>
      </c>
      <c r="J23" s="309">
        <v>453.38</v>
      </c>
      <c r="K23" s="309">
        <v>470.57</v>
      </c>
      <c r="L23" s="309">
        <v>484.93</v>
      </c>
      <c r="M23" s="309">
        <v>483.7</v>
      </c>
      <c r="N23" s="309">
        <v>260.24</v>
      </c>
      <c r="O23" s="309">
        <v>349.4</v>
      </c>
      <c r="P23" s="309">
        <v>262.51</v>
      </c>
      <c r="Q23" s="309">
        <v>297.69</v>
      </c>
      <c r="R23" s="309">
        <v>291.04000000000002</v>
      </c>
      <c r="S23" s="309" t="s">
        <v>361</v>
      </c>
      <c r="T23" s="309" t="s">
        <v>361</v>
      </c>
      <c r="U23" s="309" t="s">
        <v>361</v>
      </c>
      <c r="V23" s="309" t="s">
        <v>361</v>
      </c>
      <c r="W23" s="309" t="s">
        <v>361</v>
      </c>
      <c r="X23" s="309" t="s">
        <v>361</v>
      </c>
      <c r="Y23" s="309">
        <v>286.8</v>
      </c>
      <c r="Z23" s="309">
        <v>345.2</v>
      </c>
      <c r="AA23" s="309">
        <v>330.36</v>
      </c>
      <c r="AB23" s="309">
        <v>494.3</v>
      </c>
      <c r="AC23" s="309">
        <v>294.54000000000002</v>
      </c>
      <c r="AD23" s="309">
        <v>305.98</v>
      </c>
      <c r="AE23" s="364"/>
      <c r="AF23" s="364"/>
      <c r="AG23" s="364"/>
    </row>
    <row r="24" spans="2:33" x14ac:dyDescent="0.2">
      <c r="B24" s="290">
        <v>0.29166666666666669</v>
      </c>
      <c r="C24" s="309">
        <v>378.28</v>
      </c>
      <c r="D24" s="309">
        <v>411.51</v>
      </c>
      <c r="E24" s="309">
        <v>393.35</v>
      </c>
      <c r="F24" s="309">
        <v>407.19</v>
      </c>
      <c r="G24" s="309">
        <v>421.8</v>
      </c>
      <c r="H24" s="309">
        <v>451.27</v>
      </c>
      <c r="I24" s="309">
        <v>427.45</v>
      </c>
      <c r="J24" s="309">
        <v>449.15</v>
      </c>
      <c r="K24" s="309">
        <v>469.18</v>
      </c>
      <c r="L24" s="309">
        <v>474.87</v>
      </c>
      <c r="M24" s="309">
        <v>491.37</v>
      </c>
      <c r="N24" s="309">
        <v>268.94</v>
      </c>
      <c r="O24" s="309">
        <v>294.19</v>
      </c>
      <c r="P24" s="309">
        <v>278.85000000000002</v>
      </c>
      <c r="Q24" s="309">
        <v>295.19</v>
      </c>
      <c r="R24" s="309">
        <v>303.89999999999998</v>
      </c>
      <c r="S24" s="309" t="s">
        <v>361</v>
      </c>
      <c r="T24" s="309" t="s">
        <v>361</v>
      </c>
      <c r="U24" s="309" t="s">
        <v>361</v>
      </c>
      <c r="V24" s="309" t="s">
        <v>361</v>
      </c>
      <c r="W24" s="309" t="s">
        <v>361</v>
      </c>
      <c r="X24" s="309" t="s">
        <v>361</v>
      </c>
      <c r="Y24" s="309">
        <v>254.93</v>
      </c>
      <c r="Z24" s="309">
        <v>324.41000000000003</v>
      </c>
      <c r="AA24" s="309">
        <v>337.84</v>
      </c>
      <c r="AB24" s="309">
        <v>360.42</v>
      </c>
      <c r="AC24" s="309">
        <v>272.52999999999997</v>
      </c>
      <c r="AD24" s="309">
        <v>281.44</v>
      </c>
      <c r="AE24" s="364"/>
      <c r="AF24" s="364"/>
      <c r="AG24" s="364"/>
    </row>
    <row r="25" spans="2:33" x14ac:dyDescent="0.2">
      <c r="B25" s="290">
        <v>0.33333333333333331</v>
      </c>
      <c r="C25" s="309">
        <v>375.46</v>
      </c>
      <c r="D25" s="309">
        <v>379.57</v>
      </c>
      <c r="E25" s="309">
        <v>382.46</v>
      </c>
      <c r="F25" s="309">
        <v>398.75</v>
      </c>
      <c r="G25" s="309">
        <v>411.81</v>
      </c>
      <c r="H25" s="309">
        <v>418.72</v>
      </c>
      <c r="I25" s="309">
        <v>418.6</v>
      </c>
      <c r="J25" s="309">
        <v>450.69</v>
      </c>
      <c r="K25" s="309">
        <v>440.85</v>
      </c>
      <c r="L25" s="309">
        <v>456.67</v>
      </c>
      <c r="M25" s="309">
        <v>484.65</v>
      </c>
      <c r="N25" s="309">
        <v>247.39</v>
      </c>
      <c r="O25" s="309">
        <v>263.44</v>
      </c>
      <c r="P25" s="309">
        <v>261.33</v>
      </c>
      <c r="Q25" s="309">
        <v>277.93</v>
      </c>
      <c r="R25" s="309">
        <v>283.2</v>
      </c>
      <c r="S25" s="309" t="s">
        <v>361</v>
      </c>
      <c r="T25" s="309" t="s">
        <v>361</v>
      </c>
      <c r="U25" s="309" t="s">
        <v>361</v>
      </c>
      <c r="V25" s="309" t="s">
        <v>361</v>
      </c>
      <c r="W25" s="309" t="s">
        <v>361</v>
      </c>
      <c r="X25" s="309" t="s">
        <v>361</v>
      </c>
      <c r="Y25" s="309">
        <v>232.69</v>
      </c>
      <c r="Z25" s="309">
        <v>255.71</v>
      </c>
      <c r="AA25" s="309">
        <v>278.31</v>
      </c>
      <c r="AB25" s="309">
        <v>327.2</v>
      </c>
      <c r="AC25" s="309">
        <v>222.12</v>
      </c>
      <c r="AD25" s="309">
        <v>261.41000000000003</v>
      </c>
      <c r="AE25" s="364"/>
      <c r="AF25" s="364"/>
      <c r="AG25" s="364"/>
    </row>
    <row r="26" spans="2:33" x14ac:dyDescent="0.2">
      <c r="B26" s="290">
        <v>0.375</v>
      </c>
      <c r="C26" s="309">
        <v>359.72</v>
      </c>
      <c r="D26" s="309">
        <v>367.28</v>
      </c>
      <c r="E26" s="309">
        <v>367.74</v>
      </c>
      <c r="F26" s="309">
        <v>382.36</v>
      </c>
      <c r="G26" s="309">
        <v>398.54</v>
      </c>
      <c r="H26" s="309">
        <v>397.44</v>
      </c>
      <c r="I26" s="309">
        <v>389.25</v>
      </c>
      <c r="J26" s="309">
        <v>407.62</v>
      </c>
      <c r="K26" s="309">
        <v>432.07</v>
      </c>
      <c r="L26" s="309">
        <v>431.32</v>
      </c>
      <c r="M26" s="309">
        <v>472.62</v>
      </c>
      <c r="N26" s="309">
        <v>222.42</v>
      </c>
      <c r="O26" s="309">
        <v>228.91</v>
      </c>
      <c r="P26" s="309">
        <v>249.82</v>
      </c>
      <c r="Q26" s="309">
        <v>257.45</v>
      </c>
      <c r="R26" s="309">
        <v>271.64999999999998</v>
      </c>
      <c r="S26" s="309" t="s">
        <v>361</v>
      </c>
      <c r="T26" s="309" t="s">
        <v>361</v>
      </c>
      <c r="U26" s="309" t="s">
        <v>361</v>
      </c>
      <c r="V26" s="309" t="s">
        <v>361</v>
      </c>
      <c r="W26" s="309" t="s">
        <v>361</v>
      </c>
      <c r="X26" s="309" t="s">
        <v>361</v>
      </c>
      <c r="Y26" s="309">
        <v>210.92</v>
      </c>
      <c r="Z26" s="309">
        <v>238.79</v>
      </c>
      <c r="AA26" s="309">
        <v>267.85000000000002</v>
      </c>
      <c r="AB26" s="309">
        <v>301.08</v>
      </c>
      <c r="AC26" s="309">
        <v>186.38</v>
      </c>
      <c r="AD26" s="309">
        <v>259.42</v>
      </c>
      <c r="AE26" s="364"/>
      <c r="AF26" s="364"/>
      <c r="AG26" s="364"/>
    </row>
    <row r="27" spans="2:33" x14ac:dyDescent="0.2">
      <c r="B27" s="290">
        <v>0.41666666666666669</v>
      </c>
      <c r="C27" s="309">
        <v>330.66</v>
      </c>
      <c r="D27" s="309">
        <v>344.62</v>
      </c>
      <c r="E27" s="309">
        <v>354.64</v>
      </c>
      <c r="F27" s="309">
        <v>364.5</v>
      </c>
      <c r="G27" s="309">
        <v>371.53</v>
      </c>
      <c r="H27" s="309">
        <v>368.61</v>
      </c>
      <c r="I27" s="309">
        <v>380.59</v>
      </c>
      <c r="J27" s="309">
        <v>394.29</v>
      </c>
      <c r="K27" s="309">
        <v>417.44</v>
      </c>
      <c r="L27" s="309">
        <v>425.46</v>
      </c>
      <c r="M27" s="309">
        <v>452.73</v>
      </c>
      <c r="N27" s="309">
        <v>226.67</v>
      </c>
      <c r="O27" s="309">
        <v>220.61</v>
      </c>
      <c r="P27" s="309">
        <v>236.8</v>
      </c>
      <c r="Q27" s="309">
        <v>232.95</v>
      </c>
      <c r="R27" s="309">
        <v>250.83</v>
      </c>
      <c r="S27" s="309" t="s">
        <v>361</v>
      </c>
      <c r="T27" s="309" t="s">
        <v>361</v>
      </c>
      <c r="U27" s="309" t="s">
        <v>361</v>
      </c>
      <c r="V27" s="309" t="s">
        <v>361</v>
      </c>
      <c r="W27" s="309" t="s">
        <v>361</v>
      </c>
      <c r="X27" s="309" t="s">
        <v>361</v>
      </c>
      <c r="Y27" s="309">
        <v>194.88</v>
      </c>
      <c r="Z27" s="309">
        <v>223.54</v>
      </c>
      <c r="AA27" s="309">
        <v>239.34</v>
      </c>
      <c r="AB27" s="309">
        <v>275.02</v>
      </c>
      <c r="AC27" s="309" t="s">
        <v>362</v>
      </c>
      <c r="AD27" s="309">
        <v>246.74</v>
      </c>
      <c r="AE27" s="364"/>
      <c r="AF27" s="364"/>
      <c r="AG27" s="364"/>
    </row>
    <row r="28" spans="2:33" x14ac:dyDescent="0.2">
      <c r="B28" s="290">
        <v>0.45833333333333331</v>
      </c>
      <c r="C28" s="309">
        <v>310.41000000000003</v>
      </c>
      <c r="D28" s="309">
        <v>362.67</v>
      </c>
      <c r="E28" s="309">
        <v>369.56</v>
      </c>
      <c r="F28" s="309">
        <v>348.92</v>
      </c>
      <c r="G28" s="309">
        <v>353.2</v>
      </c>
      <c r="H28" s="309">
        <v>361.78</v>
      </c>
      <c r="I28" s="309">
        <v>383.52</v>
      </c>
      <c r="J28" s="309">
        <v>397.03</v>
      </c>
      <c r="K28" s="309">
        <v>428.7</v>
      </c>
      <c r="L28" s="309">
        <v>473.44</v>
      </c>
      <c r="M28" s="309">
        <v>445.93</v>
      </c>
      <c r="N28" s="309">
        <v>213.29</v>
      </c>
      <c r="O28" s="309">
        <v>225.28</v>
      </c>
      <c r="P28" s="309">
        <v>242</v>
      </c>
      <c r="Q28" s="309">
        <v>231.4</v>
      </c>
      <c r="R28" s="309">
        <v>256.27999999999997</v>
      </c>
      <c r="S28" s="309" t="s">
        <v>361</v>
      </c>
      <c r="T28" s="309" t="s">
        <v>361</v>
      </c>
      <c r="U28" s="309" t="s">
        <v>361</v>
      </c>
      <c r="V28" s="309" t="s">
        <v>361</v>
      </c>
      <c r="W28" s="309" t="s">
        <v>361</v>
      </c>
      <c r="X28" s="309" t="s">
        <v>361</v>
      </c>
      <c r="Y28" s="309">
        <v>183.36</v>
      </c>
      <c r="Z28" s="309">
        <v>205.35</v>
      </c>
      <c r="AA28" s="309">
        <v>242.42</v>
      </c>
      <c r="AB28" s="309">
        <v>293.58</v>
      </c>
      <c r="AC28" s="309">
        <v>180.87</v>
      </c>
      <c r="AD28" s="309">
        <v>250.57</v>
      </c>
      <c r="AE28" s="364"/>
      <c r="AF28" s="364"/>
      <c r="AG28" s="364"/>
    </row>
    <row r="29" spans="2:33" x14ac:dyDescent="0.2">
      <c r="B29" s="290">
        <v>0.5</v>
      </c>
      <c r="C29" s="309">
        <v>320.55</v>
      </c>
      <c r="D29" s="309">
        <v>379.5</v>
      </c>
      <c r="E29" s="309">
        <v>370.66</v>
      </c>
      <c r="F29" s="309">
        <v>376.13</v>
      </c>
      <c r="G29" s="309">
        <v>356.82</v>
      </c>
      <c r="H29" s="309">
        <v>385.61</v>
      </c>
      <c r="I29" s="309">
        <v>386.28</v>
      </c>
      <c r="J29" s="309">
        <v>393.98</v>
      </c>
      <c r="K29" s="309">
        <v>440.08</v>
      </c>
      <c r="L29" s="309">
        <v>465.32</v>
      </c>
      <c r="M29" s="309">
        <v>450.36</v>
      </c>
      <c r="N29" s="309">
        <v>220.45</v>
      </c>
      <c r="O29" s="309">
        <v>220.7</v>
      </c>
      <c r="P29" s="309">
        <v>255.06</v>
      </c>
      <c r="Q29" s="309">
        <v>222.14</v>
      </c>
      <c r="R29" s="309">
        <v>250.66</v>
      </c>
      <c r="S29" s="309" t="s">
        <v>361</v>
      </c>
      <c r="T29" s="309" t="s">
        <v>361</v>
      </c>
      <c r="U29" s="309" t="s">
        <v>361</v>
      </c>
      <c r="V29" s="309" t="s">
        <v>361</v>
      </c>
      <c r="W29" s="309" t="s">
        <v>361</v>
      </c>
      <c r="X29" s="309" t="s">
        <v>361</v>
      </c>
      <c r="Y29" s="309">
        <v>186.14</v>
      </c>
      <c r="Z29" s="309">
        <v>221.98</v>
      </c>
      <c r="AA29" s="309">
        <v>245.09</v>
      </c>
      <c r="AB29" s="309">
        <v>3888.31</v>
      </c>
      <c r="AC29" s="309">
        <v>179.15</v>
      </c>
      <c r="AD29" s="309">
        <v>254.11</v>
      </c>
      <c r="AE29" s="364"/>
      <c r="AF29" s="364"/>
      <c r="AG29" s="364"/>
    </row>
    <row r="30" spans="2:33" x14ac:dyDescent="0.2">
      <c r="B30" s="290">
        <v>0.54166666666666663</v>
      </c>
      <c r="C30" s="309">
        <v>349</v>
      </c>
      <c r="D30" s="309">
        <v>366.6</v>
      </c>
      <c r="E30" s="309">
        <v>369.53</v>
      </c>
      <c r="F30" s="309">
        <v>389.46</v>
      </c>
      <c r="G30" s="309">
        <v>368.85</v>
      </c>
      <c r="H30" s="309">
        <v>408.51</v>
      </c>
      <c r="I30" s="309">
        <v>388.23</v>
      </c>
      <c r="J30" s="309">
        <v>397.61</v>
      </c>
      <c r="K30" s="309">
        <v>417.34</v>
      </c>
      <c r="L30" s="309">
        <v>445.62</v>
      </c>
      <c r="M30" s="309">
        <v>453.1</v>
      </c>
      <c r="N30" s="309">
        <v>218.09</v>
      </c>
      <c r="O30" s="309">
        <v>216.36</v>
      </c>
      <c r="P30" s="309">
        <v>251.84</v>
      </c>
      <c r="Q30" s="309">
        <v>234.55</v>
      </c>
      <c r="R30" s="309" t="s">
        <v>361</v>
      </c>
      <c r="S30" s="309" t="s">
        <v>361</v>
      </c>
      <c r="T30" s="309" t="s">
        <v>361</v>
      </c>
      <c r="U30" s="309" t="s">
        <v>361</v>
      </c>
      <c r="V30" s="309" t="s">
        <v>361</v>
      </c>
      <c r="W30" s="309" t="s">
        <v>361</v>
      </c>
      <c r="X30" s="309" t="s">
        <v>361</v>
      </c>
      <c r="Y30" s="309">
        <v>195.6</v>
      </c>
      <c r="Z30" s="309">
        <v>235.71</v>
      </c>
      <c r="AA30" s="309">
        <v>248.18</v>
      </c>
      <c r="AB30" s="309">
        <v>3522.16</v>
      </c>
      <c r="AC30" s="309">
        <v>149.84</v>
      </c>
      <c r="AD30" s="309">
        <v>262.41000000000003</v>
      </c>
      <c r="AE30" s="364"/>
      <c r="AF30" s="364"/>
      <c r="AG30" s="364"/>
    </row>
    <row r="31" spans="2:33" ht="12" customHeight="1" x14ac:dyDescent="0.2">
      <c r="B31" s="290">
        <v>0.58333333333333337</v>
      </c>
      <c r="C31" s="309">
        <v>358.61</v>
      </c>
      <c r="D31" s="309">
        <v>359.28</v>
      </c>
      <c r="E31" s="309">
        <v>374.61</v>
      </c>
      <c r="F31" s="309">
        <v>404.92</v>
      </c>
      <c r="G31" s="309">
        <v>372.25</v>
      </c>
      <c r="H31" s="309">
        <v>417.85</v>
      </c>
      <c r="I31" s="309">
        <v>389.96</v>
      </c>
      <c r="J31" s="309">
        <v>411.95</v>
      </c>
      <c r="K31" s="309">
        <v>410.97</v>
      </c>
      <c r="L31" s="309">
        <v>449.53</v>
      </c>
      <c r="M31" s="309">
        <v>443.76</v>
      </c>
      <c r="N31" s="309">
        <v>218.38</v>
      </c>
      <c r="O31" s="309">
        <v>235.51</v>
      </c>
      <c r="P31" s="309">
        <v>264.79000000000002</v>
      </c>
      <c r="Q31" s="309">
        <v>215.11</v>
      </c>
      <c r="R31" s="309" t="s">
        <v>361</v>
      </c>
      <c r="S31" s="309" t="s">
        <v>361</v>
      </c>
      <c r="T31" s="309" t="s">
        <v>361</v>
      </c>
      <c r="U31" s="309" t="s">
        <v>361</v>
      </c>
      <c r="V31" s="309" t="s">
        <v>361</v>
      </c>
      <c r="W31" s="309" t="s">
        <v>361</v>
      </c>
      <c r="X31" s="309" t="s">
        <v>361</v>
      </c>
      <c r="Y31" s="309">
        <v>201.03</v>
      </c>
      <c r="Z31" s="309">
        <v>232.89</v>
      </c>
      <c r="AA31" s="309">
        <v>247.08</v>
      </c>
      <c r="AB31" s="309">
        <v>255.26</v>
      </c>
      <c r="AC31" s="309">
        <v>181.46</v>
      </c>
      <c r="AD31" s="309">
        <v>273.29000000000002</v>
      </c>
      <c r="AE31" s="364"/>
      <c r="AF31" s="364"/>
      <c r="AG31" s="364"/>
    </row>
    <row r="32" spans="2:33" ht="12" customHeight="1" x14ac:dyDescent="0.2">
      <c r="B32" s="290">
        <v>0.625</v>
      </c>
      <c r="C32" s="309">
        <v>368.13</v>
      </c>
      <c r="D32" s="309">
        <v>362.26</v>
      </c>
      <c r="E32" s="309">
        <v>366.37</v>
      </c>
      <c r="F32" s="309">
        <v>409.52</v>
      </c>
      <c r="G32" s="309">
        <v>363.41</v>
      </c>
      <c r="H32" s="309">
        <v>414.13</v>
      </c>
      <c r="I32" s="309">
        <v>383.83</v>
      </c>
      <c r="J32" s="309">
        <v>415.15</v>
      </c>
      <c r="K32" s="309">
        <v>407.42</v>
      </c>
      <c r="L32" s="309">
        <v>449.97</v>
      </c>
      <c r="M32" s="309">
        <v>451.58</v>
      </c>
      <c r="N32" s="309">
        <v>210</v>
      </c>
      <c r="O32" s="309">
        <v>237.83</v>
      </c>
      <c r="P32" s="309">
        <v>252.52</v>
      </c>
      <c r="Q32" s="309">
        <v>226.18</v>
      </c>
      <c r="R32" s="309" t="s">
        <v>361</v>
      </c>
      <c r="S32" s="309" t="s">
        <v>361</v>
      </c>
      <c r="T32" s="309" t="s">
        <v>361</v>
      </c>
      <c r="U32" s="309" t="s">
        <v>361</v>
      </c>
      <c r="V32" s="309" t="s">
        <v>361</v>
      </c>
      <c r="W32" s="309" t="s">
        <v>361</v>
      </c>
      <c r="X32" s="309" t="s">
        <v>361</v>
      </c>
      <c r="Y32" s="309">
        <v>209.5</v>
      </c>
      <c r="Z32" s="309">
        <v>259.87</v>
      </c>
      <c r="AA32" s="309">
        <v>256.48</v>
      </c>
      <c r="AB32" s="309">
        <v>832.33</v>
      </c>
      <c r="AC32" s="309">
        <v>211.41</v>
      </c>
      <c r="AD32" s="309">
        <v>277.77999999999997</v>
      </c>
      <c r="AE32" s="364"/>
      <c r="AF32" s="364"/>
      <c r="AG32" s="364"/>
    </row>
    <row r="33" spans="2:33" ht="12" customHeight="1" x14ac:dyDescent="0.2">
      <c r="B33" s="290">
        <v>0.66666666666666663</v>
      </c>
      <c r="C33" s="309">
        <v>347.24</v>
      </c>
      <c r="D33" s="309">
        <v>347.71</v>
      </c>
      <c r="E33" s="309">
        <v>356.21</v>
      </c>
      <c r="F33" s="309">
        <v>395.74</v>
      </c>
      <c r="G33" s="309">
        <v>359.13</v>
      </c>
      <c r="H33" s="309">
        <v>389.01</v>
      </c>
      <c r="I33" s="309">
        <v>382.48</v>
      </c>
      <c r="J33" s="309">
        <v>413.1</v>
      </c>
      <c r="K33" s="309">
        <v>418.2</v>
      </c>
      <c r="L33" s="309">
        <v>459.43</v>
      </c>
      <c r="M33" s="309">
        <v>452</v>
      </c>
      <c r="N33" s="309">
        <v>224.09</v>
      </c>
      <c r="O33" s="309">
        <v>224.75</v>
      </c>
      <c r="P33" s="309">
        <v>236.04</v>
      </c>
      <c r="Q33" s="309">
        <v>233.75</v>
      </c>
      <c r="R33" s="309" t="s">
        <v>361</v>
      </c>
      <c r="S33" s="309" t="s">
        <v>361</v>
      </c>
      <c r="T33" s="309" t="s">
        <v>361</v>
      </c>
      <c r="U33" s="309" t="s">
        <v>361</v>
      </c>
      <c r="V33" s="309" t="s">
        <v>361</v>
      </c>
      <c r="W33" s="309" t="s">
        <v>361</v>
      </c>
      <c r="X33" s="309">
        <v>169.28</v>
      </c>
      <c r="Y33" s="309">
        <v>209.6</v>
      </c>
      <c r="Z33" s="309">
        <v>248.83</v>
      </c>
      <c r="AA33" s="309">
        <v>250.52</v>
      </c>
      <c r="AB33" s="309" t="s">
        <v>362</v>
      </c>
      <c r="AC33" s="309">
        <v>205.09</v>
      </c>
      <c r="AD33" s="309">
        <v>271.02</v>
      </c>
      <c r="AE33" s="364"/>
      <c r="AF33" s="364"/>
      <c r="AG33" s="364"/>
    </row>
    <row r="34" spans="2:33" ht="12" customHeight="1" x14ac:dyDescent="0.2">
      <c r="B34" s="290">
        <v>0.70833333333333337</v>
      </c>
      <c r="C34" s="309">
        <v>337.46</v>
      </c>
      <c r="D34" s="309">
        <v>349.07</v>
      </c>
      <c r="E34" s="309">
        <v>369.84</v>
      </c>
      <c r="F34" s="309">
        <v>398.81</v>
      </c>
      <c r="G34" s="309">
        <v>362.28</v>
      </c>
      <c r="H34" s="309">
        <v>388.41</v>
      </c>
      <c r="I34" s="309">
        <v>387.88</v>
      </c>
      <c r="J34" s="309">
        <v>405.11</v>
      </c>
      <c r="K34" s="309">
        <v>414.7</v>
      </c>
      <c r="L34" s="309">
        <v>437.83</v>
      </c>
      <c r="M34" s="309" t="s">
        <v>362</v>
      </c>
      <c r="N34" s="309">
        <v>246.84</v>
      </c>
      <c r="O34" s="309">
        <v>217.93</v>
      </c>
      <c r="P34" s="309">
        <v>223.12</v>
      </c>
      <c r="Q34" s="309">
        <v>238.51</v>
      </c>
      <c r="R34" s="309" t="s">
        <v>361</v>
      </c>
      <c r="S34" s="309" t="s">
        <v>361</v>
      </c>
      <c r="T34" s="309" t="s">
        <v>361</v>
      </c>
      <c r="U34" s="309" t="s">
        <v>361</v>
      </c>
      <c r="V34" s="309" t="s">
        <v>361</v>
      </c>
      <c r="W34" s="309" t="s">
        <v>361</v>
      </c>
      <c r="X34" s="309">
        <v>178.83</v>
      </c>
      <c r="Y34" s="309">
        <v>209.23</v>
      </c>
      <c r="Z34" s="309">
        <v>247.36</v>
      </c>
      <c r="AA34" s="309">
        <v>246.45</v>
      </c>
      <c r="AB34" s="309">
        <v>170.98</v>
      </c>
      <c r="AC34" s="309">
        <v>248.98</v>
      </c>
      <c r="AD34" s="309">
        <v>268.63</v>
      </c>
      <c r="AE34" s="364"/>
      <c r="AF34" s="364"/>
      <c r="AG34" s="364"/>
    </row>
    <row r="35" spans="2:33" ht="12" customHeight="1" x14ac:dyDescent="0.2">
      <c r="B35" s="290">
        <v>0.75</v>
      </c>
      <c r="C35" s="309">
        <v>349.16</v>
      </c>
      <c r="D35" s="309">
        <v>356.53</v>
      </c>
      <c r="E35" s="309">
        <v>371.01</v>
      </c>
      <c r="F35" s="309">
        <v>391.66</v>
      </c>
      <c r="G35" s="309">
        <v>371.57</v>
      </c>
      <c r="H35" s="309">
        <v>381.86</v>
      </c>
      <c r="I35" s="309">
        <v>398.23</v>
      </c>
      <c r="J35" s="309">
        <v>411.4</v>
      </c>
      <c r="K35" s="309">
        <v>425.38</v>
      </c>
      <c r="L35" s="309">
        <v>460.46</v>
      </c>
      <c r="M35" s="309">
        <v>226.72</v>
      </c>
      <c r="N35" s="309">
        <v>234.05</v>
      </c>
      <c r="O35" s="309">
        <v>194.36</v>
      </c>
      <c r="P35" s="309">
        <v>222.78</v>
      </c>
      <c r="Q35" s="309" t="s">
        <v>362</v>
      </c>
      <c r="R35" s="309" t="s">
        <v>361</v>
      </c>
      <c r="S35" s="309" t="s">
        <v>361</v>
      </c>
      <c r="T35" s="309" t="s">
        <v>361</v>
      </c>
      <c r="U35" s="309" t="s">
        <v>361</v>
      </c>
      <c r="V35" s="309" t="s">
        <v>361</v>
      </c>
      <c r="W35" s="309" t="s">
        <v>361</v>
      </c>
      <c r="X35" s="309">
        <v>190.79</v>
      </c>
      <c r="Y35" s="309">
        <v>211.23</v>
      </c>
      <c r="Z35" s="309">
        <v>240.29</v>
      </c>
      <c r="AA35" s="309">
        <v>250.5</v>
      </c>
      <c r="AB35" s="309">
        <v>183.77</v>
      </c>
      <c r="AC35" s="309">
        <v>232.43</v>
      </c>
      <c r="AD35" s="309">
        <v>291.89999999999998</v>
      </c>
      <c r="AE35" s="364"/>
      <c r="AF35" s="364"/>
      <c r="AG35" s="364"/>
    </row>
    <row r="36" spans="2:33" ht="12" customHeight="1" x14ac:dyDescent="0.2">
      <c r="B36" s="290">
        <v>0.79166666666666663</v>
      </c>
      <c r="C36" s="309">
        <v>359.22</v>
      </c>
      <c r="D36" s="309">
        <v>359.17</v>
      </c>
      <c r="E36" s="309">
        <v>382.59</v>
      </c>
      <c r="F36" s="309">
        <v>398.88</v>
      </c>
      <c r="G36" s="309">
        <v>389.17</v>
      </c>
      <c r="H36" s="309">
        <v>388.41</v>
      </c>
      <c r="I36" s="309">
        <v>411.79</v>
      </c>
      <c r="J36" s="309">
        <v>444.41</v>
      </c>
      <c r="K36" s="309">
        <v>438.2</v>
      </c>
      <c r="L36" s="309">
        <v>457.31</v>
      </c>
      <c r="M36" s="309">
        <v>232.69</v>
      </c>
      <c r="N36" s="309">
        <v>237.19</v>
      </c>
      <c r="O36" s="309">
        <v>199.81</v>
      </c>
      <c r="P36" s="309">
        <v>232.02</v>
      </c>
      <c r="Q36" s="309">
        <v>215.76</v>
      </c>
      <c r="R36" s="309" t="s">
        <v>361</v>
      </c>
      <c r="S36" s="309" t="s">
        <v>361</v>
      </c>
      <c r="T36" s="309" t="s">
        <v>361</v>
      </c>
      <c r="U36" s="309" t="s">
        <v>361</v>
      </c>
      <c r="V36" s="309" t="s">
        <v>361</v>
      </c>
      <c r="W36" s="309" t="s">
        <v>361</v>
      </c>
      <c r="X36" s="309">
        <v>189.71</v>
      </c>
      <c r="Y36" s="309">
        <v>227.65</v>
      </c>
      <c r="Z36" s="309">
        <v>237.19</v>
      </c>
      <c r="AA36" s="309">
        <v>275.04000000000002</v>
      </c>
      <c r="AB36" s="309">
        <v>165.42</v>
      </c>
      <c r="AC36" s="309">
        <v>227.98</v>
      </c>
      <c r="AD36" s="309">
        <v>275.61</v>
      </c>
      <c r="AE36" s="364"/>
      <c r="AF36" s="364"/>
      <c r="AG36" s="364"/>
    </row>
    <row r="37" spans="2:33" ht="12" customHeight="1" x14ac:dyDescent="0.2">
      <c r="B37" s="290">
        <v>0.83333333333333337</v>
      </c>
      <c r="C37" s="309">
        <v>338.01</v>
      </c>
      <c r="D37" s="309">
        <v>345.11</v>
      </c>
      <c r="E37" s="309">
        <v>360.41</v>
      </c>
      <c r="F37" s="309">
        <v>373.44</v>
      </c>
      <c r="G37" s="309">
        <v>387.07</v>
      </c>
      <c r="H37" s="309">
        <v>400</v>
      </c>
      <c r="I37" s="309">
        <v>425.37</v>
      </c>
      <c r="J37" s="309">
        <v>385.71</v>
      </c>
      <c r="K37" s="309">
        <v>417.13</v>
      </c>
      <c r="L37" s="309">
        <v>469.67</v>
      </c>
      <c r="M37" s="309">
        <v>218.03</v>
      </c>
      <c r="N37" s="309">
        <v>235.67</v>
      </c>
      <c r="O37" s="309">
        <v>199.92</v>
      </c>
      <c r="P37" s="309">
        <v>264.91000000000003</v>
      </c>
      <c r="Q37" s="309">
        <v>228.72</v>
      </c>
      <c r="R37" s="309" t="s">
        <v>361</v>
      </c>
      <c r="S37" s="309" t="s">
        <v>361</v>
      </c>
      <c r="T37" s="309" t="s">
        <v>361</v>
      </c>
      <c r="U37" s="309" t="s">
        <v>361</v>
      </c>
      <c r="V37" s="309" t="s">
        <v>361</v>
      </c>
      <c r="W37" s="309" t="s">
        <v>361</v>
      </c>
      <c r="X37" s="309">
        <v>179.3</v>
      </c>
      <c r="Y37" s="309">
        <v>234.18</v>
      </c>
      <c r="Z37" s="309">
        <v>254.29</v>
      </c>
      <c r="AA37" s="309">
        <v>286.16000000000003</v>
      </c>
      <c r="AB37" s="309">
        <v>158.41</v>
      </c>
      <c r="AC37" s="309">
        <v>236.76</v>
      </c>
      <c r="AD37" s="309">
        <v>278.41000000000003</v>
      </c>
      <c r="AE37" s="364"/>
      <c r="AF37" s="364"/>
      <c r="AG37" s="364"/>
    </row>
    <row r="38" spans="2:33" ht="12" customHeight="1" x14ac:dyDescent="0.2">
      <c r="B38" s="290">
        <v>0.875</v>
      </c>
      <c r="C38" s="309">
        <v>335.41</v>
      </c>
      <c r="D38" s="309">
        <v>335.31</v>
      </c>
      <c r="E38" s="309">
        <v>354.11</v>
      </c>
      <c r="F38" s="309">
        <v>359.79</v>
      </c>
      <c r="G38" s="309">
        <v>415.45</v>
      </c>
      <c r="H38" s="309">
        <v>402.04</v>
      </c>
      <c r="I38" s="309">
        <v>427.82</v>
      </c>
      <c r="J38" s="309">
        <v>399.74</v>
      </c>
      <c r="K38" s="309">
        <v>415.5</v>
      </c>
      <c r="L38" s="309">
        <v>453.93</v>
      </c>
      <c r="M38" s="309">
        <v>205.89</v>
      </c>
      <c r="N38" s="309">
        <v>193.69</v>
      </c>
      <c r="O38" s="309">
        <v>218.89</v>
      </c>
      <c r="P38" s="309">
        <v>292.5</v>
      </c>
      <c r="Q38" s="309">
        <v>247.6</v>
      </c>
      <c r="R38" s="309" t="s">
        <v>361</v>
      </c>
      <c r="S38" s="309" t="s">
        <v>361</v>
      </c>
      <c r="T38" s="309" t="s">
        <v>361</v>
      </c>
      <c r="U38" s="309" t="s">
        <v>361</v>
      </c>
      <c r="V38" s="309" t="s">
        <v>361</v>
      </c>
      <c r="W38" s="309" t="s">
        <v>361</v>
      </c>
      <c r="X38" s="309">
        <v>178.32</v>
      </c>
      <c r="Y38" s="309">
        <v>233.82</v>
      </c>
      <c r="Z38" s="309">
        <v>268.83999999999997</v>
      </c>
      <c r="AA38" s="309">
        <v>285.94</v>
      </c>
      <c r="AB38" s="309">
        <v>148.37</v>
      </c>
      <c r="AC38" s="309">
        <v>240.08</v>
      </c>
      <c r="AD38" s="309">
        <v>280.70999999999998</v>
      </c>
      <c r="AE38" s="364"/>
      <c r="AF38" s="364"/>
      <c r="AG38" s="364"/>
    </row>
    <row r="39" spans="2:33" ht="12" customHeight="1" x14ac:dyDescent="0.2">
      <c r="B39" s="290">
        <v>0.91666666666666663</v>
      </c>
      <c r="C39" s="309">
        <v>337.4</v>
      </c>
      <c r="D39" s="309">
        <v>343.94</v>
      </c>
      <c r="E39" s="309">
        <v>365.48</v>
      </c>
      <c r="F39" s="309">
        <v>365.75</v>
      </c>
      <c r="G39" s="309">
        <v>420.48</v>
      </c>
      <c r="H39" s="309">
        <v>397.94</v>
      </c>
      <c r="I39" s="309">
        <v>431.95</v>
      </c>
      <c r="J39" s="309">
        <v>425.31</v>
      </c>
      <c r="K39" s="309">
        <v>435.76</v>
      </c>
      <c r="L39" s="309">
        <v>438.94</v>
      </c>
      <c r="M39" s="309">
        <v>222.53</v>
      </c>
      <c r="N39" s="309">
        <v>200.32</v>
      </c>
      <c r="O39" s="309">
        <v>247.15</v>
      </c>
      <c r="P39" s="309">
        <v>278.18</v>
      </c>
      <c r="Q39" s="309">
        <v>269.70999999999998</v>
      </c>
      <c r="R39" s="309" t="s">
        <v>361</v>
      </c>
      <c r="S39" s="309" t="s">
        <v>361</v>
      </c>
      <c r="T39" s="309" t="s">
        <v>361</v>
      </c>
      <c r="U39" s="309" t="s">
        <v>361</v>
      </c>
      <c r="V39" s="309" t="s">
        <v>361</v>
      </c>
      <c r="W39" s="309" t="s">
        <v>361</v>
      </c>
      <c r="X39" s="309">
        <v>187.07</v>
      </c>
      <c r="Y39" s="309">
        <v>247.46</v>
      </c>
      <c r="Z39" s="309">
        <v>265.22000000000003</v>
      </c>
      <c r="AA39" s="309">
        <v>299.14999999999998</v>
      </c>
      <c r="AB39" s="309">
        <v>159.38</v>
      </c>
      <c r="AC39" s="309">
        <v>251.64</v>
      </c>
      <c r="AD39" s="309">
        <v>280.11</v>
      </c>
      <c r="AE39" s="364"/>
      <c r="AF39" s="364"/>
      <c r="AG39" s="364"/>
    </row>
    <row r="40" spans="2:33" ht="12" customHeight="1" x14ac:dyDescent="0.2">
      <c r="B40" s="290">
        <v>0.95833333333333337</v>
      </c>
      <c r="C40" s="309">
        <v>340.65</v>
      </c>
      <c r="D40" s="309">
        <v>351.63</v>
      </c>
      <c r="E40" s="309">
        <v>375.08</v>
      </c>
      <c r="F40" s="309">
        <v>372.3</v>
      </c>
      <c r="G40" s="309">
        <v>411.45</v>
      </c>
      <c r="H40" s="309">
        <v>396.28</v>
      </c>
      <c r="I40" s="309">
        <v>431.83</v>
      </c>
      <c r="J40" s="309">
        <v>425.76</v>
      </c>
      <c r="K40" s="309">
        <v>437.37</v>
      </c>
      <c r="L40" s="309">
        <v>458.02</v>
      </c>
      <c r="M40" s="309">
        <v>226.93</v>
      </c>
      <c r="N40" s="309">
        <v>216.47</v>
      </c>
      <c r="O40" s="309">
        <v>272.07</v>
      </c>
      <c r="P40" s="309">
        <v>298.87</v>
      </c>
      <c r="Q40" s="309">
        <v>270.51</v>
      </c>
      <c r="R40" s="309" t="s">
        <v>361</v>
      </c>
      <c r="S40" s="309" t="s">
        <v>361</v>
      </c>
      <c r="T40" s="309" t="s">
        <v>361</v>
      </c>
      <c r="U40" s="309" t="s">
        <v>361</v>
      </c>
      <c r="V40" s="309" t="s">
        <v>361</v>
      </c>
      <c r="W40" s="309" t="s">
        <v>361</v>
      </c>
      <c r="X40" s="309">
        <v>228.52</v>
      </c>
      <c r="Y40" s="309">
        <v>241.15</v>
      </c>
      <c r="Z40" s="309">
        <v>283.10000000000002</v>
      </c>
      <c r="AA40" s="309">
        <v>302.05</v>
      </c>
      <c r="AB40" s="309">
        <v>168.43</v>
      </c>
      <c r="AC40" s="309">
        <v>253.32</v>
      </c>
      <c r="AD40" s="309">
        <v>263.31</v>
      </c>
      <c r="AE40" s="364"/>
      <c r="AF40" s="364"/>
      <c r="AG40" s="364"/>
    </row>
    <row r="41" spans="2:33" ht="27.75" customHeight="1" x14ac:dyDescent="0.2">
      <c r="B41" s="288" t="s">
        <v>329</v>
      </c>
      <c r="C41" s="380" t="s">
        <v>330</v>
      </c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64"/>
      <c r="AF41" s="364"/>
      <c r="AG41" s="364"/>
    </row>
    <row r="42" spans="2:33" ht="10.5" customHeight="1" x14ac:dyDescent="0.2">
      <c r="B42" s="323" t="s">
        <v>306</v>
      </c>
    </row>
    <row r="43" spans="2:33" ht="10.5" customHeight="1" x14ac:dyDescent="0.2">
      <c r="B43" s="323" t="s">
        <v>363</v>
      </c>
    </row>
    <row r="44" spans="2:33" ht="10.5" customHeight="1" x14ac:dyDescent="0.2">
      <c r="B44" s="323"/>
    </row>
  </sheetData>
  <mergeCells count="6">
    <mergeCell ref="C41:AD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4"/>
  <sheetViews>
    <sheetView showGridLines="0" tabSelected="1" view="pageBreakPreview" topLeftCell="A4" zoomScale="98" zoomScaleNormal="60" zoomScaleSheetLayoutView="98" workbookViewId="0">
      <selection activeCell="B42" sqref="B42:B43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7.285156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7.85546875" style="279" customWidth="1"/>
    <col min="18" max="18" width="6.7109375" style="279" customWidth="1"/>
    <col min="19" max="19" width="7" style="279" customWidth="1"/>
    <col min="20" max="20" width="7.28515625" style="279" customWidth="1"/>
    <col min="21" max="21" width="7.7109375" style="279" customWidth="1"/>
    <col min="22" max="23" width="7.425781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8" width="7.28515625" style="279" customWidth="1"/>
    <col min="29" max="29" width="6.7109375" style="279" bestFit="1" customWidth="1"/>
    <col min="30" max="30" width="6.42578125" style="279" bestFit="1" customWidth="1"/>
    <col min="31" max="31" width="7.42578125" style="279" customWidth="1"/>
    <col min="32" max="32" width="7.7109375" style="279" customWidth="1"/>
    <col min="33" max="33" width="7.140625" style="279" customWidth="1"/>
    <col min="34" max="16384" width="11.42578125" style="279"/>
  </cols>
  <sheetData>
    <row r="1" spans="2:33" ht="12" customHeight="1" x14ac:dyDescent="0.2">
      <c r="B1" s="321"/>
    </row>
    <row r="2" spans="2:33" ht="12" customHeight="1" x14ac:dyDescent="0.2">
      <c r="B2" s="375"/>
      <c r="C2" s="375"/>
      <c r="D2" s="375"/>
      <c r="E2" s="375"/>
      <c r="F2" s="388" t="s">
        <v>348</v>
      </c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90"/>
    </row>
    <row r="3" spans="2:33" ht="12" customHeight="1" x14ac:dyDescent="0.2">
      <c r="B3" s="375"/>
      <c r="C3" s="375"/>
      <c r="D3" s="375"/>
      <c r="E3" s="375"/>
      <c r="F3" s="382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91"/>
    </row>
    <row r="4" spans="2:33" ht="12" customHeight="1" x14ac:dyDescent="0.2">
      <c r="B4" s="375"/>
      <c r="C4" s="375"/>
      <c r="D4" s="375"/>
      <c r="E4" s="375"/>
      <c r="F4" s="392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4"/>
    </row>
    <row r="5" spans="2:33" ht="12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12" customHeight="1" x14ac:dyDescent="0.2">
      <c r="B6" s="377" t="s">
        <v>188</v>
      </c>
      <c r="C6" s="377"/>
      <c r="D6" s="282"/>
      <c r="E6" s="282"/>
      <c r="F6" s="283" t="str">
        <f>'PM10_CA-ILO-02'!F6</f>
        <v>Evaluación de seguimiento de la calidad del aire en la Municipalidad de PacochaI, distrito Pacocha, provincia Ilo, departamento Moquegua, en enero 2021</v>
      </c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</row>
    <row r="7" spans="2:33" ht="12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</row>
    <row r="8" spans="2:33" ht="12" customHeight="1" x14ac:dyDescent="0.2">
      <c r="B8" s="282" t="s">
        <v>236</v>
      </c>
      <c r="C8" s="282"/>
      <c r="D8" s="282"/>
      <c r="E8" s="282"/>
      <c r="F8" s="283" t="s">
        <v>320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</row>
    <row r="9" spans="2:33" ht="12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</row>
    <row r="10" spans="2:33" ht="12" customHeight="1" x14ac:dyDescent="0.2">
      <c r="B10" s="378" t="s">
        <v>217</v>
      </c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8"/>
    </row>
    <row r="11" spans="2:33" ht="12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</row>
    <row r="12" spans="2:33" ht="12" customHeight="1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2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</row>
    <row r="13" spans="2:33" ht="12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</row>
    <row r="14" spans="2:33" ht="12" customHeight="1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7">
        <v>1193085163</v>
      </c>
      <c r="W14" s="387"/>
      <c r="X14" s="286"/>
      <c r="Y14" s="286"/>
      <c r="Z14" s="286"/>
      <c r="AA14" s="286"/>
      <c r="AB14" s="286"/>
      <c r="AC14" s="286"/>
      <c r="AD14" s="286"/>
      <c r="AE14" s="286"/>
      <c r="AF14" s="286"/>
    </row>
    <row r="15" spans="2:33" ht="12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12" customHeight="1" x14ac:dyDescent="0.2">
      <c r="B16" s="288" t="s">
        <v>257</v>
      </c>
      <c r="C16" s="327">
        <v>1</v>
      </c>
      <c r="D16" s="327">
        <v>2</v>
      </c>
      <c r="E16" s="327">
        <v>3</v>
      </c>
      <c r="F16" s="327">
        <v>4</v>
      </c>
      <c r="G16" s="327">
        <v>5</v>
      </c>
      <c r="H16" s="327">
        <v>6</v>
      </c>
      <c r="I16" s="327">
        <v>7</v>
      </c>
      <c r="J16" s="327">
        <v>8</v>
      </c>
      <c r="K16" s="327">
        <v>9</v>
      </c>
      <c r="L16" s="327">
        <v>10</v>
      </c>
      <c r="M16" s="327">
        <v>11</v>
      </c>
      <c r="N16" s="327">
        <v>12</v>
      </c>
      <c r="O16" s="327">
        <v>13</v>
      </c>
      <c r="P16" s="327">
        <v>14</v>
      </c>
      <c r="Q16" s="327">
        <v>15</v>
      </c>
      <c r="R16" s="327">
        <v>16</v>
      </c>
      <c r="S16" s="327">
        <v>17</v>
      </c>
      <c r="T16" s="327">
        <v>18</v>
      </c>
      <c r="U16" s="327">
        <v>19</v>
      </c>
      <c r="V16" s="327">
        <v>20</v>
      </c>
      <c r="W16" s="327">
        <v>21</v>
      </c>
      <c r="X16" s="327">
        <v>22</v>
      </c>
      <c r="Y16" s="327">
        <v>23</v>
      </c>
      <c r="Z16" s="327">
        <v>24</v>
      </c>
      <c r="AA16" s="327">
        <v>25</v>
      </c>
      <c r="AB16" s="327">
        <v>26</v>
      </c>
      <c r="AC16" s="327">
        <v>27</v>
      </c>
      <c r="AD16" s="371">
        <v>28</v>
      </c>
      <c r="AE16" s="365"/>
      <c r="AF16" s="365"/>
      <c r="AG16" s="365"/>
    </row>
    <row r="17" spans="2:33" ht="12" customHeight="1" x14ac:dyDescent="0.2">
      <c r="B17" s="290">
        <v>0</v>
      </c>
      <c r="C17" s="329" t="s">
        <v>360</v>
      </c>
      <c r="D17" s="329">
        <v>342.9</v>
      </c>
      <c r="E17" s="329">
        <v>350.21</v>
      </c>
      <c r="F17" s="329">
        <v>369.65</v>
      </c>
      <c r="G17" s="329">
        <v>379.8</v>
      </c>
      <c r="H17" s="329">
        <v>396.26</v>
      </c>
      <c r="I17" s="329">
        <v>395.29</v>
      </c>
      <c r="J17" s="329">
        <v>418.51</v>
      </c>
      <c r="K17" s="329">
        <v>416.1</v>
      </c>
      <c r="L17" s="329">
        <v>428.36</v>
      </c>
      <c r="M17" s="329">
        <v>456.11</v>
      </c>
      <c r="N17" s="329">
        <v>225</v>
      </c>
      <c r="O17" s="329">
        <v>224.72</v>
      </c>
      <c r="P17" s="329">
        <v>225.91</v>
      </c>
      <c r="Q17" s="329">
        <v>261.13</v>
      </c>
      <c r="R17" s="329">
        <v>248.83</v>
      </c>
      <c r="S17" s="329" t="s">
        <v>361</v>
      </c>
      <c r="T17" s="329" t="s">
        <v>361</v>
      </c>
      <c r="U17" s="329" t="s">
        <v>361</v>
      </c>
      <c r="V17" s="329" t="s">
        <v>361</v>
      </c>
      <c r="W17" s="329" t="s">
        <v>361</v>
      </c>
      <c r="X17" s="329" t="s">
        <v>361</v>
      </c>
      <c r="Y17" s="329">
        <v>199.39</v>
      </c>
      <c r="Z17" s="329">
        <v>231.45</v>
      </c>
      <c r="AA17" s="329">
        <v>256.94</v>
      </c>
      <c r="AB17" s="329">
        <v>283.64999999999998</v>
      </c>
      <c r="AC17" s="329">
        <v>166.81</v>
      </c>
      <c r="AD17" s="370">
        <v>244.08</v>
      </c>
      <c r="AE17" s="365"/>
      <c r="AF17" s="365"/>
      <c r="AG17" s="365"/>
    </row>
    <row r="18" spans="2:33" ht="12" customHeight="1" x14ac:dyDescent="0.2">
      <c r="B18" s="290">
        <v>4.1666666666666664E-2</v>
      </c>
      <c r="C18" s="329" t="s">
        <v>360</v>
      </c>
      <c r="D18" s="329">
        <v>344.37</v>
      </c>
      <c r="E18" s="329">
        <v>352.56</v>
      </c>
      <c r="F18" s="329">
        <v>370.68</v>
      </c>
      <c r="G18" s="329">
        <v>378.85</v>
      </c>
      <c r="H18" s="329">
        <v>403.15</v>
      </c>
      <c r="I18" s="329">
        <v>398.46</v>
      </c>
      <c r="J18" s="329">
        <v>423.76</v>
      </c>
      <c r="K18" s="329">
        <v>419.39</v>
      </c>
      <c r="L18" s="329">
        <v>431.71</v>
      </c>
      <c r="M18" s="329">
        <v>459.78</v>
      </c>
      <c r="N18" s="329">
        <v>225.25</v>
      </c>
      <c r="O18" s="329">
        <v>223.57</v>
      </c>
      <c r="P18" s="329">
        <v>230.2</v>
      </c>
      <c r="Q18" s="329">
        <v>267.68</v>
      </c>
      <c r="R18" s="329">
        <v>253.86</v>
      </c>
      <c r="S18" s="329" t="s">
        <v>361</v>
      </c>
      <c r="T18" s="329" t="s">
        <v>361</v>
      </c>
      <c r="U18" s="329" t="s">
        <v>361</v>
      </c>
      <c r="V18" s="329" t="s">
        <v>361</v>
      </c>
      <c r="W18" s="329" t="s">
        <v>361</v>
      </c>
      <c r="X18" s="329" t="s">
        <v>361</v>
      </c>
      <c r="Y18" s="329">
        <v>209.83</v>
      </c>
      <c r="Z18" s="329">
        <v>236.09</v>
      </c>
      <c r="AA18" s="329">
        <v>258.8</v>
      </c>
      <c r="AB18" s="329">
        <v>292.06</v>
      </c>
      <c r="AC18" s="329">
        <v>169.71</v>
      </c>
      <c r="AD18" s="370">
        <v>244.68</v>
      </c>
      <c r="AE18" s="365"/>
      <c r="AF18" s="365"/>
      <c r="AG18" s="365"/>
    </row>
    <row r="19" spans="2:33" ht="12" customHeight="1" x14ac:dyDescent="0.2">
      <c r="B19" s="290">
        <v>8.3333333333333329E-2</v>
      </c>
      <c r="C19" s="329" t="s">
        <v>360</v>
      </c>
      <c r="D19" s="329">
        <v>344.54</v>
      </c>
      <c r="E19" s="329">
        <v>353.81</v>
      </c>
      <c r="F19" s="329">
        <v>372.07</v>
      </c>
      <c r="G19" s="329">
        <v>379.29</v>
      </c>
      <c r="H19" s="329">
        <v>408.12</v>
      </c>
      <c r="I19" s="329">
        <v>402.82</v>
      </c>
      <c r="J19" s="329">
        <v>427.33</v>
      </c>
      <c r="K19" s="329">
        <v>420.3</v>
      </c>
      <c r="L19" s="329">
        <v>433.51</v>
      </c>
      <c r="M19" s="329">
        <v>460.24</v>
      </c>
      <c r="N19" s="329">
        <v>226.7</v>
      </c>
      <c r="O19" s="329">
        <v>224.06</v>
      </c>
      <c r="P19" s="329">
        <v>236.98</v>
      </c>
      <c r="Q19" s="329">
        <v>274.57</v>
      </c>
      <c r="R19" s="329">
        <v>255.88</v>
      </c>
      <c r="S19" s="329" t="s">
        <v>361</v>
      </c>
      <c r="T19" s="329" t="s">
        <v>361</v>
      </c>
      <c r="U19" s="329" t="s">
        <v>361</v>
      </c>
      <c r="V19" s="329" t="s">
        <v>361</v>
      </c>
      <c r="W19" s="329" t="s">
        <v>361</v>
      </c>
      <c r="X19" s="329" t="s">
        <v>361</v>
      </c>
      <c r="Y19" s="329">
        <v>218.62</v>
      </c>
      <c r="Z19" s="329">
        <v>242.34</v>
      </c>
      <c r="AA19" s="329">
        <v>261.32</v>
      </c>
      <c r="AB19" s="329">
        <v>297.92</v>
      </c>
      <c r="AC19" s="329">
        <v>172.32</v>
      </c>
      <c r="AD19" s="370">
        <v>247.6</v>
      </c>
      <c r="AE19" s="365"/>
      <c r="AF19" s="365"/>
      <c r="AG19" s="365"/>
    </row>
    <row r="20" spans="2:33" ht="12" customHeight="1" x14ac:dyDescent="0.2">
      <c r="B20" s="290">
        <v>0.125</v>
      </c>
      <c r="C20" s="329" t="s">
        <v>360</v>
      </c>
      <c r="D20" s="329">
        <v>343.69</v>
      </c>
      <c r="E20" s="329">
        <v>354.89</v>
      </c>
      <c r="F20" s="329">
        <v>371.91</v>
      </c>
      <c r="G20" s="329">
        <v>378.63</v>
      </c>
      <c r="H20" s="329">
        <v>411.13</v>
      </c>
      <c r="I20" s="329">
        <v>406.47</v>
      </c>
      <c r="J20" s="329">
        <v>429.41</v>
      </c>
      <c r="K20" s="329">
        <v>417.7</v>
      </c>
      <c r="L20" s="329">
        <v>434.05</v>
      </c>
      <c r="M20" s="329">
        <v>460.05</v>
      </c>
      <c r="N20" s="329">
        <v>227.38</v>
      </c>
      <c r="O20" s="329">
        <v>224.76</v>
      </c>
      <c r="P20" s="329">
        <v>243.63</v>
      </c>
      <c r="Q20" s="329">
        <v>279.81</v>
      </c>
      <c r="R20" s="329">
        <v>262.58999999999997</v>
      </c>
      <c r="S20" s="329" t="s">
        <v>361</v>
      </c>
      <c r="T20" s="329" t="s">
        <v>361</v>
      </c>
      <c r="U20" s="329" t="s">
        <v>361</v>
      </c>
      <c r="V20" s="329" t="s">
        <v>361</v>
      </c>
      <c r="W20" s="329" t="s">
        <v>361</v>
      </c>
      <c r="X20" s="329" t="s">
        <v>361</v>
      </c>
      <c r="Y20" s="329">
        <v>223.65</v>
      </c>
      <c r="Z20" s="329">
        <v>244.71</v>
      </c>
      <c r="AA20" s="329">
        <v>265.56</v>
      </c>
      <c r="AB20" s="329">
        <v>300.75</v>
      </c>
      <c r="AC20" s="329">
        <v>177.81</v>
      </c>
      <c r="AD20" s="370">
        <v>250.67</v>
      </c>
      <c r="AE20" s="365"/>
      <c r="AF20" s="365"/>
      <c r="AG20" s="365"/>
    </row>
    <row r="21" spans="2:33" ht="12" customHeight="1" x14ac:dyDescent="0.2">
      <c r="B21" s="290">
        <v>0.16666666666666666</v>
      </c>
      <c r="C21" s="329" t="s">
        <v>360</v>
      </c>
      <c r="D21" s="329">
        <v>344.5</v>
      </c>
      <c r="E21" s="329">
        <v>358.23</v>
      </c>
      <c r="F21" s="329">
        <v>373.55</v>
      </c>
      <c r="G21" s="329">
        <v>381.58</v>
      </c>
      <c r="H21" s="329">
        <v>414.65</v>
      </c>
      <c r="I21" s="329">
        <v>407.4</v>
      </c>
      <c r="J21" s="329">
        <v>430.58</v>
      </c>
      <c r="K21" s="329">
        <v>422.27</v>
      </c>
      <c r="L21" s="329">
        <v>437.66</v>
      </c>
      <c r="M21" s="329">
        <v>458.68</v>
      </c>
      <c r="N21" s="329">
        <v>231.35</v>
      </c>
      <c r="O21" s="329">
        <v>226.74</v>
      </c>
      <c r="P21" s="329">
        <v>249.88</v>
      </c>
      <c r="Q21" s="329">
        <v>280.73</v>
      </c>
      <c r="R21" s="329">
        <v>267.43</v>
      </c>
      <c r="S21" s="329" t="s">
        <v>361</v>
      </c>
      <c r="T21" s="329" t="s">
        <v>361</v>
      </c>
      <c r="U21" s="329" t="s">
        <v>361</v>
      </c>
      <c r="V21" s="329" t="s">
        <v>361</v>
      </c>
      <c r="W21" s="329" t="s">
        <v>361</v>
      </c>
      <c r="X21" s="329" t="s">
        <v>361</v>
      </c>
      <c r="Y21" s="329">
        <v>229.99</v>
      </c>
      <c r="Z21" s="329">
        <v>246.02</v>
      </c>
      <c r="AA21" s="329">
        <v>267.17</v>
      </c>
      <c r="AB21" s="329">
        <v>304.64</v>
      </c>
      <c r="AC21" s="329">
        <v>186.78</v>
      </c>
      <c r="AD21" s="370">
        <v>252.66</v>
      </c>
      <c r="AE21" s="365"/>
      <c r="AF21" s="365"/>
      <c r="AG21" s="365"/>
    </row>
    <row r="22" spans="2:33" ht="12" customHeight="1" x14ac:dyDescent="0.2">
      <c r="B22" s="290">
        <v>0.20833333333333334</v>
      </c>
      <c r="C22" s="329">
        <v>350.67</v>
      </c>
      <c r="D22" s="329">
        <v>349.27</v>
      </c>
      <c r="E22" s="329">
        <v>362.8</v>
      </c>
      <c r="F22" s="329">
        <v>379.22</v>
      </c>
      <c r="G22" s="329">
        <v>388.28</v>
      </c>
      <c r="H22" s="329">
        <v>415.35</v>
      </c>
      <c r="I22" s="329">
        <v>411.96</v>
      </c>
      <c r="J22" s="329">
        <v>432.37</v>
      </c>
      <c r="K22" s="329">
        <v>428.38</v>
      </c>
      <c r="L22" s="329">
        <v>442.24</v>
      </c>
      <c r="M22" s="329">
        <v>459.23</v>
      </c>
      <c r="N22" s="329">
        <v>237.02</v>
      </c>
      <c r="O22" s="329">
        <v>237.24</v>
      </c>
      <c r="P22" s="329">
        <v>255.05</v>
      </c>
      <c r="Q22" s="329">
        <v>278.61</v>
      </c>
      <c r="R22" s="329">
        <v>272.98</v>
      </c>
      <c r="S22" s="329" t="s">
        <v>361</v>
      </c>
      <c r="T22" s="329" t="s">
        <v>361</v>
      </c>
      <c r="U22" s="329" t="s">
        <v>361</v>
      </c>
      <c r="V22" s="329" t="s">
        <v>361</v>
      </c>
      <c r="W22" s="329" t="s">
        <v>361</v>
      </c>
      <c r="X22" s="329" t="s">
        <v>361</v>
      </c>
      <c r="Y22" s="329">
        <v>240.65</v>
      </c>
      <c r="Z22" s="329">
        <v>248.86</v>
      </c>
      <c r="AA22" s="329">
        <v>270.91000000000003</v>
      </c>
      <c r="AB22" s="329">
        <v>314.25</v>
      </c>
      <c r="AC22" s="329">
        <v>195.91</v>
      </c>
      <c r="AD22" s="370">
        <v>258.77999999999997</v>
      </c>
      <c r="AE22" s="365"/>
      <c r="AF22" s="365"/>
      <c r="AG22" s="365"/>
    </row>
    <row r="23" spans="2:33" ht="12" customHeight="1" x14ac:dyDescent="0.2">
      <c r="B23" s="290">
        <v>0.25</v>
      </c>
      <c r="C23" s="329">
        <v>355.37</v>
      </c>
      <c r="D23" s="329">
        <v>355.38</v>
      </c>
      <c r="E23" s="329">
        <v>368.19</v>
      </c>
      <c r="F23" s="329">
        <v>385.79</v>
      </c>
      <c r="G23" s="329">
        <v>397.93</v>
      </c>
      <c r="H23" s="329">
        <v>419.38</v>
      </c>
      <c r="I23" s="329">
        <v>417.25</v>
      </c>
      <c r="J23" s="329">
        <v>435.05</v>
      </c>
      <c r="K23" s="329">
        <v>434.84</v>
      </c>
      <c r="L23" s="329">
        <v>448.39</v>
      </c>
      <c r="M23" s="329">
        <v>465.62</v>
      </c>
      <c r="N23" s="329">
        <v>241.73</v>
      </c>
      <c r="O23" s="329">
        <v>255.88</v>
      </c>
      <c r="P23" s="329">
        <v>257.25</v>
      </c>
      <c r="Q23" s="329">
        <v>281.05</v>
      </c>
      <c r="R23" s="329">
        <v>276.02</v>
      </c>
      <c r="S23" s="329" t="s">
        <v>361</v>
      </c>
      <c r="T23" s="329" t="s">
        <v>361</v>
      </c>
      <c r="U23" s="329" t="s">
        <v>361</v>
      </c>
      <c r="V23" s="329" t="s">
        <v>361</v>
      </c>
      <c r="W23" s="329" t="s">
        <v>361</v>
      </c>
      <c r="X23" s="329" t="s">
        <v>361</v>
      </c>
      <c r="Y23" s="329">
        <v>254.9</v>
      </c>
      <c r="Z23" s="329">
        <v>261.08</v>
      </c>
      <c r="AA23" s="329">
        <v>280.20999999999998</v>
      </c>
      <c r="AB23" s="329">
        <v>338.65</v>
      </c>
      <c r="AC23" s="329">
        <v>212.81</v>
      </c>
      <c r="AD23" s="370">
        <v>266.54000000000002</v>
      </c>
      <c r="AE23" s="365"/>
      <c r="AF23" s="365"/>
      <c r="AG23" s="365"/>
    </row>
    <row r="24" spans="2:33" ht="12" customHeight="1" x14ac:dyDescent="0.2">
      <c r="B24" s="290">
        <v>0.29166666666666669</v>
      </c>
      <c r="C24" s="329">
        <v>358.23</v>
      </c>
      <c r="D24" s="329">
        <v>365.51</v>
      </c>
      <c r="E24" s="329">
        <v>373.4</v>
      </c>
      <c r="F24" s="329">
        <v>390.38</v>
      </c>
      <c r="G24" s="329">
        <v>404.12</v>
      </c>
      <c r="H24" s="329">
        <v>424.35</v>
      </c>
      <c r="I24" s="329">
        <v>421.71</v>
      </c>
      <c r="J24" s="329">
        <v>437.21</v>
      </c>
      <c r="K24" s="329">
        <v>441.04</v>
      </c>
      <c r="L24" s="329">
        <v>453.08</v>
      </c>
      <c r="M24" s="329">
        <v>470.39</v>
      </c>
      <c r="N24" s="329">
        <v>246.98</v>
      </c>
      <c r="O24" s="329">
        <v>265.58999999999997</v>
      </c>
      <c r="P24" s="329">
        <v>258.20999999999998</v>
      </c>
      <c r="Q24" s="329">
        <v>280.58999999999997</v>
      </c>
      <c r="R24" s="329">
        <v>280.8</v>
      </c>
      <c r="S24" s="329" t="s">
        <v>361</v>
      </c>
      <c r="T24" s="329" t="s">
        <v>361</v>
      </c>
      <c r="U24" s="329" t="s">
        <v>361</v>
      </c>
      <c r="V24" s="329" t="s">
        <v>361</v>
      </c>
      <c r="W24" s="329" t="s">
        <v>361</v>
      </c>
      <c r="X24" s="329" t="s">
        <v>361</v>
      </c>
      <c r="Y24" s="329">
        <v>258.67</v>
      </c>
      <c r="Z24" s="329">
        <v>271.49</v>
      </c>
      <c r="AA24" s="329">
        <v>288.02999999999997</v>
      </c>
      <c r="AB24" s="329">
        <v>345.94</v>
      </c>
      <c r="AC24" s="329">
        <v>225.82</v>
      </c>
      <c r="AD24" s="370">
        <v>270.56</v>
      </c>
      <c r="AE24" s="365"/>
      <c r="AF24" s="365"/>
      <c r="AG24" s="365"/>
    </row>
    <row r="25" spans="2:33" ht="12" customHeight="1" x14ac:dyDescent="0.2">
      <c r="B25" s="290">
        <v>0.33333333333333331</v>
      </c>
      <c r="C25" s="329">
        <v>362.51</v>
      </c>
      <c r="D25" s="329">
        <v>370.32</v>
      </c>
      <c r="E25" s="329">
        <v>376.09</v>
      </c>
      <c r="F25" s="329">
        <v>393.24</v>
      </c>
      <c r="G25" s="329">
        <v>408.37</v>
      </c>
      <c r="H25" s="329">
        <v>425.12</v>
      </c>
      <c r="I25" s="329">
        <v>423.31</v>
      </c>
      <c r="J25" s="329">
        <v>439.39</v>
      </c>
      <c r="K25" s="329">
        <v>442.4</v>
      </c>
      <c r="L25" s="329">
        <v>454.8</v>
      </c>
      <c r="M25" s="329">
        <v>472.09</v>
      </c>
      <c r="N25" s="329">
        <v>247.63</v>
      </c>
      <c r="O25" s="329">
        <v>269.33</v>
      </c>
      <c r="P25" s="329">
        <v>258.81</v>
      </c>
      <c r="Q25" s="329">
        <v>280.75</v>
      </c>
      <c r="R25" s="329">
        <v>282.54000000000002</v>
      </c>
      <c r="S25" s="329" t="s">
        <v>361</v>
      </c>
      <c r="T25" s="329" t="s">
        <v>361</v>
      </c>
      <c r="U25" s="329" t="s">
        <v>361</v>
      </c>
      <c r="V25" s="329" t="s">
        <v>361</v>
      </c>
      <c r="W25" s="329" t="s">
        <v>361</v>
      </c>
      <c r="X25" s="329" t="s">
        <v>361</v>
      </c>
      <c r="Y25" s="329">
        <v>254.41</v>
      </c>
      <c r="Z25" s="329">
        <v>272.58999999999997</v>
      </c>
      <c r="AA25" s="329">
        <v>290.75</v>
      </c>
      <c r="AB25" s="329">
        <v>346.36</v>
      </c>
      <c r="AC25" s="329">
        <v>231.12</v>
      </c>
      <c r="AD25" s="370">
        <v>270.55</v>
      </c>
      <c r="AE25" s="365"/>
      <c r="AF25" s="365"/>
      <c r="AG25" s="365"/>
    </row>
    <row r="26" spans="2:33" ht="12" customHeight="1" x14ac:dyDescent="0.2">
      <c r="B26" s="290">
        <v>0.375</v>
      </c>
      <c r="C26" s="329">
        <v>365.04</v>
      </c>
      <c r="D26" s="329">
        <v>372.9</v>
      </c>
      <c r="E26" s="329">
        <v>376.08</v>
      </c>
      <c r="F26" s="329">
        <v>393.85</v>
      </c>
      <c r="G26" s="329">
        <v>409.29</v>
      </c>
      <c r="H26" s="329">
        <v>422.62</v>
      </c>
      <c r="I26" s="329">
        <v>419.81</v>
      </c>
      <c r="J26" s="329">
        <v>436.61</v>
      </c>
      <c r="K26" s="329">
        <v>442.5</v>
      </c>
      <c r="L26" s="329">
        <v>453.53</v>
      </c>
      <c r="M26" s="329">
        <v>472.87</v>
      </c>
      <c r="N26" s="329">
        <v>247.05</v>
      </c>
      <c r="O26" s="329">
        <v>268.24</v>
      </c>
      <c r="P26" s="329">
        <v>258.45999999999998</v>
      </c>
      <c r="Q26" s="329">
        <v>278.49</v>
      </c>
      <c r="R26" s="329">
        <v>282.25</v>
      </c>
      <c r="S26" s="329" t="s">
        <v>361</v>
      </c>
      <c r="T26" s="329" t="s">
        <v>361</v>
      </c>
      <c r="U26" s="329" t="s">
        <v>361</v>
      </c>
      <c r="V26" s="329" t="s">
        <v>361</v>
      </c>
      <c r="W26" s="329" t="s">
        <v>361</v>
      </c>
      <c r="X26" s="329" t="s">
        <v>361</v>
      </c>
      <c r="Y26" s="329">
        <v>247.06</v>
      </c>
      <c r="Z26" s="329">
        <v>271.64999999999998</v>
      </c>
      <c r="AA26" s="329">
        <v>291.56</v>
      </c>
      <c r="AB26" s="329">
        <v>344.77</v>
      </c>
      <c r="AC26" s="329">
        <v>230.14</v>
      </c>
      <c r="AD26" s="370">
        <v>271.36</v>
      </c>
      <c r="AE26" s="365"/>
      <c r="AF26" s="365"/>
      <c r="AG26" s="365"/>
    </row>
    <row r="27" spans="2:33" ht="12" customHeight="1" x14ac:dyDescent="0.2">
      <c r="B27" s="290">
        <v>0.41666666666666669</v>
      </c>
      <c r="C27" s="329">
        <v>362.71</v>
      </c>
      <c r="D27" s="329">
        <v>372.06</v>
      </c>
      <c r="E27" s="329">
        <v>374.6</v>
      </c>
      <c r="F27" s="329">
        <v>391.34</v>
      </c>
      <c r="G27" s="329">
        <v>406.34</v>
      </c>
      <c r="H27" s="329">
        <v>417.28</v>
      </c>
      <c r="I27" s="329">
        <v>414.64</v>
      </c>
      <c r="J27" s="329">
        <v>432.55</v>
      </c>
      <c r="K27" s="329">
        <v>442.32</v>
      </c>
      <c r="L27" s="329">
        <v>451.74</v>
      </c>
      <c r="M27" s="329">
        <v>471.24</v>
      </c>
      <c r="N27" s="329">
        <v>245.61</v>
      </c>
      <c r="O27" s="329">
        <v>266.07</v>
      </c>
      <c r="P27" s="329">
        <v>256.77</v>
      </c>
      <c r="Q27" s="329">
        <v>272.87</v>
      </c>
      <c r="R27" s="329">
        <v>279.51</v>
      </c>
      <c r="S27" s="329" t="s">
        <v>361</v>
      </c>
      <c r="T27" s="329" t="s">
        <v>361</v>
      </c>
      <c r="U27" s="329" t="s">
        <v>361</v>
      </c>
      <c r="V27" s="329" t="s">
        <v>361</v>
      </c>
      <c r="W27" s="329" t="s">
        <v>361</v>
      </c>
      <c r="X27" s="329" t="s">
        <v>361</v>
      </c>
      <c r="Y27" s="329">
        <v>237.59</v>
      </c>
      <c r="Z27" s="329">
        <v>266.93</v>
      </c>
      <c r="AA27" s="329">
        <v>288.54000000000002</v>
      </c>
      <c r="AB27" s="329">
        <v>341.97</v>
      </c>
      <c r="AC27" s="329">
        <v>233.79</v>
      </c>
      <c r="AD27" s="370">
        <v>270.06</v>
      </c>
      <c r="AE27" s="365"/>
      <c r="AF27" s="365"/>
      <c r="AG27" s="365"/>
    </row>
    <row r="28" spans="2:33" ht="12" customHeight="1" x14ac:dyDescent="0.2">
      <c r="B28" s="290">
        <v>0.45833333333333331</v>
      </c>
      <c r="C28" s="329">
        <v>357.18</v>
      </c>
      <c r="D28" s="329">
        <v>373.52</v>
      </c>
      <c r="E28" s="329">
        <v>374.81</v>
      </c>
      <c r="F28" s="329">
        <v>386.71</v>
      </c>
      <c r="G28" s="329">
        <v>401.29</v>
      </c>
      <c r="H28" s="329">
        <v>410.85</v>
      </c>
      <c r="I28" s="329">
        <v>409.77</v>
      </c>
      <c r="J28" s="329">
        <v>428.62</v>
      </c>
      <c r="K28" s="329">
        <v>443.04</v>
      </c>
      <c r="L28" s="329">
        <v>455.61</v>
      </c>
      <c r="M28" s="329">
        <v>469.83</v>
      </c>
      <c r="N28" s="329">
        <v>242.49</v>
      </c>
      <c r="O28" s="329">
        <v>263.88</v>
      </c>
      <c r="P28" s="329">
        <v>255.2</v>
      </c>
      <c r="Q28" s="329">
        <v>267.56</v>
      </c>
      <c r="R28" s="329">
        <v>277.62</v>
      </c>
      <c r="S28" s="329" t="s">
        <v>361</v>
      </c>
      <c r="T28" s="329" t="s">
        <v>361</v>
      </c>
      <c r="U28" s="329" t="s">
        <v>361</v>
      </c>
      <c r="V28" s="329" t="s">
        <v>361</v>
      </c>
      <c r="W28" s="329" t="s">
        <v>361</v>
      </c>
      <c r="X28" s="329" t="s">
        <v>361</v>
      </c>
      <c r="Y28" s="329">
        <v>230.94</v>
      </c>
      <c r="Z28" s="329">
        <v>261.77</v>
      </c>
      <c r="AA28" s="329">
        <v>284.44</v>
      </c>
      <c r="AB28" s="329">
        <v>341.47</v>
      </c>
      <c r="AC28" s="329">
        <v>229.72</v>
      </c>
      <c r="AD28" s="370">
        <v>269.77999999999997</v>
      </c>
      <c r="AE28" s="365"/>
      <c r="AF28" s="365"/>
      <c r="AG28" s="365"/>
    </row>
    <row r="29" spans="2:33" ht="12" customHeight="1" x14ac:dyDescent="0.2">
      <c r="B29" s="290">
        <v>0.5</v>
      </c>
      <c r="C29" s="329">
        <v>353</v>
      </c>
      <c r="D29" s="329">
        <v>374.27</v>
      </c>
      <c r="E29" s="329">
        <v>374.67</v>
      </c>
      <c r="F29" s="329">
        <v>385.39</v>
      </c>
      <c r="G29" s="329">
        <v>396.26</v>
      </c>
      <c r="H29" s="329">
        <v>407.15</v>
      </c>
      <c r="I29" s="329">
        <v>406.84</v>
      </c>
      <c r="J29" s="329">
        <v>423.53</v>
      </c>
      <c r="K29" s="329">
        <v>442.67</v>
      </c>
      <c r="L29" s="329">
        <v>458.02</v>
      </c>
      <c r="M29" s="329">
        <v>467.39</v>
      </c>
      <c r="N29" s="329">
        <v>238.83</v>
      </c>
      <c r="O29" s="329">
        <v>260.02999999999997</v>
      </c>
      <c r="P29" s="329">
        <v>255.18</v>
      </c>
      <c r="Q29" s="329">
        <v>261.27999999999997</v>
      </c>
      <c r="R29" s="329">
        <v>274.25</v>
      </c>
      <c r="S29" s="329" t="s">
        <v>361</v>
      </c>
      <c r="T29" s="329" t="s">
        <v>361</v>
      </c>
      <c r="U29" s="329" t="s">
        <v>361</v>
      </c>
      <c r="V29" s="329" t="s">
        <v>361</v>
      </c>
      <c r="W29" s="329" t="s">
        <v>361</v>
      </c>
      <c r="X29" s="329" t="s">
        <v>361</v>
      </c>
      <c r="Y29" s="329">
        <v>225.34</v>
      </c>
      <c r="Z29" s="329">
        <v>258.94</v>
      </c>
      <c r="AA29" s="329">
        <v>279.52</v>
      </c>
      <c r="AB29" s="329">
        <v>787.84</v>
      </c>
      <c r="AC29" s="329">
        <v>222.43</v>
      </c>
      <c r="AD29" s="370">
        <v>267.82</v>
      </c>
      <c r="AE29" s="365"/>
      <c r="AF29" s="365"/>
      <c r="AG29" s="365"/>
    </row>
    <row r="30" spans="2:33" ht="12" customHeight="1" x14ac:dyDescent="0.2">
      <c r="B30" s="290">
        <v>0.54166666666666663</v>
      </c>
      <c r="C30" s="329">
        <v>350.96</v>
      </c>
      <c r="D30" s="329">
        <v>373.99</v>
      </c>
      <c r="E30" s="329">
        <v>374.38</v>
      </c>
      <c r="F30" s="329">
        <v>384.85</v>
      </c>
      <c r="G30" s="329">
        <v>390.68</v>
      </c>
      <c r="H30" s="329">
        <v>405.58</v>
      </c>
      <c r="I30" s="329">
        <v>401.12</v>
      </c>
      <c r="J30" s="329">
        <v>417.97</v>
      </c>
      <c r="K30" s="329">
        <v>439.53</v>
      </c>
      <c r="L30" s="329">
        <v>457.21</v>
      </c>
      <c r="M30" s="329">
        <v>466.81</v>
      </c>
      <c r="N30" s="329">
        <v>234.69</v>
      </c>
      <c r="O30" s="329">
        <v>252.36</v>
      </c>
      <c r="P30" s="329">
        <v>254.78</v>
      </c>
      <c r="Q30" s="329">
        <v>256.16000000000003</v>
      </c>
      <c r="R30" s="329">
        <v>272.51</v>
      </c>
      <c r="S30" s="329" t="s">
        <v>361</v>
      </c>
      <c r="T30" s="329" t="s">
        <v>361</v>
      </c>
      <c r="U30" s="329" t="s">
        <v>361</v>
      </c>
      <c r="V30" s="329" t="s">
        <v>361</v>
      </c>
      <c r="W30" s="329" t="s">
        <v>361</v>
      </c>
      <c r="X30" s="329" t="s">
        <v>361</v>
      </c>
      <c r="Y30" s="329">
        <v>218.16</v>
      </c>
      <c r="Z30" s="329">
        <v>256.33999999999997</v>
      </c>
      <c r="AA30" s="329">
        <v>273.67</v>
      </c>
      <c r="AB30" s="329">
        <v>1182.76</v>
      </c>
      <c r="AC30" s="329">
        <v>212.21</v>
      </c>
      <c r="AD30" s="370">
        <v>265.26</v>
      </c>
      <c r="AE30" s="365"/>
      <c r="AF30" s="365"/>
      <c r="AG30" s="365"/>
    </row>
    <row r="31" spans="2:33" ht="12" customHeight="1" x14ac:dyDescent="0.2">
      <c r="B31" s="290">
        <v>0.58333333333333337</v>
      </c>
      <c r="C31" s="329">
        <v>347.84</v>
      </c>
      <c r="D31" s="329">
        <v>371.38</v>
      </c>
      <c r="E31" s="329">
        <v>372.82</v>
      </c>
      <c r="F31" s="329">
        <v>384.03</v>
      </c>
      <c r="G31" s="329">
        <v>381.85</v>
      </c>
      <c r="H31" s="329">
        <v>401.22</v>
      </c>
      <c r="I31" s="329">
        <v>395.49</v>
      </c>
      <c r="J31" s="329">
        <v>412.79</v>
      </c>
      <c r="K31" s="329">
        <v>432.08</v>
      </c>
      <c r="L31" s="329">
        <v>452.78</v>
      </c>
      <c r="M31" s="329">
        <v>461.81</v>
      </c>
      <c r="N31" s="329">
        <v>229.46</v>
      </c>
      <c r="O31" s="329">
        <v>238.12</v>
      </c>
      <c r="P31" s="329">
        <v>255.06</v>
      </c>
      <c r="Q31" s="329">
        <v>245.84</v>
      </c>
      <c r="R31" s="329">
        <v>269.42</v>
      </c>
      <c r="S31" s="329" t="s">
        <v>361</v>
      </c>
      <c r="T31" s="329" t="s">
        <v>361</v>
      </c>
      <c r="U31" s="329" t="s">
        <v>361</v>
      </c>
      <c r="V31" s="329" t="s">
        <v>361</v>
      </c>
      <c r="W31" s="329" t="s">
        <v>361</v>
      </c>
      <c r="X31" s="329" t="s">
        <v>361</v>
      </c>
      <c r="Y31" s="329">
        <v>207.44</v>
      </c>
      <c r="Z31" s="329">
        <v>242.3</v>
      </c>
      <c r="AA31" s="329">
        <v>263.26</v>
      </c>
      <c r="AB31" s="329">
        <v>1152.8800000000001</v>
      </c>
      <c r="AC31" s="329">
        <v>196.05</v>
      </c>
      <c r="AD31" s="370">
        <v>261.18</v>
      </c>
      <c r="AE31" s="365"/>
      <c r="AF31" s="365"/>
      <c r="AG31" s="365"/>
    </row>
    <row r="32" spans="2:33" ht="12" customHeight="1" x14ac:dyDescent="0.2">
      <c r="B32" s="290">
        <v>0.625</v>
      </c>
      <c r="C32" s="329">
        <v>346.57</v>
      </c>
      <c r="D32" s="329">
        <v>365.22</v>
      </c>
      <c r="E32" s="329">
        <v>369.45</v>
      </c>
      <c r="F32" s="329">
        <v>384.32</v>
      </c>
      <c r="G32" s="329">
        <v>374.55</v>
      </c>
      <c r="H32" s="329">
        <v>396.58</v>
      </c>
      <c r="I32" s="329">
        <v>390.03</v>
      </c>
      <c r="J32" s="329">
        <v>408.54</v>
      </c>
      <c r="K32" s="329">
        <v>424.36</v>
      </c>
      <c r="L32" s="329">
        <v>449.67</v>
      </c>
      <c r="M32" s="329">
        <v>456.84</v>
      </c>
      <c r="N32" s="329">
        <v>222.09</v>
      </c>
      <c r="O32" s="329">
        <v>231.08</v>
      </c>
      <c r="P32" s="329">
        <v>251.77</v>
      </c>
      <c r="Q32" s="329">
        <v>237.21</v>
      </c>
      <c r="R32" s="329" t="s">
        <v>361</v>
      </c>
      <c r="S32" s="329" t="s">
        <v>361</v>
      </c>
      <c r="T32" s="329" t="s">
        <v>361</v>
      </c>
      <c r="U32" s="329" t="s">
        <v>361</v>
      </c>
      <c r="V32" s="329" t="s">
        <v>361</v>
      </c>
      <c r="W32" s="329" t="s">
        <v>361</v>
      </c>
      <c r="X32" s="329" t="s">
        <v>361</v>
      </c>
      <c r="Y32" s="329">
        <v>201.76</v>
      </c>
      <c r="Z32" s="329">
        <v>234.23</v>
      </c>
      <c r="AA32" s="329">
        <v>253.09</v>
      </c>
      <c r="AB32" s="329">
        <v>1211.8699999999999</v>
      </c>
      <c r="AC32" s="329">
        <v>187.32</v>
      </c>
      <c r="AD32" s="370">
        <v>260.72000000000003</v>
      </c>
      <c r="AE32" s="365"/>
      <c r="AF32" s="365"/>
      <c r="AG32" s="365"/>
    </row>
    <row r="33" spans="2:33" ht="12" customHeight="1" x14ac:dyDescent="0.2">
      <c r="B33" s="290">
        <v>0.66666666666666663</v>
      </c>
      <c r="C33" s="329">
        <v>343.04</v>
      </c>
      <c r="D33" s="329">
        <v>361.24</v>
      </c>
      <c r="E33" s="329">
        <v>366.16</v>
      </c>
      <c r="F33" s="329">
        <v>383.95</v>
      </c>
      <c r="G33" s="329">
        <v>367.97</v>
      </c>
      <c r="H33" s="329">
        <v>392.87</v>
      </c>
      <c r="I33" s="329">
        <v>385.52</v>
      </c>
      <c r="J33" s="329">
        <v>403.84</v>
      </c>
      <c r="K33" s="329">
        <v>421.53</v>
      </c>
      <c r="L33" s="329">
        <v>450.01</v>
      </c>
      <c r="M33" s="329">
        <v>452.76</v>
      </c>
      <c r="N33" s="329">
        <v>219.17</v>
      </c>
      <c r="O33" s="329">
        <v>226.24</v>
      </c>
      <c r="P33" s="329">
        <v>248.61</v>
      </c>
      <c r="Q33" s="329">
        <v>231.69</v>
      </c>
      <c r="R33" s="329" t="s">
        <v>361</v>
      </c>
      <c r="S33" s="329" t="s">
        <v>361</v>
      </c>
      <c r="T33" s="329" t="s">
        <v>361</v>
      </c>
      <c r="U33" s="329" t="s">
        <v>361</v>
      </c>
      <c r="V33" s="329" t="s">
        <v>361</v>
      </c>
      <c r="W33" s="329" t="s">
        <v>361</v>
      </c>
      <c r="X33" s="329" t="s">
        <v>361</v>
      </c>
      <c r="Y33" s="329">
        <v>198.88</v>
      </c>
      <c r="Z33" s="329">
        <v>233.37</v>
      </c>
      <c r="AA33" s="329">
        <v>249.62</v>
      </c>
      <c r="AB33" s="329">
        <v>1338.25</v>
      </c>
      <c r="AC33" s="329">
        <v>184.89</v>
      </c>
      <c r="AD33" s="370">
        <v>261.92</v>
      </c>
      <c r="AE33" s="365"/>
      <c r="AF33" s="365"/>
      <c r="AG33" s="365"/>
    </row>
    <row r="34" spans="2:33" ht="12" customHeight="1" x14ac:dyDescent="0.2">
      <c r="B34" s="290">
        <v>0.70833333333333337</v>
      </c>
      <c r="C34" s="329">
        <v>340.26</v>
      </c>
      <c r="D34" s="329">
        <v>358.96</v>
      </c>
      <c r="E34" s="329">
        <v>366.43</v>
      </c>
      <c r="F34" s="329">
        <v>386</v>
      </c>
      <c r="G34" s="329">
        <v>363.43</v>
      </c>
      <c r="H34" s="329">
        <v>391.74</v>
      </c>
      <c r="I34" s="329">
        <v>385.35</v>
      </c>
      <c r="J34" s="329">
        <v>403.52</v>
      </c>
      <c r="K34" s="329">
        <v>419.36</v>
      </c>
      <c r="L34" s="329">
        <v>450.83</v>
      </c>
      <c r="M34" s="329">
        <v>449.92</v>
      </c>
      <c r="N34" s="329">
        <v>222.23</v>
      </c>
      <c r="O34" s="329">
        <v>224.87</v>
      </c>
      <c r="P34" s="329">
        <v>245.27</v>
      </c>
      <c r="Q34" s="329">
        <v>229.32</v>
      </c>
      <c r="R34" s="329" t="s">
        <v>361</v>
      </c>
      <c r="S34" s="329" t="s">
        <v>361</v>
      </c>
      <c r="T34" s="329" t="s">
        <v>361</v>
      </c>
      <c r="U34" s="329" t="s">
        <v>361</v>
      </c>
      <c r="V34" s="329" t="s">
        <v>361</v>
      </c>
      <c r="W34" s="329" t="s">
        <v>361</v>
      </c>
      <c r="X34" s="329" t="s">
        <v>361</v>
      </c>
      <c r="Y34" s="329">
        <v>198.67</v>
      </c>
      <c r="Z34" s="329">
        <v>234.44</v>
      </c>
      <c r="AA34" s="329">
        <v>246.94</v>
      </c>
      <c r="AB34" s="329">
        <v>1319.66</v>
      </c>
      <c r="AC34" s="329">
        <v>193.83</v>
      </c>
      <c r="AD34" s="370">
        <v>263.07</v>
      </c>
      <c r="AE34" s="365"/>
      <c r="AF34" s="365"/>
      <c r="AG34" s="365"/>
    </row>
    <row r="35" spans="2:33" ht="12" customHeight="1" x14ac:dyDescent="0.2">
      <c r="B35" s="290">
        <v>0.75</v>
      </c>
      <c r="C35" s="329">
        <v>342.57</v>
      </c>
      <c r="D35" s="329">
        <v>360.45</v>
      </c>
      <c r="E35" s="329">
        <v>368.47</v>
      </c>
      <c r="F35" s="329">
        <v>389.4</v>
      </c>
      <c r="G35" s="329">
        <v>363.44</v>
      </c>
      <c r="H35" s="329">
        <v>393.39</v>
      </c>
      <c r="I35" s="329">
        <v>387.55</v>
      </c>
      <c r="J35" s="329">
        <v>405.66</v>
      </c>
      <c r="K35" s="329">
        <v>420.35</v>
      </c>
      <c r="L35" s="329">
        <v>455.2</v>
      </c>
      <c r="M35" s="329">
        <v>417.64</v>
      </c>
      <c r="N35" s="329">
        <v>223.15</v>
      </c>
      <c r="O35" s="329">
        <v>221.59</v>
      </c>
      <c r="P35" s="329">
        <v>243.52</v>
      </c>
      <c r="Q35" s="329">
        <v>228.81</v>
      </c>
      <c r="R35" s="329" t="s">
        <v>361</v>
      </c>
      <c r="S35" s="329" t="s">
        <v>361</v>
      </c>
      <c r="T35" s="329" t="s">
        <v>361</v>
      </c>
      <c r="U35" s="329" t="s">
        <v>361</v>
      </c>
      <c r="V35" s="329" t="s">
        <v>361</v>
      </c>
      <c r="W35" s="329" t="s">
        <v>361</v>
      </c>
      <c r="X35" s="329" t="s">
        <v>361</v>
      </c>
      <c r="Y35" s="329">
        <v>200.71</v>
      </c>
      <c r="Z35" s="329">
        <v>236.54</v>
      </c>
      <c r="AA35" s="329">
        <v>248.34</v>
      </c>
      <c r="AB35" s="329">
        <v>1306.6300000000001</v>
      </c>
      <c r="AC35" s="329">
        <v>198.65</v>
      </c>
      <c r="AD35" s="370">
        <v>268.70999999999998</v>
      </c>
      <c r="AE35" s="365"/>
      <c r="AF35" s="365"/>
      <c r="AG35" s="365"/>
    </row>
    <row r="36" spans="2:33" ht="12" customHeight="1" x14ac:dyDescent="0.2">
      <c r="B36" s="290">
        <v>0.79166666666666663</v>
      </c>
      <c r="C36" s="329">
        <v>348.67</v>
      </c>
      <c r="D36" s="329">
        <v>360.01</v>
      </c>
      <c r="E36" s="329">
        <v>370.1</v>
      </c>
      <c r="F36" s="329">
        <v>395.64</v>
      </c>
      <c r="G36" s="329">
        <v>367.93</v>
      </c>
      <c r="H36" s="329">
        <v>396.72</v>
      </c>
      <c r="I36" s="329">
        <v>391.08</v>
      </c>
      <c r="J36" s="329">
        <v>411.59</v>
      </c>
      <c r="K36" s="329">
        <v>421.54</v>
      </c>
      <c r="L36" s="329">
        <v>453.18</v>
      </c>
      <c r="M36" s="329">
        <v>387.17</v>
      </c>
      <c r="N36" s="329">
        <v>226.14</v>
      </c>
      <c r="O36" s="329">
        <v>218.4</v>
      </c>
      <c r="P36" s="329">
        <v>242.27</v>
      </c>
      <c r="Q36" s="329">
        <v>226.57</v>
      </c>
      <c r="R36" s="329" t="s">
        <v>361</v>
      </c>
      <c r="S36" s="329" t="s">
        <v>361</v>
      </c>
      <c r="T36" s="329" t="s">
        <v>361</v>
      </c>
      <c r="U36" s="329" t="s">
        <v>361</v>
      </c>
      <c r="V36" s="329" t="s">
        <v>361</v>
      </c>
      <c r="W36" s="329" t="s">
        <v>361</v>
      </c>
      <c r="X36" s="329" t="s">
        <v>361</v>
      </c>
      <c r="Y36" s="329">
        <v>206.25</v>
      </c>
      <c r="Z36" s="329">
        <v>240.51</v>
      </c>
      <c r="AA36" s="329">
        <v>252.42</v>
      </c>
      <c r="AB36" s="329">
        <v>1288.32</v>
      </c>
      <c r="AC36" s="329">
        <v>204.54</v>
      </c>
      <c r="AD36" s="370">
        <v>271.83999999999997</v>
      </c>
      <c r="AE36" s="365"/>
      <c r="AF36" s="365"/>
      <c r="AG36" s="365"/>
    </row>
    <row r="37" spans="2:33" ht="12" customHeight="1" x14ac:dyDescent="0.2">
      <c r="B37" s="290">
        <v>0.83333333333333337</v>
      </c>
      <c r="C37" s="329">
        <v>350.85</v>
      </c>
      <c r="D37" s="329">
        <v>355.72</v>
      </c>
      <c r="E37" s="329">
        <v>368.82</v>
      </c>
      <c r="F37" s="329">
        <v>395.3</v>
      </c>
      <c r="G37" s="329">
        <v>371.72</v>
      </c>
      <c r="H37" s="329">
        <v>398.52</v>
      </c>
      <c r="I37" s="329">
        <v>395.97</v>
      </c>
      <c r="J37" s="329">
        <v>410.55</v>
      </c>
      <c r="K37" s="329">
        <v>418.67</v>
      </c>
      <c r="L37" s="329">
        <v>453.73</v>
      </c>
      <c r="M37" s="329">
        <v>353.98</v>
      </c>
      <c r="N37" s="329">
        <v>228.04</v>
      </c>
      <c r="O37" s="329">
        <v>215.81</v>
      </c>
      <c r="P37" s="329">
        <v>243.5</v>
      </c>
      <c r="Q37" s="329">
        <v>227.51</v>
      </c>
      <c r="R37" s="329" t="s">
        <v>361</v>
      </c>
      <c r="S37" s="329" t="s">
        <v>361</v>
      </c>
      <c r="T37" s="329" t="s">
        <v>361</v>
      </c>
      <c r="U37" s="329" t="s">
        <v>361</v>
      </c>
      <c r="V37" s="329" t="s">
        <v>361</v>
      </c>
      <c r="W37" s="329" t="s">
        <v>361</v>
      </c>
      <c r="X37" s="329" t="s">
        <v>361</v>
      </c>
      <c r="Y37" s="329">
        <v>212.25</v>
      </c>
      <c r="Z37" s="329">
        <v>244.55</v>
      </c>
      <c r="AA37" s="329">
        <v>257.55</v>
      </c>
      <c r="AB37" s="329">
        <v>755.47</v>
      </c>
      <c r="AC37" s="329">
        <v>211.74</v>
      </c>
      <c r="AD37" s="370">
        <v>274.88</v>
      </c>
      <c r="AE37" s="365"/>
      <c r="AF37" s="365"/>
      <c r="AG37" s="365"/>
    </row>
    <row r="38" spans="2:33" ht="12" customHeight="1" x14ac:dyDescent="0.2">
      <c r="B38" s="290">
        <v>0.875</v>
      </c>
      <c r="C38" s="329">
        <v>349.15</v>
      </c>
      <c r="D38" s="329">
        <v>351.8</v>
      </c>
      <c r="E38" s="329">
        <v>366.89</v>
      </c>
      <c r="F38" s="329">
        <v>391.6</v>
      </c>
      <c r="G38" s="329">
        <v>377.54</v>
      </c>
      <c r="H38" s="329">
        <v>397.71</v>
      </c>
      <c r="I38" s="329">
        <v>400.92</v>
      </c>
      <c r="J38" s="329">
        <v>410.82</v>
      </c>
      <c r="K38" s="329">
        <v>418.44</v>
      </c>
      <c r="L38" s="329">
        <v>454.77</v>
      </c>
      <c r="M38" s="329">
        <v>318.67</v>
      </c>
      <c r="N38" s="329">
        <v>224.99</v>
      </c>
      <c r="O38" s="329">
        <v>216.12</v>
      </c>
      <c r="P38" s="329">
        <v>248.59</v>
      </c>
      <c r="Q38" s="329">
        <v>229.38</v>
      </c>
      <c r="R38" s="329" t="s">
        <v>361</v>
      </c>
      <c r="S38" s="329" t="s">
        <v>361</v>
      </c>
      <c r="T38" s="329" t="s">
        <v>361</v>
      </c>
      <c r="U38" s="329" t="s">
        <v>361</v>
      </c>
      <c r="V38" s="329" t="s">
        <v>361</v>
      </c>
      <c r="W38" s="329" t="s">
        <v>361</v>
      </c>
      <c r="X38" s="329">
        <v>181.04</v>
      </c>
      <c r="Y38" s="329">
        <v>217.03</v>
      </c>
      <c r="Z38" s="329">
        <v>248.7</v>
      </c>
      <c r="AA38" s="329">
        <v>262.27</v>
      </c>
      <c r="AB38" s="329">
        <v>273.5</v>
      </c>
      <c r="AC38" s="329">
        <v>223.02</v>
      </c>
      <c r="AD38" s="370">
        <v>277.17</v>
      </c>
      <c r="AE38" s="365"/>
      <c r="AF38" s="365"/>
      <c r="AG38" s="365"/>
    </row>
    <row r="39" spans="2:33" ht="12" customHeight="1" x14ac:dyDescent="0.2">
      <c r="B39" s="290">
        <v>0.91666666666666663</v>
      </c>
      <c r="C39" s="329">
        <v>346.5</v>
      </c>
      <c r="D39" s="329">
        <v>349.89</v>
      </c>
      <c r="E39" s="329">
        <v>365.75</v>
      </c>
      <c r="F39" s="329">
        <v>386.7</v>
      </c>
      <c r="G39" s="329">
        <v>383.57</v>
      </c>
      <c r="H39" s="329">
        <v>395.22</v>
      </c>
      <c r="I39" s="329">
        <v>406.17</v>
      </c>
      <c r="J39" s="329">
        <v>412.49</v>
      </c>
      <c r="K39" s="329">
        <v>421.54</v>
      </c>
      <c r="L39" s="329">
        <v>453.44</v>
      </c>
      <c r="M39" s="329">
        <v>287.06</v>
      </c>
      <c r="N39" s="329">
        <v>222.73</v>
      </c>
      <c r="O39" s="329">
        <v>217.58</v>
      </c>
      <c r="P39" s="329">
        <v>250.26</v>
      </c>
      <c r="Q39" s="329">
        <v>237.18</v>
      </c>
      <c r="R39" s="329" t="s">
        <v>361</v>
      </c>
      <c r="S39" s="329" t="s">
        <v>361</v>
      </c>
      <c r="T39" s="329" t="s">
        <v>361</v>
      </c>
      <c r="U39" s="329" t="s">
        <v>361</v>
      </c>
      <c r="V39" s="329" t="s">
        <v>361</v>
      </c>
      <c r="W39" s="329" t="s">
        <v>361</v>
      </c>
      <c r="X39" s="329">
        <v>181.9</v>
      </c>
      <c r="Y39" s="329">
        <v>222.83</v>
      </c>
      <c r="Z39" s="329">
        <v>252.74</v>
      </c>
      <c r="AA39" s="329">
        <v>268.77999999999997</v>
      </c>
      <c r="AB39" s="329">
        <v>259.81</v>
      </c>
      <c r="AC39" s="329">
        <v>231.8</v>
      </c>
      <c r="AD39" s="370">
        <v>278.02</v>
      </c>
      <c r="AE39" s="365"/>
      <c r="AF39" s="365"/>
      <c r="AG39" s="365"/>
    </row>
    <row r="40" spans="2:33" ht="12" customHeight="1" x14ac:dyDescent="0.2">
      <c r="B40" s="290">
        <v>0.95833333333333337</v>
      </c>
      <c r="C40" s="329">
        <v>343.07</v>
      </c>
      <c r="D40" s="329">
        <v>348.56</v>
      </c>
      <c r="E40" s="329">
        <v>366.84</v>
      </c>
      <c r="F40" s="329">
        <v>382.05</v>
      </c>
      <c r="G40" s="329">
        <v>389.57</v>
      </c>
      <c r="H40" s="329">
        <v>392.99</v>
      </c>
      <c r="I40" s="329">
        <v>412.17</v>
      </c>
      <c r="J40" s="329">
        <v>413.82</v>
      </c>
      <c r="K40" s="329">
        <v>425.28</v>
      </c>
      <c r="L40" s="329">
        <v>454.45</v>
      </c>
      <c r="M40" s="329">
        <v>254.97</v>
      </c>
      <c r="N40" s="329">
        <v>223.54</v>
      </c>
      <c r="O40" s="329">
        <v>221.86</v>
      </c>
      <c r="P40" s="329">
        <v>256.05</v>
      </c>
      <c r="Q40" s="329">
        <v>243.51</v>
      </c>
      <c r="R40" s="329" t="s">
        <v>361</v>
      </c>
      <c r="S40" s="329" t="s">
        <v>361</v>
      </c>
      <c r="T40" s="329" t="s">
        <v>361</v>
      </c>
      <c r="U40" s="329" t="s">
        <v>361</v>
      </c>
      <c r="V40" s="329" t="s">
        <v>361</v>
      </c>
      <c r="W40" s="329" t="s">
        <v>361</v>
      </c>
      <c r="X40" s="329">
        <v>187.73</v>
      </c>
      <c r="Y40" s="329">
        <v>226.79</v>
      </c>
      <c r="Z40" s="329">
        <v>255.64</v>
      </c>
      <c r="AA40" s="329">
        <v>274.48</v>
      </c>
      <c r="AB40" s="329">
        <v>164.96</v>
      </c>
      <c r="AC40" s="329">
        <v>237.04</v>
      </c>
      <c r="AD40" s="370">
        <v>276.20999999999998</v>
      </c>
      <c r="AE40" s="365"/>
      <c r="AF40" s="365"/>
      <c r="AG40" s="365"/>
    </row>
    <row r="41" spans="2:33" ht="27" customHeight="1" x14ac:dyDescent="0.2">
      <c r="B41" s="288" t="s">
        <v>333</v>
      </c>
      <c r="C41" s="395" t="s">
        <v>334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65"/>
      <c r="AF41" s="365"/>
      <c r="AG41" s="365"/>
    </row>
    <row r="42" spans="2:33" ht="10.5" customHeight="1" x14ac:dyDescent="0.2">
      <c r="B42" s="323" t="s">
        <v>352</v>
      </c>
    </row>
    <row r="43" spans="2:33" ht="10.5" customHeight="1" x14ac:dyDescent="0.2">
      <c r="B43" s="323" t="s">
        <v>363</v>
      </c>
    </row>
    <row r="44" spans="2:33" ht="12" customHeight="1" x14ac:dyDescent="0.2"/>
  </sheetData>
  <mergeCells count="6">
    <mergeCell ref="C41:AD41"/>
    <mergeCell ref="B6:C6"/>
    <mergeCell ref="B10:AF10"/>
    <mergeCell ref="V14:W14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showGridLines="0" zoomScale="80" zoomScaleNormal="80" workbookViewId="0">
      <selection activeCell="N54" sqref="N54"/>
    </sheetView>
  </sheetViews>
  <sheetFormatPr baseColWidth="10" defaultColWidth="11.5703125" defaultRowHeight="12" x14ac:dyDescent="0.2"/>
  <cols>
    <col min="1" max="1" width="4.140625" style="293" bestFit="1" customWidth="1"/>
    <col min="2" max="2" width="2.140625" style="293" customWidth="1"/>
    <col min="3" max="3" width="34" style="294" customWidth="1"/>
    <col min="4" max="4" width="14.28515625" style="295" customWidth="1"/>
    <col min="5" max="5" width="13.5703125" style="295" bestFit="1" customWidth="1"/>
    <col min="6" max="6" width="13.5703125" style="295" customWidth="1"/>
    <col min="7" max="7" width="10.7109375" style="295" customWidth="1"/>
    <col min="8" max="8" width="13.28515625" style="296" customWidth="1"/>
    <col min="9" max="9" width="12.140625" style="296" customWidth="1"/>
    <col min="10" max="10" width="13.7109375" style="295" customWidth="1"/>
    <col min="11" max="16384" width="11.5703125" style="297"/>
  </cols>
  <sheetData>
    <row r="1" spans="1:10" ht="19.7" customHeight="1" x14ac:dyDescent="0.2"/>
    <row r="2" spans="1:10" ht="16.5" customHeight="1" x14ac:dyDescent="0.2">
      <c r="C2" s="398"/>
      <c r="D2" s="401" t="s">
        <v>349</v>
      </c>
      <c r="E2" s="402"/>
      <c r="F2" s="402"/>
      <c r="G2" s="402"/>
      <c r="H2" s="402"/>
      <c r="I2" s="402"/>
      <c r="J2" s="402"/>
    </row>
    <row r="3" spans="1:10" ht="15" customHeight="1" x14ac:dyDescent="0.2">
      <c r="C3" s="399"/>
      <c r="D3" s="401"/>
      <c r="E3" s="402"/>
      <c r="F3" s="402"/>
      <c r="G3" s="402"/>
      <c r="H3" s="402"/>
      <c r="I3" s="402"/>
      <c r="J3" s="402"/>
    </row>
    <row r="4" spans="1:10" ht="15" customHeight="1" x14ac:dyDescent="0.2">
      <c r="C4" s="400"/>
      <c r="D4" s="401"/>
      <c r="E4" s="402"/>
      <c r="F4" s="402"/>
      <c r="G4" s="402"/>
      <c r="H4" s="402"/>
      <c r="I4" s="402"/>
      <c r="J4" s="402"/>
    </row>
    <row r="5" spans="1:10" ht="11.25" customHeight="1" x14ac:dyDescent="0.25">
      <c r="C5" s="298"/>
      <c r="D5" s="298"/>
      <c r="E5" s="298"/>
      <c r="F5" s="298"/>
      <c r="G5" s="298"/>
      <c r="H5" s="298"/>
      <c r="I5" s="298"/>
      <c r="J5" s="299"/>
    </row>
    <row r="6" spans="1:10" s="301" customFormat="1" ht="30" customHeight="1" x14ac:dyDescent="0.2">
      <c r="A6" s="300"/>
      <c r="B6" s="300"/>
      <c r="C6" s="333" t="s">
        <v>188</v>
      </c>
      <c r="D6" s="403" t="str">
        <f>'PM10_CA-ILO-02'!F6</f>
        <v>Evaluación de seguimiento de la calidad del aire en la Municipalidad de PacochaI, distrito Pacocha, provincia Ilo, departamento Moquegua, en enero 2021</v>
      </c>
      <c r="E6" s="403"/>
      <c r="F6" s="403"/>
      <c r="G6" s="403"/>
      <c r="H6" s="403"/>
      <c r="I6" s="403"/>
      <c r="J6" s="403"/>
    </row>
    <row r="7" spans="1:10" s="301" customFormat="1" ht="11.45" customHeight="1" x14ac:dyDescent="0.25">
      <c r="A7" s="300"/>
      <c r="B7" s="300"/>
      <c r="C7" s="298"/>
      <c r="D7" s="298"/>
      <c r="E7" s="298"/>
      <c r="F7" s="298"/>
      <c r="G7" s="298"/>
      <c r="H7" s="298"/>
      <c r="I7" s="298"/>
      <c r="J7" s="299"/>
    </row>
    <row r="8" spans="1:10" s="301" customFormat="1" ht="15.75" customHeight="1" x14ac:dyDescent="0.2">
      <c r="A8" s="300"/>
      <c r="B8" s="300"/>
      <c r="C8" s="139" t="s">
        <v>236</v>
      </c>
      <c r="D8" s="283" t="s">
        <v>320</v>
      </c>
      <c r="E8" s="302"/>
      <c r="F8" s="278" t="s">
        <v>189</v>
      </c>
      <c r="G8" s="303"/>
      <c r="H8" s="405"/>
      <c r="I8" s="405"/>
      <c r="J8" s="405"/>
    </row>
    <row r="9" spans="1:10" s="301" customFormat="1" ht="8.25" customHeight="1" x14ac:dyDescent="0.25">
      <c r="A9" s="300"/>
      <c r="B9" s="300"/>
      <c r="C9" s="298"/>
      <c r="D9" s="298"/>
      <c r="E9" s="298"/>
      <c r="F9" s="298"/>
      <c r="G9" s="298"/>
      <c r="H9" s="298"/>
      <c r="I9" s="298"/>
      <c r="J9" s="299"/>
    </row>
    <row r="10" spans="1:10" s="301" customFormat="1" ht="15.75" customHeight="1" x14ac:dyDescent="0.2">
      <c r="A10" s="300"/>
      <c r="B10" s="300"/>
      <c r="C10" s="404" t="s">
        <v>217</v>
      </c>
      <c r="D10" s="404"/>
      <c r="E10" s="404"/>
      <c r="F10" s="404"/>
      <c r="G10" s="404"/>
      <c r="H10" s="404"/>
      <c r="I10" s="404"/>
      <c r="J10" s="404"/>
    </row>
    <row r="11" spans="1:10" s="301" customFormat="1" ht="8.25" customHeight="1" x14ac:dyDescent="0.25">
      <c r="A11" s="300"/>
      <c r="B11" s="300"/>
      <c r="C11" s="298"/>
      <c r="D11" s="298"/>
      <c r="E11" s="298"/>
      <c r="F11" s="298"/>
      <c r="G11" s="298"/>
      <c r="H11" s="298"/>
      <c r="I11" s="298"/>
      <c r="J11" s="299"/>
    </row>
    <row r="12" spans="1:10" ht="15.75" customHeight="1" x14ac:dyDescent="0.2">
      <c r="C12" s="139" t="s">
        <v>33</v>
      </c>
      <c r="D12" s="302" t="s">
        <v>262</v>
      </c>
      <c r="E12" s="302"/>
      <c r="F12" s="302"/>
      <c r="G12" s="278" t="s">
        <v>8</v>
      </c>
      <c r="H12" s="302" t="s">
        <v>337</v>
      </c>
      <c r="I12" s="304"/>
      <c r="J12" s="304"/>
    </row>
    <row r="13" spans="1:10" ht="7.5" customHeight="1" x14ac:dyDescent="0.25">
      <c r="C13" s="298"/>
      <c r="D13" s="298"/>
      <c r="E13" s="298"/>
      <c r="F13" s="298"/>
      <c r="G13" s="298"/>
      <c r="H13" s="298"/>
      <c r="I13" s="298"/>
      <c r="J13" s="298"/>
    </row>
    <row r="14" spans="1:10" ht="15.75" customHeight="1" x14ac:dyDescent="0.2">
      <c r="A14" s="336"/>
      <c r="B14" s="336"/>
      <c r="C14" s="337" t="s">
        <v>336</v>
      </c>
      <c r="D14" s="302" t="s">
        <v>357</v>
      </c>
      <c r="E14" s="302"/>
      <c r="F14" s="302"/>
      <c r="G14" s="337" t="s">
        <v>10</v>
      </c>
      <c r="H14" s="305" t="s">
        <v>338</v>
      </c>
      <c r="I14" s="302"/>
      <c r="J14" s="302"/>
    </row>
    <row r="15" spans="1:10" ht="14.25" customHeight="1" x14ac:dyDescent="0.2">
      <c r="A15" s="336"/>
      <c r="B15" s="336"/>
      <c r="C15" s="337" t="s">
        <v>336</v>
      </c>
      <c r="D15" s="302" t="s">
        <v>356</v>
      </c>
      <c r="E15" s="302"/>
      <c r="F15" s="302"/>
      <c r="G15" s="337" t="s">
        <v>10</v>
      </c>
      <c r="H15" s="305">
        <v>1663393889</v>
      </c>
      <c r="I15" s="302"/>
      <c r="J15" s="302"/>
    </row>
    <row r="16" spans="1:10" ht="14.25" customHeight="1" x14ac:dyDescent="0.2">
      <c r="A16" s="336"/>
      <c r="B16" s="336"/>
      <c r="C16" s="337" t="s">
        <v>336</v>
      </c>
      <c r="D16" s="302" t="s">
        <v>355</v>
      </c>
      <c r="E16" s="302"/>
      <c r="F16" s="302"/>
      <c r="G16" s="337" t="s">
        <v>10</v>
      </c>
      <c r="H16" s="305" t="s">
        <v>339</v>
      </c>
      <c r="I16" s="302"/>
      <c r="J16" s="302"/>
    </row>
    <row r="17" spans="1:10" ht="15.75" customHeight="1" x14ac:dyDescent="0.2">
      <c r="C17" s="337" t="s">
        <v>336</v>
      </c>
      <c r="D17" s="302" t="s">
        <v>354</v>
      </c>
      <c r="E17" s="302"/>
      <c r="F17" s="302"/>
      <c r="G17" s="278" t="s">
        <v>10</v>
      </c>
      <c r="H17" s="305" t="s">
        <v>340</v>
      </c>
      <c r="I17" s="302"/>
      <c r="J17" s="302"/>
    </row>
    <row r="18" spans="1:10" ht="15.75" customHeight="1" x14ac:dyDescent="0.2">
      <c r="A18" s="352"/>
      <c r="B18" s="352"/>
      <c r="C18" s="353" t="s">
        <v>336</v>
      </c>
      <c r="D18" s="302" t="s">
        <v>353</v>
      </c>
      <c r="E18" s="302"/>
      <c r="F18" s="302"/>
      <c r="G18" s="353" t="s">
        <v>10</v>
      </c>
      <c r="H18" s="305">
        <v>193287</v>
      </c>
      <c r="I18" s="302"/>
      <c r="J18" s="302"/>
    </row>
    <row r="19" spans="1:10" ht="11.25" customHeight="1" x14ac:dyDescent="0.25">
      <c r="C19" s="298"/>
      <c r="D19" s="298"/>
      <c r="E19" s="343"/>
      <c r="F19" s="298"/>
      <c r="G19" s="569"/>
      <c r="H19" s="355"/>
      <c r="I19" s="298"/>
      <c r="J19" s="299"/>
    </row>
    <row r="20" spans="1:10" ht="42.75" customHeight="1" x14ac:dyDescent="0.2">
      <c r="C20" s="277" t="s">
        <v>263</v>
      </c>
      <c r="D20" s="277" t="s">
        <v>181</v>
      </c>
      <c r="E20" s="277" t="s">
        <v>264</v>
      </c>
      <c r="F20" s="277" t="s">
        <v>182</v>
      </c>
      <c r="G20" s="277" t="s">
        <v>265</v>
      </c>
      <c r="H20" s="357" t="s">
        <v>266</v>
      </c>
      <c r="I20" s="357" t="s">
        <v>267</v>
      </c>
      <c r="J20" s="338" t="s">
        <v>341</v>
      </c>
    </row>
    <row r="21" spans="1:10" x14ac:dyDescent="0.2">
      <c r="A21" s="397"/>
      <c r="C21" s="306">
        <v>44228</v>
      </c>
      <c r="D21" s="307">
        <v>1004.9</v>
      </c>
      <c r="E21" s="307">
        <v>0</v>
      </c>
      <c r="F21" s="307">
        <v>23.3</v>
      </c>
      <c r="G21" s="344">
        <v>60.4</v>
      </c>
      <c r="H21" s="351">
        <v>3.5</v>
      </c>
      <c r="I21" s="351">
        <v>217.4</v>
      </c>
      <c r="J21" s="346">
        <v>0</v>
      </c>
    </row>
    <row r="22" spans="1:10" x14ac:dyDescent="0.2">
      <c r="A22" s="397"/>
      <c r="C22" s="306">
        <v>44228.041666666664</v>
      </c>
      <c r="D22" s="307">
        <v>1004.6</v>
      </c>
      <c r="E22" s="307">
        <v>0</v>
      </c>
      <c r="F22" s="307">
        <v>23.3</v>
      </c>
      <c r="G22" s="344">
        <v>60.4</v>
      </c>
      <c r="H22" s="351">
        <v>2.8</v>
      </c>
      <c r="I22" s="351">
        <v>216.3</v>
      </c>
      <c r="J22" s="346">
        <v>0</v>
      </c>
    </row>
    <row r="23" spans="1:10" x14ac:dyDescent="0.2">
      <c r="A23" s="397"/>
      <c r="C23" s="306">
        <v>44228.083333333336</v>
      </c>
      <c r="D23" s="307">
        <v>1004.6</v>
      </c>
      <c r="E23" s="307">
        <v>0</v>
      </c>
      <c r="F23" s="307">
        <v>23.3</v>
      </c>
      <c r="G23" s="344">
        <v>60.4</v>
      </c>
      <c r="H23" s="351">
        <v>1.8</v>
      </c>
      <c r="I23" s="351">
        <v>38.799999999999997</v>
      </c>
      <c r="J23" s="346">
        <v>0</v>
      </c>
    </row>
    <row r="24" spans="1:10" x14ac:dyDescent="0.2">
      <c r="A24" s="397"/>
      <c r="C24" s="306">
        <v>44228.125</v>
      </c>
      <c r="D24" s="307">
        <v>1004.8</v>
      </c>
      <c r="E24" s="307">
        <v>0</v>
      </c>
      <c r="F24" s="307">
        <v>23.3</v>
      </c>
      <c r="G24" s="344">
        <v>60.4</v>
      </c>
      <c r="H24" s="358">
        <v>1.5</v>
      </c>
      <c r="I24" s="358">
        <v>27.7</v>
      </c>
      <c r="J24" s="346">
        <v>0</v>
      </c>
    </row>
    <row r="25" spans="1:10" x14ac:dyDescent="0.2">
      <c r="A25" s="397"/>
      <c r="C25" s="306">
        <v>44228.166666666664</v>
      </c>
      <c r="D25" s="307">
        <v>1004.9</v>
      </c>
      <c r="E25" s="307">
        <v>0</v>
      </c>
      <c r="F25" s="307">
        <v>23.3</v>
      </c>
      <c r="G25" s="344">
        <v>60.4</v>
      </c>
      <c r="H25" s="575" t="s">
        <v>360</v>
      </c>
      <c r="I25" s="575" t="s">
        <v>360</v>
      </c>
      <c r="J25" s="346">
        <v>0</v>
      </c>
    </row>
    <row r="26" spans="1:10" x14ac:dyDescent="0.2">
      <c r="A26" s="397"/>
      <c r="C26" s="306">
        <v>44228.208333333336</v>
      </c>
      <c r="D26" s="307">
        <v>1005.3</v>
      </c>
      <c r="E26" s="307">
        <v>0</v>
      </c>
      <c r="F26" s="307">
        <v>23.3</v>
      </c>
      <c r="G26" s="344">
        <v>60.4</v>
      </c>
      <c r="H26" s="575" t="s">
        <v>360</v>
      </c>
      <c r="I26" s="575" t="s">
        <v>360</v>
      </c>
      <c r="J26" s="346">
        <v>3.7</v>
      </c>
    </row>
    <row r="27" spans="1:10" x14ac:dyDescent="0.2">
      <c r="A27" s="397"/>
      <c r="C27" s="306">
        <v>44228.25</v>
      </c>
      <c r="D27" s="307">
        <v>1005.3</v>
      </c>
      <c r="E27" s="307">
        <v>0</v>
      </c>
      <c r="F27" s="307">
        <v>23.3</v>
      </c>
      <c r="G27" s="344">
        <v>60.4</v>
      </c>
      <c r="H27" s="575" t="s">
        <v>360</v>
      </c>
      <c r="I27" s="575" t="s">
        <v>360</v>
      </c>
      <c r="J27" s="346">
        <v>55.5</v>
      </c>
    </row>
    <row r="28" spans="1:10" x14ac:dyDescent="0.2">
      <c r="A28" s="397"/>
      <c r="C28" s="306">
        <v>44228.291666666664</v>
      </c>
      <c r="D28" s="307">
        <v>1005.5</v>
      </c>
      <c r="E28" s="307">
        <v>0</v>
      </c>
      <c r="F28" s="307">
        <v>23.3</v>
      </c>
      <c r="G28" s="307">
        <v>60.4</v>
      </c>
      <c r="H28" s="348">
        <v>1.2</v>
      </c>
      <c r="I28" s="348">
        <v>3.3</v>
      </c>
      <c r="J28" s="307">
        <v>173.3</v>
      </c>
    </row>
    <row r="29" spans="1:10" x14ac:dyDescent="0.2">
      <c r="A29" s="397"/>
      <c r="C29" s="306">
        <v>44228.333333333336</v>
      </c>
      <c r="D29" s="307">
        <v>1005.1</v>
      </c>
      <c r="E29" s="307">
        <v>0</v>
      </c>
      <c r="F29" s="307">
        <v>23.3</v>
      </c>
      <c r="G29" s="307">
        <v>60.4</v>
      </c>
      <c r="H29" s="307">
        <v>2.5</v>
      </c>
      <c r="I29" s="307">
        <v>7</v>
      </c>
      <c r="J29" s="307">
        <v>353.7</v>
      </c>
    </row>
    <row r="30" spans="1:10" x14ac:dyDescent="0.2">
      <c r="A30" s="397"/>
      <c r="C30" s="306">
        <v>44228.375</v>
      </c>
      <c r="D30" s="307">
        <v>1004.5</v>
      </c>
      <c r="E30" s="307">
        <v>0</v>
      </c>
      <c r="F30" s="307">
        <v>23.3</v>
      </c>
      <c r="G30" s="307">
        <v>60.4</v>
      </c>
      <c r="H30" s="307">
        <v>3</v>
      </c>
      <c r="I30" s="307">
        <v>4.7</v>
      </c>
      <c r="J30" s="307">
        <v>578.1</v>
      </c>
    </row>
    <row r="31" spans="1:10" x14ac:dyDescent="0.2">
      <c r="A31" s="397"/>
      <c r="C31" s="306">
        <v>44228.416666666664</v>
      </c>
      <c r="D31" s="307">
        <v>1003.8</v>
      </c>
      <c r="E31" s="307">
        <v>0</v>
      </c>
      <c r="F31" s="307">
        <v>23.3</v>
      </c>
      <c r="G31" s="307">
        <v>60.4</v>
      </c>
      <c r="H31" s="307">
        <v>2.5</v>
      </c>
      <c r="I31" s="307">
        <v>338.7</v>
      </c>
      <c r="J31" s="307">
        <v>657</v>
      </c>
    </row>
    <row r="32" spans="1:10" x14ac:dyDescent="0.2">
      <c r="A32" s="397"/>
      <c r="C32" s="306">
        <v>44228.458333333336</v>
      </c>
      <c r="D32" s="307">
        <v>1003.1</v>
      </c>
      <c r="E32" s="307">
        <v>0</v>
      </c>
      <c r="F32" s="307">
        <v>23.3</v>
      </c>
      <c r="G32" s="307">
        <v>60.2</v>
      </c>
      <c r="H32" s="307">
        <v>3.4</v>
      </c>
      <c r="I32" s="307">
        <v>328.4</v>
      </c>
      <c r="J32" s="307">
        <v>846.2</v>
      </c>
    </row>
    <row r="33" spans="1:10" x14ac:dyDescent="0.2">
      <c r="A33" s="397"/>
      <c r="C33" s="306">
        <v>44228.5</v>
      </c>
      <c r="D33" s="307">
        <v>1002.8</v>
      </c>
      <c r="E33" s="307">
        <v>0</v>
      </c>
      <c r="F33" s="307">
        <v>24.6</v>
      </c>
      <c r="G33" s="307">
        <v>53.1</v>
      </c>
      <c r="H33" s="307">
        <v>4.0999999999999996</v>
      </c>
      <c r="I33" s="307">
        <v>312.5</v>
      </c>
      <c r="J33" s="307">
        <v>998.2</v>
      </c>
    </row>
    <row r="34" spans="1:10" x14ac:dyDescent="0.2">
      <c r="A34" s="397"/>
      <c r="C34" s="306">
        <v>44228.541666666664</v>
      </c>
      <c r="D34" s="307">
        <v>1002.5</v>
      </c>
      <c r="E34" s="307">
        <v>0</v>
      </c>
      <c r="F34" s="307">
        <v>25.4</v>
      </c>
      <c r="G34" s="307">
        <v>50.3</v>
      </c>
      <c r="H34" s="307">
        <v>4.8</v>
      </c>
      <c r="I34" s="307">
        <v>294.60000000000002</v>
      </c>
      <c r="J34" s="307">
        <v>801.5</v>
      </c>
    </row>
    <row r="35" spans="1:10" x14ac:dyDescent="0.2">
      <c r="A35" s="397"/>
      <c r="C35" s="306">
        <v>44228.583333333336</v>
      </c>
      <c r="D35" s="307">
        <v>1002.1</v>
      </c>
      <c r="E35" s="307">
        <v>0</v>
      </c>
      <c r="F35" s="307">
        <v>24.8</v>
      </c>
      <c r="G35" s="307">
        <v>53.6</v>
      </c>
      <c r="H35" s="307">
        <v>5.3</v>
      </c>
      <c r="I35" s="307">
        <v>290.39999999999998</v>
      </c>
      <c r="J35" s="307">
        <v>902.1</v>
      </c>
    </row>
    <row r="36" spans="1:10" x14ac:dyDescent="0.2">
      <c r="A36" s="397"/>
      <c r="C36" s="306">
        <v>44228.625</v>
      </c>
      <c r="D36" s="307">
        <v>1001.9</v>
      </c>
      <c r="E36" s="307">
        <v>0</v>
      </c>
      <c r="F36" s="307">
        <v>24.8</v>
      </c>
      <c r="G36" s="307">
        <v>53.6</v>
      </c>
      <c r="H36" s="307">
        <v>4.5999999999999996</v>
      </c>
      <c r="I36" s="307">
        <v>289</v>
      </c>
      <c r="J36" s="307">
        <v>467.6</v>
      </c>
    </row>
    <row r="37" spans="1:10" x14ac:dyDescent="0.2">
      <c r="A37" s="397"/>
      <c r="C37" s="306">
        <v>44228.666666666664</v>
      </c>
      <c r="D37" s="307">
        <v>1002.2</v>
      </c>
      <c r="E37" s="307">
        <v>0</v>
      </c>
      <c r="F37" s="307">
        <v>25.3</v>
      </c>
      <c r="G37" s="307">
        <v>52.9</v>
      </c>
      <c r="H37" s="307">
        <v>4.5</v>
      </c>
      <c r="I37" s="307">
        <v>247.9</v>
      </c>
      <c r="J37" s="307">
        <v>328.1</v>
      </c>
    </row>
    <row r="38" spans="1:10" x14ac:dyDescent="0.2">
      <c r="A38" s="397"/>
      <c r="C38" s="306">
        <v>44228.708333333336</v>
      </c>
      <c r="D38" s="307">
        <v>1003.1</v>
      </c>
      <c r="E38" s="307">
        <v>0</v>
      </c>
      <c r="F38" s="307">
        <v>25.3</v>
      </c>
      <c r="G38" s="307">
        <v>52.9</v>
      </c>
      <c r="H38" s="307">
        <v>4.3</v>
      </c>
      <c r="I38" s="307">
        <v>227.4</v>
      </c>
      <c r="J38" s="307">
        <v>139.1</v>
      </c>
    </row>
    <row r="39" spans="1:10" x14ac:dyDescent="0.2">
      <c r="A39" s="397"/>
      <c r="C39" s="306">
        <v>44228.75</v>
      </c>
      <c r="D39" s="307">
        <v>1004.1</v>
      </c>
      <c r="E39" s="307">
        <v>0</v>
      </c>
      <c r="F39" s="307">
        <v>25.3</v>
      </c>
      <c r="G39" s="307">
        <v>52.9</v>
      </c>
      <c r="H39" s="307">
        <v>4.0999999999999996</v>
      </c>
      <c r="I39" s="307">
        <v>207.6</v>
      </c>
      <c r="J39" s="307">
        <v>11.1</v>
      </c>
    </row>
    <row r="40" spans="1:10" x14ac:dyDescent="0.2">
      <c r="A40" s="397"/>
      <c r="C40" s="306">
        <v>44228.791666666664</v>
      </c>
      <c r="D40" s="307">
        <v>1005.5</v>
      </c>
      <c r="E40" s="307">
        <v>0</v>
      </c>
      <c r="F40" s="307">
        <v>25.3</v>
      </c>
      <c r="G40" s="307">
        <v>52.9</v>
      </c>
      <c r="H40" s="347">
        <v>4.3</v>
      </c>
      <c r="I40" s="347">
        <v>215.2</v>
      </c>
      <c r="J40" s="307">
        <v>0</v>
      </c>
    </row>
    <row r="41" spans="1:10" x14ac:dyDescent="0.2">
      <c r="A41" s="397"/>
      <c r="C41" s="306">
        <v>44228.833333333336</v>
      </c>
      <c r="D41" s="307">
        <v>1006</v>
      </c>
      <c r="E41" s="307">
        <v>0</v>
      </c>
      <c r="F41" s="307">
        <v>25.3</v>
      </c>
      <c r="G41" s="344">
        <v>52.9</v>
      </c>
      <c r="H41" s="351">
        <v>3.8</v>
      </c>
      <c r="I41" s="351">
        <v>214.4</v>
      </c>
      <c r="J41" s="346">
        <v>0</v>
      </c>
    </row>
    <row r="42" spans="1:10" x14ac:dyDescent="0.2">
      <c r="A42" s="397"/>
      <c r="C42" s="306">
        <v>44228.875</v>
      </c>
      <c r="D42" s="307">
        <v>1006.2</v>
      </c>
      <c r="E42" s="307">
        <v>0</v>
      </c>
      <c r="F42" s="307">
        <v>25.3</v>
      </c>
      <c r="G42" s="307">
        <v>52.9</v>
      </c>
      <c r="H42" s="348">
        <v>3.7</v>
      </c>
      <c r="I42" s="348">
        <v>221.1</v>
      </c>
      <c r="J42" s="307">
        <v>0</v>
      </c>
    </row>
    <row r="43" spans="1:10" x14ac:dyDescent="0.2">
      <c r="A43" s="397"/>
      <c r="C43" s="306">
        <v>44228.916666666664</v>
      </c>
      <c r="D43" s="307">
        <v>1006.5</v>
      </c>
      <c r="E43" s="307">
        <v>0</v>
      </c>
      <c r="F43" s="307">
        <v>25.3</v>
      </c>
      <c r="G43" s="307">
        <v>52.9</v>
      </c>
      <c r="H43" s="307">
        <v>3.2</v>
      </c>
      <c r="I43" s="307">
        <v>221.1</v>
      </c>
      <c r="J43" s="307">
        <v>0</v>
      </c>
    </row>
    <row r="44" spans="1:10" x14ac:dyDescent="0.2">
      <c r="A44" s="397"/>
      <c r="C44" s="306">
        <v>44228.958333333336</v>
      </c>
      <c r="D44" s="307">
        <v>1006.2</v>
      </c>
      <c r="E44" s="307">
        <v>0</v>
      </c>
      <c r="F44" s="307">
        <v>25.3</v>
      </c>
      <c r="G44" s="307">
        <v>52.9</v>
      </c>
      <c r="H44" s="307">
        <v>3.2</v>
      </c>
      <c r="I44" s="307">
        <v>210.9</v>
      </c>
      <c r="J44" s="307">
        <v>0</v>
      </c>
    </row>
    <row r="45" spans="1:10" x14ac:dyDescent="0.2">
      <c r="A45" s="397"/>
      <c r="C45" s="306">
        <v>44229</v>
      </c>
      <c r="D45" s="307">
        <v>1005.5</v>
      </c>
      <c r="E45" s="307">
        <v>0</v>
      </c>
      <c r="F45" s="307">
        <v>25.3</v>
      </c>
      <c r="G45" s="307">
        <v>52.9</v>
      </c>
      <c r="H45" s="307">
        <v>3.1</v>
      </c>
      <c r="I45" s="307">
        <v>217.9</v>
      </c>
      <c r="J45" s="307">
        <v>0</v>
      </c>
    </row>
    <row r="46" spans="1:10" x14ac:dyDescent="0.2">
      <c r="A46" s="397"/>
      <c r="C46" s="306">
        <v>44229.041666666664</v>
      </c>
      <c r="D46" s="307">
        <v>1005.1</v>
      </c>
      <c r="E46" s="307">
        <v>0</v>
      </c>
      <c r="F46" s="307">
        <v>25.3</v>
      </c>
      <c r="G46" s="307">
        <v>52.9</v>
      </c>
      <c r="H46" s="347">
        <v>2.1</v>
      </c>
      <c r="I46" s="347">
        <v>214.5</v>
      </c>
      <c r="J46" s="307">
        <v>0</v>
      </c>
    </row>
    <row r="47" spans="1:10" x14ac:dyDescent="0.2">
      <c r="A47" s="397"/>
      <c r="C47" s="306">
        <v>44229.083333333336</v>
      </c>
      <c r="D47" s="307">
        <v>1004.6</v>
      </c>
      <c r="E47" s="307">
        <v>0</v>
      </c>
      <c r="F47" s="307">
        <v>25.3</v>
      </c>
      <c r="G47" s="344">
        <v>52.9</v>
      </c>
      <c r="H47" s="351">
        <v>2.1</v>
      </c>
      <c r="I47" s="351">
        <v>216.1</v>
      </c>
      <c r="J47" s="346">
        <v>0</v>
      </c>
    </row>
    <row r="48" spans="1:10" x14ac:dyDescent="0.2">
      <c r="A48" s="397"/>
      <c r="C48" s="306">
        <v>44229.125</v>
      </c>
      <c r="D48" s="307">
        <v>1004</v>
      </c>
      <c r="E48" s="307">
        <v>0</v>
      </c>
      <c r="F48" s="307">
        <v>25.3</v>
      </c>
      <c r="G48" s="344">
        <v>52.9</v>
      </c>
      <c r="H48" s="351">
        <v>2.9</v>
      </c>
      <c r="I48" s="351">
        <v>220.5</v>
      </c>
      <c r="J48" s="346">
        <v>0</v>
      </c>
    </row>
    <row r="49" spans="1:10" x14ac:dyDescent="0.2">
      <c r="A49" s="397"/>
      <c r="C49" s="306">
        <v>44229.166666666664</v>
      </c>
      <c r="D49" s="307">
        <v>1003.7</v>
      </c>
      <c r="E49" s="307">
        <v>0</v>
      </c>
      <c r="F49" s="307">
        <v>25.3</v>
      </c>
      <c r="G49" s="344">
        <v>52.9</v>
      </c>
      <c r="H49" s="351">
        <v>2.7</v>
      </c>
      <c r="I49" s="351">
        <v>220.3</v>
      </c>
      <c r="J49" s="346">
        <v>0</v>
      </c>
    </row>
    <row r="50" spans="1:10" x14ac:dyDescent="0.2">
      <c r="A50" s="397"/>
      <c r="C50" s="306">
        <v>44229.208333333336</v>
      </c>
      <c r="D50" s="307">
        <v>1004.2</v>
      </c>
      <c r="E50" s="307">
        <v>0</v>
      </c>
      <c r="F50" s="307">
        <v>25.3</v>
      </c>
      <c r="G50" s="344">
        <v>52.9</v>
      </c>
      <c r="H50" s="358">
        <v>1.4</v>
      </c>
      <c r="I50" s="358">
        <v>49.6</v>
      </c>
      <c r="J50" s="346">
        <v>3.9</v>
      </c>
    </row>
    <row r="51" spans="1:10" x14ac:dyDescent="0.2">
      <c r="A51" s="397"/>
      <c r="C51" s="306">
        <v>44229.25</v>
      </c>
      <c r="D51" s="307">
        <v>1004.9</v>
      </c>
      <c r="E51" s="307">
        <v>0</v>
      </c>
      <c r="F51" s="307">
        <v>25.3</v>
      </c>
      <c r="G51" s="344">
        <v>52.9</v>
      </c>
      <c r="H51" s="575" t="s">
        <v>360</v>
      </c>
      <c r="I51" s="575" t="s">
        <v>360</v>
      </c>
      <c r="J51" s="346">
        <v>50.1</v>
      </c>
    </row>
    <row r="52" spans="1:10" x14ac:dyDescent="0.2">
      <c r="A52" s="397"/>
      <c r="C52" s="306">
        <v>44229.291666666664</v>
      </c>
      <c r="D52" s="307">
        <v>1005.3</v>
      </c>
      <c r="E52" s="307">
        <v>0</v>
      </c>
      <c r="F52" s="307">
        <v>25.3</v>
      </c>
      <c r="G52" s="307">
        <v>52.9</v>
      </c>
      <c r="H52" s="348">
        <v>1.7</v>
      </c>
      <c r="I52" s="348">
        <v>1.5</v>
      </c>
      <c r="J52" s="307">
        <v>235.9</v>
      </c>
    </row>
    <row r="53" spans="1:10" x14ac:dyDescent="0.2">
      <c r="A53" s="397"/>
      <c r="C53" s="306">
        <v>44229.333333333336</v>
      </c>
      <c r="D53" s="307">
        <v>1004.6</v>
      </c>
      <c r="E53" s="307">
        <v>0</v>
      </c>
      <c r="F53" s="307">
        <v>25.3</v>
      </c>
      <c r="G53" s="307">
        <v>52.9</v>
      </c>
      <c r="H53" s="307">
        <v>1.9</v>
      </c>
      <c r="I53" s="307">
        <v>1.6</v>
      </c>
      <c r="J53" s="307">
        <v>313.89999999999998</v>
      </c>
    </row>
    <row r="54" spans="1:10" x14ac:dyDescent="0.2">
      <c r="A54" s="397"/>
      <c r="C54" s="306">
        <v>44229.375</v>
      </c>
      <c r="D54" s="307">
        <v>1004.6</v>
      </c>
      <c r="E54" s="307">
        <v>0</v>
      </c>
      <c r="F54" s="307">
        <v>25.3</v>
      </c>
      <c r="G54" s="307">
        <v>52.9</v>
      </c>
      <c r="H54" s="307">
        <v>2.2999999999999998</v>
      </c>
      <c r="I54" s="307">
        <v>3.4</v>
      </c>
      <c r="J54" s="307">
        <v>512.4</v>
      </c>
    </row>
    <row r="55" spans="1:10" x14ac:dyDescent="0.2">
      <c r="A55" s="397"/>
      <c r="C55" s="306">
        <v>44229.416666666664</v>
      </c>
      <c r="D55" s="307">
        <v>1003.6</v>
      </c>
      <c r="E55" s="307">
        <v>0</v>
      </c>
      <c r="F55" s="307">
        <v>25.1</v>
      </c>
      <c r="G55" s="307">
        <v>52.4</v>
      </c>
      <c r="H55" s="307">
        <v>2.7</v>
      </c>
      <c r="I55" s="307">
        <v>315.2</v>
      </c>
      <c r="J55" s="307">
        <v>1028.5999999999999</v>
      </c>
    </row>
    <row r="56" spans="1:10" x14ac:dyDescent="0.2">
      <c r="A56" s="397"/>
      <c r="C56" s="306">
        <v>44229.458333333336</v>
      </c>
      <c r="D56" s="307">
        <v>1002.8</v>
      </c>
      <c r="E56" s="307">
        <v>0</v>
      </c>
      <c r="F56" s="307">
        <v>25.5</v>
      </c>
      <c r="G56" s="307">
        <v>49.9</v>
      </c>
      <c r="H56" s="307">
        <v>5.4</v>
      </c>
      <c r="I56" s="307">
        <v>286.89999999999998</v>
      </c>
      <c r="J56" s="307">
        <v>1073.3</v>
      </c>
    </row>
    <row r="57" spans="1:10" x14ac:dyDescent="0.2">
      <c r="A57" s="397"/>
      <c r="C57" s="306">
        <v>44229.5</v>
      </c>
      <c r="D57" s="307">
        <v>1003</v>
      </c>
      <c r="E57" s="307">
        <v>0</v>
      </c>
      <c r="F57" s="307">
        <v>25.4</v>
      </c>
      <c r="G57" s="307">
        <v>50.1</v>
      </c>
      <c r="H57" s="307">
        <v>5.2</v>
      </c>
      <c r="I57" s="307">
        <v>271.2</v>
      </c>
      <c r="J57" s="307">
        <v>1067.3</v>
      </c>
    </row>
    <row r="58" spans="1:10" x14ac:dyDescent="0.2">
      <c r="A58" s="397"/>
      <c r="C58" s="306">
        <v>44229.541666666664</v>
      </c>
      <c r="D58" s="307">
        <v>1003</v>
      </c>
      <c r="E58" s="307">
        <v>0</v>
      </c>
      <c r="F58" s="307">
        <v>25.4</v>
      </c>
      <c r="G58" s="307">
        <v>50.1</v>
      </c>
      <c r="H58" s="307">
        <v>5.7</v>
      </c>
      <c r="I58" s="307">
        <v>269</v>
      </c>
      <c r="J58" s="307">
        <v>917.8</v>
      </c>
    </row>
    <row r="59" spans="1:10" x14ac:dyDescent="0.2">
      <c r="A59" s="397"/>
      <c r="C59" s="306">
        <v>44229.583333333336</v>
      </c>
      <c r="D59" s="307">
        <v>1003.2</v>
      </c>
      <c r="E59" s="307">
        <v>0</v>
      </c>
      <c r="F59" s="307">
        <v>25.6</v>
      </c>
      <c r="G59" s="307">
        <v>50.7</v>
      </c>
      <c r="H59" s="307">
        <v>5.4</v>
      </c>
      <c r="I59" s="307">
        <v>259.3</v>
      </c>
      <c r="J59" s="307">
        <v>688.2</v>
      </c>
    </row>
    <row r="60" spans="1:10" x14ac:dyDescent="0.2">
      <c r="A60" s="397"/>
      <c r="C60" s="306">
        <v>44229.625</v>
      </c>
      <c r="D60" s="307">
        <v>1003.3</v>
      </c>
      <c r="E60" s="307">
        <v>0</v>
      </c>
      <c r="F60" s="307">
        <v>25.9</v>
      </c>
      <c r="G60" s="307">
        <v>50.6</v>
      </c>
      <c r="H60" s="307">
        <v>4.3</v>
      </c>
      <c r="I60" s="307">
        <v>271.60000000000002</v>
      </c>
      <c r="J60" s="307">
        <v>568.79999999999995</v>
      </c>
    </row>
    <row r="61" spans="1:10" x14ac:dyDescent="0.2">
      <c r="A61" s="397"/>
      <c r="C61" s="306">
        <v>44229.666666666664</v>
      </c>
      <c r="D61" s="307">
        <v>1003.5</v>
      </c>
      <c r="E61" s="307">
        <v>0</v>
      </c>
      <c r="F61" s="307">
        <v>25.8</v>
      </c>
      <c r="G61" s="307">
        <v>52.3</v>
      </c>
      <c r="H61" s="307">
        <v>3.9</v>
      </c>
      <c r="I61" s="307">
        <v>253.6</v>
      </c>
      <c r="J61" s="307">
        <v>357.4</v>
      </c>
    </row>
    <row r="62" spans="1:10" x14ac:dyDescent="0.2">
      <c r="A62" s="397"/>
      <c r="C62" s="306">
        <v>44229.708333333336</v>
      </c>
      <c r="D62" s="307">
        <v>1004.3</v>
      </c>
      <c r="E62" s="307">
        <v>0</v>
      </c>
      <c r="F62" s="307">
        <v>25.7</v>
      </c>
      <c r="G62" s="307">
        <v>54</v>
      </c>
      <c r="H62" s="307">
        <v>4.2</v>
      </c>
      <c r="I62" s="307">
        <v>231.1</v>
      </c>
      <c r="J62" s="307">
        <v>140.80000000000001</v>
      </c>
    </row>
    <row r="63" spans="1:10" x14ac:dyDescent="0.2">
      <c r="A63" s="397"/>
      <c r="C63" s="306">
        <v>44229.75</v>
      </c>
      <c r="D63" s="307">
        <v>1005.3</v>
      </c>
      <c r="E63" s="307">
        <v>0</v>
      </c>
      <c r="F63" s="307">
        <v>25.7</v>
      </c>
      <c r="G63" s="307">
        <v>54</v>
      </c>
      <c r="H63" s="307">
        <v>4.5</v>
      </c>
      <c r="I63" s="307">
        <v>221.3</v>
      </c>
      <c r="J63" s="307">
        <v>9.5</v>
      </c>
    </row>
    <row r="64" spans="1:10" x14ac:dyDescent="0.2">
      <c r="A64" s="397"/>
      <c r="C64" s="306">
        <v>44229.791666666664</v>
      </c>
      <c r="D64" s="307">
        <v>1006.1</v>
      </c>
      <c r="E64" s="307">
        <v>0</v>
      </c>
      <c r="F64" s="307">
        <v>25.7</v>
      </c>
      <c r="G64" s="307">
        <v>54</v>
      </c>
      <c r="H64" s="307">
        <v>5.0999999999999996</v>
      </c>
      <c r="I64" s="307">
        <v>217.2</v>
      </c>
      <c r="J64" s="307">
        <v>0</v>
      </c>
    </row>
    <row r="65" spans="1:10" x14ac:dyDescent="0.2">
      <c r="A65" s="397"/>
      <c r="C65" s="306">
        <v>44229.833333333336</v>
      </c>
      <c r="D65" s="307">
        <v>1006.4</v>
      </c>
      <c r="E65" s="307">
        <v>0</v>
      </c>
      <c r="F65" s="307">
        <v>25.7</v>
      </c>
      <c r="G65" s="307">
        <v>54</v>
      </c>
      <c r="H65" s="307">
        <v>4.9000000000000004</v>
      </c>
      <c r="I65" s="307">
        <v>215.8</v>
      </c>
      <c r="J65" s="307">
        <v>0</v>
      </c>
    </row>
    <row r="66" spans="1:10" x14ac:dyDescent="0.2">
      <c r="A66" s="397"/>
      <c r="C66" s="306">
        <v>44229.875</v>
      </c>
      <c r="D66" s="307">
        <v>1006.2</v>
      </c>
      <c r="E66" s="307">
        <v>0</v>
      </c>
      <c r="F66" s="307">
        <v>25.7</v>
      </c>
      <c r="G66" s="307">
        <v>54</v>
      </c>
      <c r="H66" s="307">
        <v>4.4000000000000004</v>
      </c>
      <c r="I66" s="307">
        <v>214.3</v>
      </c>
      <c r="J66" s="307">
        <v>0</v>
      </c>
    </row>
    <row r="67" spans="1:10" x14ac:dyDescent="0.2">
      <c r="A67" s="397"/>
      <c r="C67" s="306">
        <v>44229.916666666664</v>
      </c>
      <c r="D67" s="307">
        <v>1005.8</v>
      </c>
      <c r="E67" s="307">
        <v>0</v>
      </c>
      <c r="F67" s="307">
        <v>25.7</v>
      </c>
      <c r="G67" s="307">
        <v>54</v>
      </c>
      <c r="H67" s="307">
        <v>4.0999999999999996</v>
      </c>
      <c r="I67" s="307">
        <v>213.8</v>
      </c>
      <c r="J67" s="307">
        <v>0</v>
      </c>
    </row>
    <row r="68" spans="1:10" x14ac:dyDescent="0.2">
      <c r="A68" s="397"/>
      <c r="C68" s="306">
        <v>44229.958333333336</v>
      </c>
      <c r="D68" s="307">
        <v>1005.2</v>
      </c>
      <c r="E68" s="307">
        <v>0</v>
      </c>
      <c r="F68" s="307">
        <v>25.7</v>
      </c>
      <c r="G68" s="307">
        <v>54</v>
      </c>
      <c r="H68" s="307">
        <v>3.7</v>
      </c>
      <c r="I68" s="307">
        <v>206.6</v>
      </c>
      <c r="J68" s="307">
        <v>0</v>
      </c>
    </row>
    <row r="69" spans="1:10" x14ac:dyDescent="0.2">
      <c r="A69" s="397"/>
      <c r="C69" s="306">
        <v>44230</v>
      </c>
      <c r="D69" s="307">
        <v>1004.9</v>
      </c>
      <c r="E69" s="307">
        <v>0</v>
      </c>
      <c r="F69" s="307">
        <v>25.7</v>
      </c>
      <c r="G69" s="307">
        <v>54</v>
      </c>
      <c r="H69" s="347">
        <v>3.3</v>
      </c>
      <c r="I69" s="347">
        <v>204.5</v>
      </c>
      <c r="J69" s="307">
        <v>0</v>
      </c>
    </row>
    <row r="70" spans="1:10" x14ac:dyDescent="0.2">
      <c r="A70" s="397"/>
      <c r="C70" s="306">
        <v>44230.041666666664</v>
      </c>
      <c r="D70" s="307">
        <v>1004.9</v>
      </c>
      <c r="E70" s="307">
        <v>0</v>
      </c>
      <c r="F70" s="307">
        <v>25.7</v>
      </c>
      <c r="G70" s="344">
        <v>54</v>
      </c>
      <c r="H70" s="351">
        <v>1.3</v>
      </c>
      <c r="I70" s="351">
        <v>142.30000000000001</v>
      </c>
      <c r="J70" s="346">
        <v>0</v>
      </c>
    </row>
    <row r="71" spans="1:10" x14ac:dyDescent="0.2">
      <c r="A71" s="397"/>
      <c r="C71" s="306">
        <v>44230.083333333336</v>
      </c>
      <c r="D71" s="307">
        <v>1004.6</v>
      </c>
      <c r="E71" s="307">
        <v>0</v>
      </c>
      <c r="F71" s="307">
        <v>25.7</v>
      </c>
      <c r="G71" s="307">
        <v>54</v>
      </c>
      <c r="H71" s="348">
        <v>1</v>
      </c>
      <c r="I71" s="348">
        <v>178.9</v>
      </c>
      <c r="J71" s="307">
        <v>0</v>
      </c>
    </row>
    <row r="72" spans="1:10" x14ac:dyDescent="0.2">
      <c r="A72" s="397"/>
      <c r="C72" s="306">
        <v>44230.125</v>
      </c>
      <c r="D72" s="307">
        <v>1004.4</v>
      </c>
      <c r="E72" s="307">
        <v>0</v>
      </c>
      <c r="F72" s="307">
        <v>25.7</v>
      </c>
      <c r="G72" s="307">
        <v>54</v>
      </c>
      <c r="H72" s="347">
        <v>1.4</v>
      </c>
      <c r="I72" s="347">
        <v>163.5</v>
      </c>
      <c r="J72" s="307">
        <v>0</v>
      </c>
    </row>
    <row r="73" spans="1:10" x14ac:dyDescent="0.2">
      <c r="A73" s="397"/>
      <c r="C73" s="306">
        <v>44230.166666666664</v>
      </c>
      <c r="D73" s="307">
        <v>1004.6</v>
      </c>
      <c r="E73" s="307">
        <v>0</v>
      </c>
      <c r="F73" s="307">
        <v>25.7</v>
      </c>
      <c r="G73" s="344">
        <v>54</v>
      </c>
      <c r="H73" s="575" t="s">
        <v>360</v>
      </c>
      <c r="I73" s="575" t="s">
        <v>360</v>
      </c>
      <c r="J73" s="346">
        <v>0</v>
      </c>
    </row>
    <row r="74" spans="1:10" x14ac:dyDescent="0.2">
      <c r="A74" s="397"/>
      <c r="C74" s="306">
        <v>44230.208333333336</v>
      </c>
      <c r="D74" s="307">
        <v>1005</v>
      </c>
      <c r="E74" s="307">
        <v>0</v>
      </c>
      <c r="F74" s="307">
        <v>25.7</v>
      </c>
      <c r="G74" s="344">
        <v>54</v>
      </c>
      <c r="H74" s="575" t="s">
        <v>360</v>
      </c>
      <c r="I74" s="575" t="s">
        <v>360</v>
      </c>
      <c r="J74" s="346">
        <v>7.6</v>
      </c>
    </row>
    <row r="75" spans="1:10" x14ac:dyDescent="0.2">
      <c r="A75" s="397"/>
      <c r="C75" s="306">
        <v>44230.25</v>
      </c>
      <c r="D75" s="307">
        <v>1005.2</v>
      </c>
      <c r="E75" s="307">
        <v>0</v>
      </c>
      <c r="F75" s="307">
        <v>25.7</v>
      </c>
      <c r="G75" s="344">
        <v>54</v>
      </c>
      <c r="H75" s="575" t="s">
        <v>360</v>
      </c>
      <c r="I75" s="575" t="s">
        <v>360</v>
      </c>
      <c r="J75" s="346">
        <v>88.2</v>
      </c>
    </row>
    <row r="76" spans="1:10" x14ac:dyDescent="0.2">
      <c r="A76" s="397"/>
      <c r="C76" s="306">
        <v>44230.291666666664</v>
      </c>
      <c r="D76" s="307">
        <v>1005.4</v>
      </c>
      <c r="E76" s="307">
        <v>0</v>
      </c>
      <c r="F76" s="307">
        <v>25.7</v>
      </c>
      <c r="G76" s="307">
        <v>54</v>
      </c>
      <c r="H76" s="348">
        <v>0.9</v>
      </c>
      <c r="I76" s="348">
        <v>331.5</v>
      </c>
      <c r="J76" s="307">
        <v>217.3</v>
      </c>
    </row>
    <row r="77" spans="1:10" x14ac:dyDescent="0.2">
      <c r="A77" s="397"/>
      <c r="C77" s="306">
        <v>44230.333333333336</v>
      </c>
      <c r="D77" s="307">
        <v>1004.4</v>
      </c>
      <c r="E77" s="307">
        <v>0</v>
      </c>
      <c r="F77" s="307">
        <v>25.7</v>
      </c>
      <c r="G77" s="307">
        <v>54</v>
      </c>
      <c r="H77" s="307">
        <v>2</v>
      </c>
      <c r="I77" s="307">
        <v>355</v>
      </c>
      <c r="J77" s="307">
        <v>525.79999999999995</v>
      </c>
    </row>
    <row r="78" spans="1:10" x14ac:dyDescent="0.2">
      <c r="A78" s="397"/>
      <c r="C78" s="306">
        <v>44230.375</v>
      </c>
      <c r="D78" s="307">
        <v>1004.1</v>
      </c>
      <c r="E78" s="307">
        <v>0</v>
      </c>
      <c r="F78" s="307">
        <v>25.7</v>
      </c>
      <c r="G78" s="307">
        <v>54</v>
      </c>
      <c r="H78" s="307">
        <v>3.1</v>
      </c>
      <c r="I78" s="307">
        <v>307.5</v>
      </c>
      <c r="J78" s="307">
        <v>780.6</v>
      </c>
    </row>
    <row r="79" spans="1:10" x14ac:dyDescent="0.2">
      <c r="A79" s="397"/>
      <c r="C79" s="306">
        <v>44230.416666666664</v>
      </c>
      <c r="D79" s="307">
        <v>1003.7</v>
      </c>
      <c r="E79" s="307">
        <v>0</v>
      </c>
      <c r="F79" s="307">
        <v>25.7</v>
      </c>
      <c r="G79" s="307">
        <v>54</v>
      </c>
      <c r="H79" s="307">
        <v>4.4000000000000004</v>
      </c>
      <c r="I79" s="307">
        <v>270.89999999999998</v>
      </c>
      <c r="J79" s="307">
        <v>926.5</v>
      </c>
    </row>
    <row r="80" spans="1:10" x14ac:dyDescent="0.2">
      <c r="A80" s="397"/>
      <c r="C80" s="306">
        <v>44230.458333333336</v>
      </c>
      <c r="D80" s="307">
        <v>1003.2</v>
      </c>
      <c r="E80" s="307">
        <v>0</v>
      </c>
      <c r="F80" s="307">
        <v>25.7</v>
      </c>
      <c r="G80" s="307">
        <v>54</v>
      </c>
      <c r="H80" s="307">
        <v>4.5999999999999996</v>
      </c>
      <c r="I80" s="307">
        <v>293.7</v>
      </c>
      <c r="J80" s="307">
        <v>1053.8</v>
      </c>
    </row>
    <row r="81" spans="1:10" x14ac:dyDescent="0.2">
      <c r="A81" s="397"/>
      <c r="C81" s="306">
        <v>44230.5</v>
      </c>
      <c r="D81" s="307">
        <v>1003.4</v>
      </c>
      <c r="E81" s="307">
        <v>0</v>
      </c>
      <c r="F81" s="307">
        <v>25.7</v>
      </c>
      <c r="G81" s="307">
        <v>54</v>
      </c>
      <c r="H81" s="307">
        <v>5.6</v>
      </c>
      <c r="I81" s="307">
        <v>296.10000000000002</v>
      </c>
      <c r="J81" s="307">
        <v>871.4</v>
      </c>
    </row>
    <row r="82" spans="1:10" x14ac:dyDescent="0.2">
      <c r="A82" s="397"/>
      <c r="C82" s="306">
        <v>44230.541666666664</v>
      </c>
      <c r="D82" s="307">
        <v>1003.9</v>
      </c>
      <c r="E82" s="307">
        <v>0</v>
      </c>
      <c r="F82" s="307">
        <v>25.7</v>
      </c>
      <c r="G82" s="307">
        <v>54</v>
      </c>
      <c r="H82" s="307">
        <v>5.2</v>
      </c>
      <c r="I82" s="307">
        <v>292.60000000000002</v>
      </c>
      <c r="J82" s="307">
        <v>557.1</v>
      </c>
    </row>
    <row r="83" spans="1:10" x14ac:dyDescent="0.2">
      <c r="A83" s="397"/>
      <c r="C83" s="306">
        <v>44230.583333333336</v>
      </c>
      <c r="D83" s="307">
        <v>1003.4</v>
      </c>
      <c r="E83" s="307">
        <v>0</v>
      </c>
      <c r="F83" s="307">
        <v>25.7</v>
      </c>
      <c r="G83" s="307">
        <v>54</v>
      </c>
      <c r="H83" s="307">
        <v>5.5</v>
      </c>
      <c r="I83" s="307">
        <v>290.89999999999998</v>
      </c>
      <c r="J83" s="307">
        <v>700.9</v>
      </c>
    </row>
    <row r="84" spans="1:10" x14ac:dyDescent="0.2">
      <c r="A84" s="397"/>
      <c r="C84" s="306">
        <v>44230.625</v>
      </c>
      <c r="D84" s="307">
        <v>1003.8</v>
      </c>
      <c r="E84" s="307">
        <v>0</v>
      </c>
      <c r="F84" s="307">
        <v>25.7</v>
      </c>
      <c r="G84" s="307">
        <v>54</v>
      </c>
      <c r="H84" s="307">
        <v>4.4000000000000004</v>
      </c>
      <c r="I84" s="307">
        <v>298.8</v>
      </c>
      <c r="J84" s="307">
        <v>218.6</v>
      </c>
    </row>
    <row r="85" spans="1:10" x14ac:dyDescent="0.2">
      <c r="A85" s="397"/>
      <c r="C85" s="306">
        <v>44230.666666666664</v>
      </c>
      <c r="D85" s="307">
        <v>1004.3</v>
      </c>
      <c r="E85" s="307">
        <v>0</v>
      </c>
      <c r="F85" s="307">
        <v>25.7</v>
      </c>
      <c r="G85" s="307">
        <v>54</v>
      </c>
      <c r="H85" s="307">
        <v>3.9</v>
      </c>
      <c r="I85" s="307">
        <v>291.3</v>
      </c>
      <c r="J85" s="307">
        <v>83.2</v>
      </c>
    </row>
    <row r="86" spans="1:10" x14ac:dyDescent="0.2">
      <c r="A86" s="397"/>
      <c r="C86" s="306">
        <v>44230.708333333336</v>
      </c>
      <c r="D86" s="307">
        <v>1005.2</v>
      </c>
      <c r="E86" s="307">
        <v>0</v>
      </c>
      <c r="F86" s="307">
        <v>25.7</v>
      </c>
      <c r="G86" s="307">
        <v>54</v>
      </c>
      <c r="H86" s="347">
        <v>3.6</v>
      </c>
      <c r="I86" s="347">
        <v>254.6</v>
      </c>
      <c r="J86" s="307">
        <v>21.7</v>
      </c>
    </row>
    <row r="87" spans="1:10" x14ac:dyDescent="0.2">
      <c r="A87" s="397"/>
      <c r="C87" s="306">
        <v>44230.75</v>
      </c>
      <c r="D87" s="307">
        <v>1006</v>
      </c>
      <c r="E87" s="307">
        <v>0</v>
      </c>
      <c r="F87" s="307">
        <v>25.7</v>
      </c>
      <c r="G87" s="344">
        <v>54</v>
      </c>
      <c r="H87" s="351">
        <v>3.1</v>
      </c>
      <c r="I87" s="351">
        <v>275.7</v>
      </c>
      <c r="J87" s="346">
        <v>3.8</v>
      </c>
    </row>
    <row r="88" spans="1:10" x14ac:dyDescent="0.2">
      <c r="A88" s="397"/>
      <c r="C88" s="306">
        <v>44230.791666666664</v>
      </c>
      <c r="D88" s="307">
        <v>1006.5</v>
      </c>
      <c r="E88" s="307">
        <v>0</v>
      </c>
      <c r="F88" s="307">
        <v>25.7</v>
      </c>
      <c r="G88" s="344">
        <v>54</v>
      </c>
      <c r="H88" s="351">
        <v>3.2</v>
      </c>
      <c r="I88" s="351">
        <v>237.4</v>
      </c>
      <c r="J88" s="346">
        <v>0</v>
      </c>
    </row>
    <row r="89" spans="1:10" x14ac:dyDescent="0.2">
      <c r="A89" s="397"/>
      <c r="C89" s="306">
        <v>44230.833333333336</v>
      </c>
      <c r="D89" s="307">
        <v>1006.5</v>
      </c>
      <c r="E89" s="307">
        <v>0</v>
      </c>
      <c r="F89" s="307">
        <v>25.7</v>
      </c>
      <c r="G89" s="344">
        <v>54</v>
      </c>
      <c r="H89" s="351">
        <v>3.8</v>
      </c>
      <c r="I89" s="351">
        <v>217.9</v>
      </c>
      <c r="J89" s="346">
        <v>0</v>
      </c>
    </row>
    <row r="90" spans="1:10" x14ac:dyDescent="0.2">
      <c r="A90" s="397"/>
      <c r="C90" s="306">
        <v>44230.875</v>
      </c>
      <c r="D90" s="307">
        <v>1006.5</v>
      </c>
      <c r="E90" s="307">
        <v>0</v>
      </c>
      <c r="F90" s="307">
        <v>25.7</v>
      </c>
      <c r="G90" s="344">
        <v>54</v>
      </c>
      <c r="H90" s="351">
        <v>3.5</v>
      </c>
      <c r="I90" s="351">
        <v>211.7</v>
      </c>
      <c r="J90" s="346">
        <v>0</v>
      </c>
    </row>
    <row r="91" spans="1:10" x14ac:dyDescent="0.2">
      <c r="A91" s="397"/>
      <c r="C91" s="306">
        <v>44230.916666666664</v>
      </c>
      <c r="D91" s="307">
        <v>1006.6</v>
      </c>
      <c r="E91" s="307">
        <v>0</v>
      </c>
      <c r="F91" s="307">
        <v>25.7</v>
      </c>
      <c r="G91" s="344">
        <v>54</v>
      </c>
      <c r="H91" s="351">
        <v>2.5</v>
      </c>
      <c r="I91" s="351">
        <v>216.8</v>
      </c>
      <c r="J91" s="346">
        <v>0</v>
      </c>
    </row>
    <row r="92" spans="1:10" x14ac:dyDescent="0.2">
      <c r="A92" s="397"/>
      <c r="C92" s="306">
        <v>44230.958333333336</v>
      </c>
      <c r="D92" s="307">
        <v>1006.3</v>
      </c>
      <c r="E92" s="307">
        <v>0</v>
      </c>
      <c r="F92" s="307">
        <v>25.7</v>
      </c>
      <c r="G92" s="344">
        <v>54</v>
      </c>
      <c r="H92" s="358">
        <v>1.4</v>
      </c>
      <c r="I92" s="358">
        <v>22</v>
      </c>
      <c r="J92" s="346">
        <v>0</v>
      </c>
    </row>
    <row r="93" spans="1:10" x14ac:dyDescent="0.2">
      <c r="A93" s="397"/>
      <c r="C93" s="306">
        <v>44231</v>
      </c>
      <c r="D93" s="307">
        <v>1006.1</v>
      </c>
      <c r="E93" s="307">
        <v>0</v>
      </c>
      <c r="F93" s="307">
        <v>25.7</v>
      </c>
      <c r="G93" s="344">
        <v>54</v>
      </c>
      <c r="H93" s="575" t="s">
        <v>360</v>
      </c>
      <c r="I93" s="575" t="s">
        <v>360</v>
      </c>
      <c r="J93" s="346">
        <v>0</v>
      </c>
    </row>
    <row r="94" spans="1:10" x14ac:dyDescent="0.2">
      <c r="A94" s="397"/>
      <c r="C94" s="306">
        <v>44231.041666666664</v>
      </c>
      <c r="D94" s="307">
        <v>1005.7</v>
      </c>
      <c r="E94" s="307">
        <v>0</v>
      </c>
      <c r="F94" s="307">
        <v>25.7</v>
      </c>
      <c r="G94" s="344">
        <v>54</v>
      </c>
      <c r="H94" s="575" t="s">
        <v>360</v>
      </c>
      <c r="I94" s="575" t="s">
        <v>360</v>
      </c>
      <c r="J94" s="346">
        <v>0</v>
      </c>
    </row>
    <row r="95" spans="1:10" x14ac:dyDescent="0.2">
      <c r="A95" s="397"/>
      <c r="C95" s="306">
        <v>44231.083333333336</v>
      </c>
      <c r="D95" s="307">
        <v>1005.5</v>
      </c>
      <c r="E95" s="307">
        <v>0</v>
      </c>
      <c r="F95" s="307">
        <v>25.7</v>
      </c>
      <c r="G95" s="344">
        <v>54</v>
      </c>
      <c r="H95" s="575" t="s">
        <v>360</v>
      </c>
      <c r="I95" s="575" t="s">
        <v>360</v>
      </c>
      <c r="J95" s="346">
        <v>0</v>
      </c>
    </row>
    <row r="96" spans="1:10" x14ac:dyDescent="0.2">
      <c r="A96" s="397"/>
      <c r="C96" s="306">
        <v>44231.125</v>
      </c>
      <c r="D96" s="307">
        <v>1005.3</v>
      </c>
      <c r="E96" s="307">
        <v>0</v>
      </c>
      <c r="F96" s="307">
        <v>25.7</v>
      </c>
      <c r="G96" s="344">
        <v>54</v>
      </c>
      <c r="H96" s="575" t="s">
        <v>360</v>
      </c>
      <c r="I96" s="575" t="s">
        <v>360</v>
      </c>
      <c r="J96" s="346">
        <v>0</v>
      </c>
    </row>
    <row r="97" spans="1:10" x14ac:dyDescent="0.2">
      <c r="A97" s="397"/>
      <c r="C97" s="306">
        <v>44231.166666666664</v>
      </c>
      <c r="D97" s="307">
        <v>1005.4</v>
      </c>
      <c r="E97" s="307">
        <v>0</v>
      </c>
      <c r="F97" s="307">
        <v>25.7</v>
      </c>
      <c r="G97" s="344">
        <v>54</v>
      </c>
      <c r="H97" s="360">
        <v>0.9</v>
      </c>
      <c r="I97" s="360">
        <v>7.7</v>
      </c>
      <c r="J97" s="346">
        <v>0</v>
      </c>
    </row>
    <row r="98" spans="1:10" x14ac:dyDescent="0.2">
      <c r="A98" s="397"/>
      <c r="C98" s="306">
        <v>44231.208333333336</v>
      </c>
      <c r="D98" s="307">
        <v>1006</v>
      </c>
      <c r="E98" s="307">
        <v>0</v>
      </c>
      <c r="F98" s="307">
        <v>25.7</v>
      </c>
      <c r="G98" s="344">
        <v>54</v>
      </c>
      <c r="H98" s="575" t="s">
        <v>360</v>
      </c>
      <c r="I98" s="575" t="s">
        <v>360</v>
      </c>
      <c r="J98" s="346">
        <v>1.7</v>
      </c>
    </row>
    <row r="99" spans="1:10" x14ac:dyDescent="0.2">
      <c r="A99" s="397"/>
      <c r="C99" s="306">
        <v>44231.25</v>
      </c>
      <c r="D99" s="307">
        <v>1006.5</v>
      </c>
      <c r="E99" s="307">
        <v>0</v>
      </c>
      <c r="F99" s="307">
        <v>25.7</v>
      </c>
      <c r="G99" s="344">
        <v>54</v>
      </c>
      <c r="H99" s="575" t="s">
        <v>360</v>
      </c>
      <c r="I99" s="575" t="s">
        <v>360</v>
      </c>
      <c r="J99" s="346">
        <v>55.8</v>
      </c>
    </row>
    <row r="100" spans="1:10" x14ac:dyDescent="0.2">
      <c r="A100" s="397"/>
      <c r="C100" s="306">
        <v>44231.291666666664</v>
      </c>
      <c r="D100" s="307">
        <v>1006.7</v>
      </c>
      <c r="E100" s="307">
        <v>0</v>
      </c>
      <c r="F100" s="307">
        <v>25.7</v>
      </c>
      <c r="G100" s="307">
        <v>54</v>
      </c>
      <c r="H100" s="348">
        <v>1.4</v>
      </c>
      <c r="I100" s="348">
        <v>355.6</v>
      </c>
      <c r="J100" s="307">
        <v>177.9</v>
      </c>
    </row>
    <row r="101" spans="1:10" x14ac:dyDescent="0.2">
      <c r="A101" s="397"/>
      <c r="C101" s="306">
        <v>44231.333333333336</v>
      </c>
      <c r="D101" s="307">
        <v>1006.3</v>
      </c>
      <c r="E101" s="307">
        <v>0</v>
      </c>
      <c r="F101" s="307">
        <v>23.1</v>
      </c>
      <c r="G101" s="307">
        <v>67</v>
      </c>
      <c r="H101" s="307">
        <v>1.5</v>
      </c>
      <c r="I101" s="307">
        <v>341.6</v>
      </c>
      <c r="J101" s="307">
        <v>351.4</v>
      </c>
    </row>
    <row r="102" spans="1:10" x14ac:dyDescent="0.2">
      <c r="A102" s="397"/>
      <c r="C102" s="306">
        <v>44231.375</v>
      </c>
      <c r="D102" s="307">
        <v>1006.1</v>
      </c>
      <c r="E102" s="307">
        <v>0</v>
      </c>
      <c r="F102" s="307">
        <v>22.8</v>
      </c>
      <c r="G102" s="307">
        <v>68.7</v>
      </c>
      <c r="H102" s="307">
        <v>1.4</v>
      </c>
      <c r="I102" s="307">
        <v>335.1</v>
      </c>
      <c r="J102" s="307">
        <v>486.8</v>
      </c>
    </row>
    <row r="103" spans="1:10" x14ac:dyDescent="0.2">
      <c r="A103" s="397"/>
      <c r="C103" s="306">
        <v>44231.416666666664</v>
      </c>
      <c r="D103" s="307">
        <v>1005.7</v>
      </c>
      <c r="E103" s="307">
        <v>0</v>
      </c>
      <c r="F103" s="307">
        <v>23.5</v>
      </c>
      <c r="G103" s="307">
        <v>65.3</v>
      </c>
      <c r="H103" s="307">
        <v>2.2000000000000002</v>
      </c>
      <c r="I103" s="307">
        <v>342.8</v>
      </c>
      <c r="J103" s="307">
        <v>837.9</v>
      </c>
    </row>
    <row r="104" spans="1:10" x14ac:dyDescent="0.2">
      <c r="A104" s="397"/>
      <c r="C104" s="306">
        <v>44231.458333333336</v>
      </c>
      <c r="D104" s="307">
        <v>1004.7</v>
      </c>
      <c r="E104" s="307">
        <v>0</v>
      </c>
      <c r="F104" s="307">
        <v>23.8</v>
      </c>
      <c r="G104" s="307">
        <v>64.099999999999994</v>
      </c>
      <c r="H104" s="307">
        <v>2.8</v>
      </c>
      <c r="I104" s="307">
        <v>310.89999999999998</v>
      </c>
      <c r="J104" s="307">
        <v>1015.4</v>
      </c>
    </row>
    <row r="105" spans="1:10" x14ac:dyDescent="0.2">
      <c r="A105" s="397"/>
      <c r="C105" s="306">
        <v>44231.5</v>
      </c>
      <c r="D105" s="307">
        <v>1004.5</v>
      </c>
      <c r="E105" s="307">
        <v>0</v>
      </c>
      <c r="F105" s="307">
        <v>23.8</v>
      </c>
      <c r="G105" s="307">
        <v>64.099999999999994</v>
      </c>
      <c r="H105" s="307">
        <v>4.9000000000000004</v>
      </c>
      <c r="I105" s="307">
        <v>291.2</v>
      </c>
      <c r="J105" s="307">
        <v>1037.9000000000001</v>
      </c>
    </row>
    <row r="106" spans="1:10" x14ac:dyDescent="0.2">
      <c r="A106" s="397"/>
      <c r="C106" s="306">
        <v>44231.541666666664</v>
      </c>
      <c r="D106" s="307">
        <v>1004.2</v>
      </c>
      <c r="E106" s="307">
        <v>0</v>
      </c>
      <c r="F106" s="307">
        <v>25.3</v>
      </c>
      <c r="G106" s="307">
        <v>56.3</v>
      </c>
      <c r="H106" s="307">
        <v>4.9000000000000004</v>
      </c>
      <c r="I106" s="307">
        <v>293.7</v>
      </c>
      <c r="J106" s="307">
        <v>948.6</v>
      </c>
    </row>
    <row r="107" spans="1:10" x14ac:dyDescent="0.2">
      <c r="A107" s="397"/>
      <c r="C107" s="306">
        <v>44231.583333333336</v>
      </c>
      <c r="D107" s="307">
        <v>1004.1</v>
      </c>
      <c r="E107" s="307">
        <v>0</v>
      </c>
      <c r="F107" s="307">
        <v>25.5</v>
      </c>
      <c r="G107" s="307">
        <v>55.2</v>
      </c>
      <c r="H107" s="307">
        <v>5.6</v>
      </c>
      <c r="I107" s="307">
        <v>295.2</v>
      </c>
      <c r="J107" s="307">
        <v>965</v>
      </c>
    </row>
    <row r="108" spans="1:10" x14ac:dyDescent="0.2">
      <c r="A108" s="397"/>
      <c r="C108" s="306">
        <v>44231.625</v>
      </c>
      <c r="D108" s="307">
        <v>1004.1</v>
      </c>
      <c r="E108" s="307">
        <v>0</v>
      </c>
      <c r="F108" s="307">
        <v>25.5</v>
      </c>
      <c r="G108" s="307">
        <v>55.2</v>
      </c>
      <c r="H108" s="307">
        <v>5.8</v>
      </c>
      <c r="I108" s="307">
        <v>291.3</v>
      </c>
      <c r="J108" s="307">
        <v>570.70000000000005</v>
      </c>
    </row>
    <row r="109" spans="1:10" x14ac:dyDescent="0.2">
      <c r="A109" s="397"/>
      <c r="C109" s="306">
        <v>44231.666666666664</v>
      </c>
      <c r="D109" s="307">
        <v>1004.6</v>
      </c>
      <c r="E109" s="307">
        <v>0</v>
      </c>
      <c r="F109" s="307">
        <v>25.5</v>
      </c>
      <c r="G109" s="307">
        <v>55.2</v>
      </c>
      <c r="H109" s="307">
        <v>4.8</v>
      </c>
      <c r="I109" s="307">
        <v>286.2</v>
      </c>
      <c r="J109" s="307">
        <v>197.3</v>
      </c>
    </row>
    <row r="110" spans="1:10" x14ac:dyDescent="0.2">
      <c r="A110" s="397"/>
      <c r="C110" s="306">
        <v>44231.708333333336</v>
      </c>
      <c r="D110" s="307">
        <v>1004.9</v>
      </c>
      <c r="E110" s="307">
        <v>0</v>
      </c>
      <c r="F110" s="307">
        <v>25.5</v>
      </c>
      <c r="G110" s="307">
        <v>55.2</v>
      </c>
      <c r="H110" s="307">
        <v>4.0999999999999996</v>
      </c>
      <c r="I110" s="307">
        <v>246.5</v>
      </c>
      <c r="J110" s="307">
        <v>75.7</v>
      </c>
    </row>
    <row r="111" spans="1:10" x14ac:dyDescent="0.2">
      <c r="A111" s="397"/>
      <c r="C111" s="306">
        <v>44231.75</v>
      </c>
      <c r="D111" s="307">
        <v>1005.5</v>
      </c>
      <c r="E111" s="307">
        <v>0</v>
      </c>
      <c r="F111" s="307">
        <v>25.5</v>
      </c>
      <c r="G111" s="307">
        <v>55.2</v>
      </c>
      <c r="H111" s="307">
        <v>4</v>
      </c>
      <c r="I111" s="307">
        <v>235.4</v>
      </c>
      <c r="J111" s="307">
        <v>6</v>
      </c>
    </row>
    <row r="112" spans="1:10" x14ac:dyDescent="0.2">
      <c r="A112" s="397"/>
      <c r="C112" s="306">
        <v>44231.791666666664</v>
      </c>
      <c r="D112" s="307">
        <v>1006.4</v>
      </c>
      <c r="E112" s="307">
        <v>0</v>
      </c>
      <c r="F112" s="307">
        <v>25.5</v>
      </c>
      <c r="G112" s="307">
        <v>55.2</v>
      </c>
      <c r="H112" s="307">
        <v>4</v>
      </c>
      <c r="I112" s="307">
        <v>225.5</v>
      </c>
      <c r="J112" s="307">
        <v>0</v>
      </c>
    </row>
    <row r="113" spans="1:10" x14ac:dyDescent="0.2">
      <c r="A113" s="397"/>
      <c r="C113" s="306">
        <v>44231.833333333336</v>
      </c>
      <c r="D113" s="307">
        <v>1006.6</v>
      </c>
      <c r="E113" s="307">
        <v>0</v>
      </c>
      <c r="F113" s="307">
        <v>25.5</v>
      </c>
      <c r="G113" s="307">
        <v>55.2</v>
      </c>
      <c r="H113" s="307">
        <v>4.4000000000000004</v>
      </c>
      <c r="I113" s="307">
        <v>213.6</v>
      </c>
      <c r="J113" s="307">
        <v>0</v>
      </c>
    </row>
    <row r="114" spans="1:10" x14ac:dyDescent="0.2">
      <c r="A114" s="397"/>
      <c r="C114" s="306">
        <v>44231.875</v>
      </c>
      <c r="D114" s="307">
        <v>1007.3</v>
      </c>
      <c r="E114" s="307">
        <v>0</v>
      </c>
      <c r="F114" s="307">
        <v>25.5</v>
      </c>
      <c r="G114" s="307">
        <v>55.2</v>
      </c>
      <c r="H114" s="307">
        <v>4.5</v>
      </c>
      <c r="I114" s="307">
        <v>212</v>
      </c>
      <c r="J114" s="307">
        <v>0</v>
      </c>
    </row>
    <row r="115" spans="1:10" x14ac:dyDescent="0.2">
      <c r="A115" s="397"/>
      <c r="C115" s="306">
        <v>44231.916666666664</v>
      </c>
      <c r="D115" s="307">
        <v>1007.1</v>
      </c>
      <c r="E115" s="307">
        <v>0</v>
      </c>
      <c r="F115" s="307">
        <v>25.5</v>
      </c>
      <c r="G115" s="307">
        <v>55.2</v>
      </c>
      <c r="H115" s="347">
        <v>3.7</v>
      </c>
      <c r="I115" s="347">
        <v>211.1</v>
      </c>
      <c r="J115" s="307">
        <v>0</v>
      </c>
    </row>
    <row r="116" spans="1:10" x14ac:dyDescent="0.2">
      <c r="A116" s="397"/>
      <c r="C116" s="306">
        <v>44231.958333333336</v>
      </c>
      <c r="D116" s="307">
        <v>1006.6</v>
      </c>
      <c r="E116" s="307">
        <v>0</v>
      </c>
      <c r="F116" s="307">
        <v>25.5</v>
      </c>
      <c r="G116" s="344">
        <v>55.2</v>
      </c>
      <c r="H116" s="351">
        <v>2.7</v>
      </c>
      <c r="I116" s="351">
        <v>221</v>
      </c>
      <c r="J116" s="346">
        <v>0</v>
      </c>
    </row>
    <row r="117" spans="1:10" x14ac:dyDescent="0.2">
      <c r="A117" s="397"/>
      <c r="C117" s="306">
        <v>44232</v>
      </c>
      <c r="D117" s="307">
        <v>1006.5</v>
      </c>
      <c r="E117" s="307">
        <v>0</v>
      </c>
      <c r="F117" s="307">
        <v>25.5</v>
      </c>
      <c r="G117" s="344">
        <v>55.2</v>
      </c>
      <c r="H117" s="351">
        <v>1.7</v>
      </c>
      <c r="I117" s="351">
        <v>265.7</v>
      </c>
      <c r="J117" s="346">
        <v>0</v>
      </c>
    </row>
    <row r="118" spans="1:10" x14ac:dyDescent="0.2">
      <c r="A118" s="397"/>
      <c r="C118" s="306">
        <v>44232.041666666664</v>
      </c>
      <c r="D118" s="307">
        <v>1006.1</v>
      </c>
      <c r="E118" s="307">
        <v>0</v>
      </c>
      <c r="F118" s="307">
        <v>25.5</v>
      </c>
      <c r="G118" s="344">
        <v>55.2</v>
      </c>
      <c r="H118" s="351">
        <v>1.4</v>
      </c>
      <c r="I118" s="351">
        <v>4.5</v>
      </c>
      <c r="J118" s="346">
        <v>0</v>
      </c>
    </row>
    <row r="119" spans="1:10" x14ac:dyDescent="0.2">
      <c r="A119" s="397"/>
      <c r="C119" s="306">
        <v>44232.083333333336</v>
      </c>
      <c r="D119" s="307">
        <v>1005.5</v>
      </c>
      <c r="E119" s="307">
        <v>0</v>
      </c>
      <c r="F119" s="307">
        <v>25.5</v>
      </c>
      <c r="G119" s="344">
        <v>55.2</v>
      </c>
      <c r="H119" s="351">
        <v>1.3</v>
      </c>
      <c r="I119" s="351">
        <v>10.5</v>
      </c>
      <c r="J119" s="346">
        <v>0</v>
      </c>
    </row>
    <row r="120" spans="1:10" x14ac:dyDescent="0.2">
      <c r="A120" s="397"/>
      <c r="C120" s="306">
        <v>44232.125</v>
      </c>
      <c r="D120" s="307">
        <v>1005.1</v>
      </c>
      <c r="E120" s="307">
        <v>0</v>
      </c>
      <c r="F120" s="307">
        <v>25.5</v>
      </c>
      <c r="G120" s="307">
        <v>55.2</v>
      </c>
      <c r="H120" s="350">
        <v>0.8</v>
      </c>
      <c r="I120" s="350">
        <v>358.1</v>
      </c>
      <c r="J120" s="307">
        <v>0</v>
      </c>
    </row>
    <row r="121" spans="1:10" x14ac:dyDescent="0.2">
      <c r="A121" s="397"/>
      <c r="C121" s="306">
        <v>44232.166666666664</v>
      </c>
      <c r="D121" s="307">
        <v>1005.6</v>
      </c>
      <c r="E121" s="307">
        <v>0</v>
      </c>
      <c r="F121" s="307">
        <v>25.5</v>
      </c>
      <c r="G121" s="344">
        <v>55.2</v>
      </c>
      <c r="H121" s="575" t="s">
        <v>360</v>
      </c>
      <c r="I121" s="575" t="s">
        <v>360</v>
      </c>
      <c r="J121" s="346">
        <v>0</v>
      </c>
    </row>
    <row r="122" spans="1:10" x14ac:dyDescent="0.2">
      <c r="A122" s="397"/>
      <c r="C122" s="306">
        <v>44232.208333333336</v>
      </c>
      <c r="D122" s="307">
        <v>1006.3</v>
      </c>
      <c r="E122" s="307">
        <v>0</v>
      </c>
      <c r="F122" s="307">
        <v>25.5</v>
      </c>
      <c r="G122" s="344">
        <v>55.2</v>
      </c>
      <c r="H122" s="575" t="s">
        <v>360</v>
      </c>
      <c r="I122" s="575" t="s">
        <v>360</v>
      </c>
      <c r="J122" s="346">
        <v>4.7</v>
      </c>
    </row>
    <row r="123" spans="1:10" x14ac:dyDescent="0.2">
      <c r="A123" s="397"/>
      <c r="C123" s="306">
        <v>44232.25</v>
      </c>
      <c r="D123" s="307">
        <v>1006.8</v>
      </c>
      <c r="E123" s="307">
        <v>0</v>
      </c>
      <c r="F123" s="307">
        <v>25.5</v>
      </c>
      <c r="G123" s="344">
        <v>55.2</v>
      </c>
      <c r="H123" s="575" t="s">
        <v>360</v>
      </c>
      <c r="I123" s="575" t="s">
        <v>360</v>
      </c>
      <c r="J123" s="346">
        <v>48.3</v>
      </c>
    </row>
    <row r="124" spans="1:10" x14ac:dyDescent="0.2">
      <c r="A124" s="397"/>
      <c r="C124" s="306">
        <v>44232.291666666664</v>
      </c>
      <c r="D124" s="307">
        <v>1007</v>
      </c>
      <c r="E124" s="307">
        <v>0</v>
      </c>
      <c r="F124" s="307">
        <v>25.5</v>
      </c>
      <c r="G124" s="344">
        <v>55.2</v>
      </c>
      <c r="H124" s="575" t="s">
        <v>360</v>
      </c>
      <c r="I124" s="575" t="s">
        <v>360</v>
      </c>
      <c r="J124" s="346">
        <v>147.4</v>
      </c>
    </row>
    <row r="125" spans="1:10" x14ac:dyDescent="0.2">
      <c r="A125" s="397"/>
      <c r="C125" s="306">
        <v>44232.333333333336</v>
      </c>
      <c r="D125" s="307">
        <v>1006.7</v>
      </c>
      <c r="E125" s="307">
        <v>0</v>
      </c>
      <c r="F125" s="307">
        <v>25.5</v>
      </c>
      <c r="G125" s="307">
        <v>55.2</v>
      </c>
      <c r="H125" s="348">
        <v>1.2</v>
      </c>
      <c r="I125" s="348">
        <v>317.10000000000002</v>
      </c>
      <c r="J125" s="307">
        <v>343.4</v>
      </c>
    </row>
    <row r="126" spans="1:10" x14ac:dyDescent="0.2">
      <c r="A126" s="397"/>
      <c r="C126" s="306">
        <v>44232.375</v>
      </c>
      <c r="D126" s="307">
        <v>1005.9</v>
      </c>
      <c r="E126" s="307">
        <v>0</v>
      </c>
      <c r="F126" s="307">
        <v>25.5</v>
      </c>
      <c r="G126" s="307">
        <v>55.2</v>
      </c>
      <c r="H126" s="307">
        <v>2</v>
      </c>
      <c r="I126" s="307">
        <v>347.1</v>
      </c>
      <c r="J126" s="307">
        <v>770.7</v>
      </c>
    </row>
    <row r="127" spans="1:10" x14ac:dyDescent="0.2">
      <c r="A127" s="397"/>
      <c r="C127" s="306">
        <v>44232.416666666664</v>
      </c>
      <c r="D127" s="307">
        <v>1004.9</v>
      </c>
      <c r="E127" s="307">
        <v>0</v>
      </c>
      <c r="F127" s="307">
        <v>25.5</v>
      </c>
      <c r="G127" s="307">
        <v>55.2</v>
      </c>
      <c r="H127" s="307">
        <v>2.5</v>
      </c>
      <c r="I127" s="307">
        <v>338.7</v>
      </c>
      <c r="J127" s="307">
        <v>798.5</v>
      </c>
    </row>
    <row r="128" spans="1:10" x14ac:dyDescent="0.2">
      <c r="A128" s="397"/>
      <c r="C128" s="306">
        <v>44232.458333333336</v>
      </c>
      <c r="D128" s="307">
        <v>1004.5</v>
      </c>
      <c r="E128" s="307">
        <v>0</v>
      </c>
      <c r="F128" s="307">
        <v>25.5</v>
      </c>
      <c r="G128" s="307">
        <v>55.2</v>
      </c>
      <c r="H128" s="307">
        <v>2.2000000000000002</v>
      </c>
      <c r="I128" s="307">
        <v>324.5</v>
      </c>
      <c r="J128" s="307">
        <v>857.8</v>
      </c>
    </row>
    <row r="129" spans="1:10" x14ac:dyDescent="0.2">
      <c r="A129" s="397"/>
      <c r="C129" s="306">
        <v>44232.5</v>
      </c>
      <c r="D129" s="307">
        <v>1004</v>
      </c>
      <c r="E129" s="307">
        <v>0</v>
      </c>
      <c r="F129" s="307">
        <v>25.5</v>
      </c>
      <c r="G129" s="307">
        <v>55.2</v>
      </c>
      <c r="H129" s="307">
        <v>2.8</v>
      </c>
      <c r="I129" s="307">
        <v>314.89999999999998</v>
      </c>
      <c r="J129" s="307">
        <v>964.8</v>
      </c>
    </row>
    <row r="130" spans="1:10" x14ac:dyDescent="0.2">
      <c r="A130" s="397"/>
      <c r="C130" s="306">
        <v>44232.541666666664</v>
      </c>
      <c r="D130" s="307">
        <v>1003.5</v>
      </c>
      <c r="E130" s="307">
        <v>0</v>
      </c>
      <c r="F130" s="307">
        <v>25.6</v>
      </c>
      <c r="G130" s="307">
        <v>57</v>
      </c>
      <c r="H130" s="307">
        <v>3.4</v>
      </c>
      <c r="I130" s="307">
        <v>310.3</v>
      </c>
      <c r="J130" s="307">
        <v>1013.9</v>
      </c>
    </row>
    <row r="131" spans="1:10" x14ac:dyDescent="0.2">
      <c r="A131" s="397"/>
      <c r="C131" s="306">
        <v>44232.583333333336</v>
      </c>
      <c r="D131" s="307">
        <v>1003.6</v>
      </c>
      <c r="E131" s="307">
        <v>0</v>
      </c>
      <c r="F131" s="307">
        <v>25.6</v>
      </c>
      <c r="G131" s="307">
        <v>57.1</v>
      </c>
      <c r="H131" s="307">
        <v>3.7</v>
      </c>
      <c r="I131" s="307">
        <v>318.39999999999998</v>
      </c>
      <c r="J131" s="307">
        <v>886.2</v>
      </c>
    </row>
    <row r="132" spans="1:10" x14ac:dyDescent="0.2">
      <c r="A132" s="397"/>
      <c r="C132" s="306">
        <v>44232.625</v>
      </c>
      <c r="D132" s="307">
        <v>1003.6</v>
      </c>
      <c r="E132" s="307">
        <v>0</v>
      </c>
      <c r="F132" s="307">
        <v>25.6</v>
      </c>
      <c r="G132" s="307">
        <v>57.1</v>
      </c>
      <c r="H132" s="307">
        <v>2.8</v>
      </c>
      <c r="I132" s="307">
        <v>324.10000000000002</v>
      </c>
      <c r="J132" s="307">
        <v>483.9</v>
      </c>
    </row>
    <row r="133" spans="1:10" x14ac:dyDescent="0.2">
      <c r="A133" s="397"/>
      <c r="C133" s="306">
        <v>44232.666666666664</v>
      </c>
      <c r="D133" s="307">
        <v>1004.1</v>
      </c>
      <c r="E133" s="307">
        <v>0</v>
      </c>
      <c r="F133" s="307">
        <v>25.6</v>
      </c>
      <c r="G133" s="307">
        <v>57.1</v>
      </c>
      <c r="H133" s="307">
        <v>2.4</v>
      </c>
      <c r="I133" s="307">
        <v>338.2</v>
      </c>
      <c r="J133" s="307">
        <v>399</v>
      </c>
    </row>
    <row r="134" spans="1:10" x14ac:dyDescent="0.2">
      <c r="A134" s="397"/>
      <c r="C134" s="306">
        <v>44232.708333333336</v>
      </c>
      <c r="D134" s="307">
        <v>1004.8</v>
      </c>
      <c r="E134" s="307">
        <v>0</v>
      </c>
      <c r="F134" s="307">
        <v>24.8</v>
      </c>
      <c r="G134" s="307">
        <v>63.1</v>
      </c>
      <c r="H134" s="307">
        <v>2.4</v>
      </c>
      <c r="I134" s="307">
        <v>330.1</v>
      </c>
      <c r="J134" s="307">
        <v>171.1</v>
      </c>
    </row>
    <row r="135" spans="1:10" x14ac:dyDescent="0.2">
      <c r="A135" s="397"/>
      <c r="C135" s="306">
        <v>44232.75</v>
      </c>
      <c r="D135" s="307">
        <v>1005.6</v>
      </c>
      <c r="E135" s="307">
        <v>0</v>
      </c>
      <c r="F135" s="307">
        <v>23.8</v>
      </c>
      <c r="G135" s="307">
        <v>67.099999999999994</v>
      </c>
      <c r="H135" s="307">
        <v>1.7</v>
      </c>
      <c r="I135" s="307">
        <v>357.6</v>
      </c>
      <c r="J135" s="307">
        <v>8.8000000000000007</v>
      </c>
    </row>
    <row r="136" spans="1:10" x14ac:dyDescent="0.2">
      <c r="A136" s="397"/>
      <c r="C136" s="306">
        <v>44232.791666666664</v>
      </c>
      <c r="D136" s="307">
        <v>1006.4</v>
      </c>
      <c r="E136" s="307">
        <v>0</v>
      </c>
      <c r="F136" s="307">
        <v>23.8</v>
      </c>
      <c r="G136" s="307">
        <v>67.099999999999994</v>
      </c>
      <c r="H136" s="307">
        <v>0.8</v>
      </c>
      <c r="I136" s="307">
        <v>329.2</v>
      </c>
      <c r="J136" s="307">
        <v>0</v>
      </c>
    </row>
    <row r="137" spans="1:10" x14ac:dyDescent="0.2">
      <c r="A137" s="397"/>
      <c r="C137" s="306">
        <v>44232.833333333336</v>
      </c>
      <c r="D137" s="307">
        <v>1006.7</v>
      </c>
      <c r="E137" s="307">
        <v>0</v>
      </c>
      <c r="F137" s="307">
        <v>23.8</v>
      </c>
      <c r="G137" s="307">
        <v>67.099999999999994</v>
      </c>
      <c r="H137" s="347">
        <v>0.9</v>
      </c>
      <c r="I137" s="347">
        <v>330.2</v>
      </c>
      <c r="J137" s="307">
        <v>0</v>
      </c>
    </row>
    <row r="138" spans="1:10" x14ac:dyDescent="0.2">
      <c r="A138" s="397"/>
      <c r="C138" s="306">
        <v>44232.875</v>
      </c>
      <c r="D138" s="307">
        <v>1007.3</v>
      </c>
      <c r="E138" s="307">
        <v>0</v>
      </c>
      <c r="F138" s="307">
        <v>23.8</v>
      </c>
      <c r="G138" s="344">
        <v>67.099999999999994</v>
      </c>
      <c r="H138" s="575" t="s">
        <v>360</v>
      </c>
      <c r="I138" s="575" t="s">
        <v>360</v>
      </c>
      <c r="J138" s="346">
        <v>0</v>
      </c>
    </row>
    <row r="139" spans="1:10" x14ac:dyDescent="0.2">
      <c r="A139" s="397"/>
      <c r="C139" s="306">
        <v>44232.916666666664</v>
      </c>
      <c r="D139" s="307">
        <v>1007.2</v>
      </c>
      <c r="E139" s="307">
        <v>0</v>
      </c>
      <c r="F139" s="307">
        <v>23.8</v>
      </c>
      <c r="G139" s="344">
        <v>67.099999999999994</v>
      </c>
      <c r="H139" s="575" t="s">
        <v>360</v>
      </c>
      <c r="I139" s="575" t="s">
        <v>360</v>
      </c>
      <c r="J139" s="346">
        <v>0</v>
      </c>
    </row>
    <row r="140" spans="1:10" x14ac:dyDescent="0.2">
      <c r="A140" s="397"/>
      <c r="C140" s="306">
        <v>44232.958333333336</v>
      </c>
      <c r="D140" s="307">
        <v>1006.7</v>
      </c>
      <c r="E140" s="307">
        <v>0</v>
      </c>
      <c r="F140" s="307">
        <v>23.8</v>
      </c>
      <c r="G140" s="344">
        <v>67.099999999999994</v>
      </c>
      <c r="H140" s="575" t="s">
        <v>360</v>
      </c>
      <c r="I140" s="575" t="s">
        <v>360</v>
      </c>
      <c r="J140" s="346">
        <v>0</v>
      </c>
    </row>
    <row r="141" spans="1:10" x14ac:dyDescent="0.2">
      <c r="A141" s="397"/>
      <c r="C141" s="306">
        <v>44233</v>
      </c>
      <c r="D141" s="307">
        <v>1006.3</v>
      </c>
      <c r="E141" s="307">
        <v>0</v>
      </c>
      <c r="F141" s="307">
        <v>23.8</v>
      </c>
      <c r="G141" s="344">
        <v>67.099999999999994</v>
      </c>
      <c r="H141" s="575" t="s">
        <v>360</v>
      </c>
      <c r="I141" s="575" t="s">
        <v>360</v>
      </c>
      <c r="J141" s="346">
        <v>0</v>
      </c>
    </row>
    <row r="142" spans="1:10" x14ac:dyDescent="0.2">
      <c r="A142" s="397"/>
      <c r="C142" s="306">
        <v>44233.041666666664</v>
      </c>
      <c r="D142" s="307">
        <v>1005.6</v>
      </c>
      <c r="E142" s="307">
        <v>0</v>
      </c>
      <c r="F142" s="307">
        <v>23.8</v>
      </c>
      <c r="G142" s="344">
        <v>67.099999999999994</v>
      </c>
      <c r="H142" s="575" t="s">
        <v>360</v>
      </c>
      <c r="I142" s="575" t="s">
        <v>360</v>
      </c>
      <c r="J142" s="346">
        <v>0</v>
      </c>
    </row>
    <row r="143" spans="1:10" x14ac:dyDescent="0.2">
      <c r="A143" s="397"/>
      <c r="C143" s="306">
        <v>44233.083333333336</v>
      </c>
      <c r="D143" s="307">
        <v>1005.2</v>
      </c>
      <c r="E143" s="307">
        <v>0</v>
      </c>
      <c r="F143" s="307">
        <v>23.8</v>
      </c>
      <c r="G143" s="344">
        <v>67.099999999999994</v>
      </c>
      <c r="H143" s="360">
        <v>1.4</v>
      </c>
      <c r="I143" s="360">
        <v>47.2</v>
      </c>
      <c r="J143" s="346">
        <v>0</v>
      </c>
    </row>
    <row r="144" spans="1:10" x14ac:dyDescent="0.2">
      <c r="A144" s="397"/>
      <c r="C144" s="306">
        <v>44233.125</v>
      </c>
      <c r="D144" s="307">
        <v>1005.1</v>
      </c>
      <c r="E144" s="307">
        <v>0</v>
      </c>
      <c r="F144" s="307">
        <v>23.8</v>
      </c>
      <c r="G144" s="344">
        <v>67.099999999999994</v>
      </c>
      <c r="H144" s="575" t="s">
        <v>360</v>
      </c>
      <c r="I144" s="575" t="s">
        <v>360</v>
      </c>
      <c r="J144" s="346">
        <v>0</v>
      </c>
    </row>
    <row r="145" spans="1:10" x14ac:dyDescent="0.2">
      <c r="A145" s="397"/>
      <c r="C145" s="306">
        <v>44233.166666666664</v>
      </c>
      <c r="D145" s="307">
        <v>1005</v>
      </c>
      <c r="E145" s="307">
        <v>0</v>
      </c>
      <c r="F145" s="307">
        <v>23.8</v>
      </c>
      <c r="G145" s="344">
        <v>67.099999999999994</v>
      </c>
      <c r="H145" s="575" t="s">
        <v>360</v>
      </c>
      <c r="I145" s="575" t="s">
        <v>360</v>
      </c>
      <c r="J145" s="346">
        <v>0</v>
      </c>
    </row>
    <row r="146" spans="1:10" x14ac:dyDescent="0.2">
      <c r="A146" s="397"/>
      <c r="C146" s="306">
        <v>44233.208333333336</v>
      </c>
      <c r="D146" s="307">
        <v>1005.5</v>
      </c>
      <c r="E146" s="307">
        <v>0</v>
      </c>
      <c r="F146" s="307">
        <v>23.8</v>
      </c>
      <c r="G146" s="344">
        <v>67.099999999999994</v>
      </c>
      <c r="H146" s="575" t="s">
        <v>360</v>
      </c>
      <c r="I146" s="575" t="s">
        <v>360</v>
      </c>
      <c r="J146" s="346">
        <v>4.5</v>
      </c>
    </row>
    <row r="147" spans="1:10" x14ac:dyDescent="0.2">
      <c r="A147" s="397"/>
      <c r="C147" s="306">
        <v>44233.25</v>
      </c>
      <c r="D147" s="307">
        <v>1006.3</v>
      </c>
      <c r="E147" s="307">
        <v>0</v>
      </c>
      <c r="F147" s="307">
        <v>23.8</v>
      </c>
      <c r="G147" s="344">
        <v>67.099999999999994</v>
      </c>
      <c r="H147" s="575" t="s">
        <v>360</v>
      </c>
      <c r="I147" s="575" t="s">
        <v>360</v>
      </c>
      <c r="J147" s="346">
        <v>69.7</v>
      </c>
    </row>
    <row r="148" spans="1:10" x14ac:dyDescent="0.2">
      <c r="A148" s="397"/>
      <c r="C148" s="306">
        <v>44233.291666666664</v>
      </c>
      <c r="D148" s="307">
        <v>1006.3</v>
      </c>
      <c r="E148" s="307">
        <v>0</v>
      </c>
      <c r="F148" s="307">
        <v>23.8</v>
      </c>
      <c r="G148" s="307">
        <v>67.099999999999994</v>
      </c>
      <c r="H148" s="348">
        <v>1</v>
      </c>
      <c r="I148" s="348">
        <v>317.10000000000002</v>
      </c>
      <c r="J148" s="307">
        <v>214.3</v>
      </c>
    </row>
    <row r="149" spans="1:10" x14ac:dyDescent="0.2">
      <c r="A149" s="397"/>
      <c r="C149" s="306">
        <v>44233.333333333336</v>
      </c>
      <c r="D149" s="307">
        <v>1005.6</v>
      </c>
      <c r="E149" s="307">
        <v>0</v>
      </c>
      <c r="F149" s="307">
        <v>23.8</v>
      </c>
      <c r="G149" s="307">
        <v>67.099999999999994</v>
      </c>
      <c r="H149" s="307">
        <v>1.9</v>
      </c>
      <c r="I149" s="307">
        <v>334.6</v>
      </c>
      <c r="J149" s="307">
        <v>638.6</v>
      </c>
    </row>
    <row r="150" spans="1:10" x14ac:dyDescent="0.2">
      <c r="A150" s="397"/>
      <c r="C150" s="306">
        <v>44233.375</v>
      </c>
      <c r="D150" s="307">
        <v>1004.9</v>
      </c>
      <c r="E150" s="307">
        <v>0</v>
      </c>
      <c r="F150" s="307">
        <v>23.8</v>
      </c>
      <c r="G150" s="307">
        <v>67.099999999999994</v>
      </c>
      <c r="H150" s="307">
        <v>2.2000000000000002</v>
      </c>
      <c r="I150" s="307">
        <v>329.3</v>
      </c>
      <c r="J150" s="307">
        <v>807.5</v>
      </c>
    </row>
    <row r="151" spans="1:10" x14ac:dyDescent="0.2">
      <c r="A151" s="397"/>
      <c r="C151" s="306">
        <v>44233.416666666664</v>
      </c>
      <c r="D151" s="307">
        <v>1003.9</v>
      </c>
      <c r="E151" s="307">
        <v>0</v>
      </c>
      <c r="F151" s="307">
        <v>23.9</v>
      </c>
      <c r="G151" s="307">
        <v>64.3</v>
      </c>
      <c r="H151" s="307">
        <v>2.7</v>
      </c>
      <c r="I151" s="307">
        <v>339.7</v>
      </c>
      <c r="J151" s="307">
        <v>963.2</v>
      </c>
    </row>
    <row r="152" spans="1:10" x14ac:dyDescent="0.2">
      <c r="A152" s="397"/>
      <c r="C152" s="306">
        <v>44233.458333333336</v>
      </c>
      <c r="D152" s="307">
        <v>1003.1</v>
      </c>
      <c r="E152" s="307">
        <v>0</v>
      </c>
      <c r="F152" s="307">
        <v>25.1</v>
      </c>
      <c r="G152" s="307">
        <v>58.8</v>
      </c>
      <c r="H152" s="307">
        <v>3.6</v>
      </c>
      <c r="I152" s="307">
        <v>346.6</v>
      </c>
      <c r="J152" s="307">
        <v>957.5</v>
      </c>
    </row>
    <row r="153" spans="1:10" x14ac:dyDescent="0.2">
      <c r="A153" s="397"/>
      <c r="C153" s="306">
        <v>44233.5</v>
      </c>
      <c r="D153" s="307">
        <v>1003.4</v>
      </c>
      <c r="E153" s="307">
        <v>0</v>
      </c>
      <c r="F153" s="307">
        <v>25.1</v>
      </c>
      <c r="G153" s="307">
        <v>58.8</v>
      </c>
      <c r="H153" s="307">
        <v>5.0999999999999996</v>
      </c>
      <c r="I153" s="307">
        <v>313.5</v>
      </c>
      <c r="J153" s="307">
        <v>1047</v>
      </c>
    </row>
    <row r="154" spans="1:10" x14ac:dyDescent="0.2">
      <c r="A154" s="397"/>
      <c r="C154" s="306">
        <v>44233.541666666664</v>
      </c>
      <c r="D154" s="307">
        <v>1003.3</v>
      </c>
      <c r="E154" s="307">
        <v>0</v>
      </c>
      <c r="F154" s="307">
        <v>25.3</v>
      </c>
      <c r="G154" s="307">
        <v>59.6</v>
      </c>
      <c r="H154" s="307">
        <v>4.8</v>
      </c>
      <c r="I154" s="307">
        <v>305.2</v>
      </c>
      <c r="J154" s="307">
        <v>969</v>
      </c>
    </row>
    <row r="155" spans="1:10" x14ac:dyDescent="0.2">
      <c r="A155" s="397"/>
      <c r="C155" s="306">
        <v>44233.583333333336</v>
      </c>
      <c r="D155" s="307">
        <v>1003.5</v>
      </c>
      <c r="E155" s="307">
        <v>0</v>
      </c>
      <c r="F155" s="307">
        <v>25.4</v>
      </c>
      <c r="G155" s="307">
        <v>60.5</v>
      </c>
      <c r="H155" s="307">
        <v>4.7</v>
      </c>
      <c r="I155" s="307">
        <v>302</v>
      </c>
      <c r="J155" s="307">
        <v>819.5</v>
      </c>
    </row>
    <row r="156" spans="1:10" x14ac:dyDescent="0.2">
      <c r="A156" s="397"/>
      <c r="C156" s="306">
        <v>44233.625</v>
      </c>
      <c r="D156" s="307">
        <v>1003.9</v>
      </c>
      <c r="E156" s="307">
        <v>0</v>
      </c>
      <c r="F156" s="307">
        <v>25.4</v>
      </c>
      <c r="G156" s="307">
        <v>60.5</v>
      </c>
      <c r="H156" s="307">
        <v>4.0999999999999996</v>
      </c>
      <c r="I156" s="307">
        <v>313.89999999999998</v>
      </c>
      <c r="J156" s="307">
        <v>584.6</v>
      </c>
    </row>
    <row r="157" spans="1:10" x14ac:dyDescent="0.2">
      <c r="A157" s="397"/>
      <c r="C157" s="306">
        <v>44233.666666666664</v>
      </c>
      <c r="D157" s="307">
        <v>1004.5</v>
      </c>
      <c r="E157" s="307">
        <v>0</v>
      </c>
      <c r="F157" s="307">
        <v>24.9</v>
      </c>
      <c r="G157" s="307">
        <v>65.2</v>
      </c>
      <c r="H157" s="307">
        <v>3.1</v>
      </c>
      <c r="I157" s="307">
        <v>346.1</v>
      </c>
      <c r="J157" s="307">
        <v>278.89999999999998</v>
      </c>
    </row>
    <row r="158" spans="1:10" x14ac:dyDescent="0.2">
      <c r="A158" s="397"/>
      <c r="C158" s="306">
        <v>44233.708333333336</v>
      </c>
      <c r="D158" s="307">
        <v>1004.7</v>
      </c>
      <c r="E158" s="307">
        <v>0</v>
      </c>
      <c r="F158" s="307">
        <v>23.7</v>
      </c>
      <c r="G158" s="307">
        <v>71.400000000000006</v>
      </c>
      <c r="H158" s="307">
        <v>2.6</v>
      </c>
      <c r="I158" s="307">
        <v>0.3</v>
      </c>
      <c r="J158" s="307">
        <v>128.30000000000001</v>
      </c>
    </row>
    <row r="159" spans="1:10" x14ac:dyDescent="0.2">
      <c r="A159" s="397"/>
      <c r="C159" s="306">
        <v>44233.75</v>
      </c>
      <c r="D159" s="307">
        <v>1005.6</v>
      </c>
      <c r="E159" s="307">
        <v>0</v>
      </c>
      <c r="F159" s="307">
        <v>23.3</v>
      </c>
      <c r="G159" s="307">
        <v>71.599999999999994</v>
      </c>
      <c r="H159" s="307">
        <v>1.8</v>
      </c>
      <c r="I159" s="307">
        <v>354.8</v>
      </c>
      <c r="J159" s="307">
        <v>13.4</v>
      </c>
    </row>
    <row r="160" spans="1:10" x14ac:dyDescent="0.2">
      <c r="A160" s="397"/>
      <c r="C160" s="306">
        <v>44233.791666666664</v>
      </c>
      <c r="D160" s="307">
        <v>1006.5</v>
      </c>
      <c r="E160" s="307">
        <v>0</v>
      </c>
      <c r="F160" s="307">
        <v>23.3</v>
      </c>
      <c r="G160" s="307">
        <v>71.599999999999994</v>
      </c>
      <c r="H160" s="307">
        <v>1</v>
      </c>
      <c r="I160" s="307">
        <v>331.3</v>
      </c>
      <c r="J160" s="307">
        <v>0</v>
      </c>
    </row>
    <row r="161" spans="1:10" x14ac:dyDescent="0.2">
      <c r="A161" s="397"/>
      <c r="C161" s="306">
        <v>44233.833333333336</v>
      </c>
      <c r="D161" s="307">
        <v>1006.9</v>
      </c>
      <c r="E161" s="307">
        <v>0</v>
      </c>
      <c r="F161" s="307">
        <v>23.3</v>
      </c>
      <c r="G161" s="307">
        <v>71.599999999999994</v>
      </c>
      <c r="H161" s="307">
        <v>1.5</v>
      </c>
      <c r="I161" s="307">
        <v>346.4</v>
      </c>
      <c r="J161" s="307">
        <v>0</v>
      </c>
    </row>
    <row r="162" spans="1:10" x14ac:dyDescent="0.2">
      <c r="A162" s="397"/>
      <c r="C162" s="306">
        <v>44233.875</v>
      </c>
      <c r="D162" s="307">
        <v>1007</v>
      </c>
      <c r="E162" s="307">
        <v>0</v>
      </c>
      <c r="F162" s="307">
        <v>23.3</v>
      </c>
      <c r="G162" s="307">
        <v>71.599999999999994</v>
      </c>
      <c r="H162" s="307">
        <v>3.5</v>
      </c>
      <c r="I162" s="307">
        <v>218</v>
      </c>
      <c r="J162" s="307">
        <v>0</v>
      </c>
    </row>
    <row r="163" spans="1:10" x14ac:dyDescent="0.2">
      <c r="A163" s="397"/>
      <c r="C163" s="306">
        <v>44233.916666666664</v>
      </c>
      <c r="D163" s="307">
        <v>1006.9</v>
      </c>
      <c r="E163" s="307">
        <v>0</v>
      </c>
      <c r="F163" s="307">
        <v>23.3</v>
      </c>
      <c r="G163" s="307">
        <v>71.599999999999994</v>
      </c>
      <c r="H163" s="347">
        <v>4.2</v>
      </c>
      <c r="I163" s="347">
        <v>218.1</v>
      </c>
      <c r="J163" s="307">
        <v>0</v>
      </c>
    </row>
    <row r="164" spans="1:10" x14ac:dyDescent="0.2">
      <c r="A164" s="397"/>
      <c r="C164" s="306">
        <v>44233.958333333336</v>
      </c>
      <c r="D164" s="307">
        <v>1006.6</v>
      </c>
      <c r="E164" s="307">
        <v>0</v>
      </c>
      <c r="F164" s="307">
        <v>23.3</v>
      </c>
      <c r="G164" s="344">
        <v>71.599999999999994</v>
      </c>
      <c r="H164" s="351">
        <v>2.2000000000000002</v>
      </c>
      <c r="I164" s="351">
        <v>273.60000000000002</v>
      </c>
      <c r="J164" s="346">
        <v>0</v>
      </c>
    </row>
    <row r="165" spans="1:10" x14ac:dyDescent="0.2">
      <c r="A165" s="397"/>
      <c r="C165" s="306">
        <v>44234</v>
      </c>
      <c r="D165" s="307">
        <v>1006.2</v>
      </c>
      <c r="E165" s="307">
        <v>0</v>
      </c>
      <c r="F165" s="307">
        <v>23.3</v>
      </c>
      <c r="G165" s="344">
        <v>71.599999999999994</v>
      </c>
      <c r="H165" s="351">
        <v>1.8</v>
      </c>
      <c r="I165" s="351">
        <v>39.299999999999997</v>
      </c>
      <c r="J165" s="346">
        <v>0</v>
      </c>
    </row>
    <row r="166" spans="1:10" x14ac:dyDescent="0.2">
      <c r="A166" s="397"/>
      <c r="C166" s="306">
        <v>44234.041666666664</v>
      </c>
      <c r="D166" s="307">
        <v>1005.9</v>
      </c>
      <c r="E166" s="307">
        <v>0</v>
      </c>
      <c r="F166" s="307">
        <v>23.3</v>
      </c>
      <c r="G166" s="344">
        <v>71.599999999999994</v>
      </c>
      <c r="H166" s="351">
        <v>1.4</v>
      </c>
      <c r="I166" s="351">
        <v>25.2</v>
      </c>
      <c r="J166" s="346">
        <v>0</v>
      </c>
    </row>
    <row r="167" spans="1:10" x14ac:dyDescent="0.2">
      <c r="A167" s="397"/>
      <c r="C167" s="306">
        <v>44234.083333333336</v>
      </c>
      <c r="D167" s="307">
        <v>1005.5</v>
      </c>
      <c r="E167" s="307">
        <v>0</v>
      </c>
      <c r="F167" s="307">
        <v>23.3</v>
      </c>
      <c r="G167" s="344">
        <v>71.599999999999994</v>
      </c>
      <c r="H167" s="358">
        <v>1.1000000000000001</v>
      </c>
      <c r="I167" s="358">
        <v>303</v>
      </c>
      <c r="J167" s="346">
        <v>0</v>
      </c>
    </row>
    <row r="168" spans="1:10" x14ac:dyDescent="0.2">
      <c r="A168" s="397"/>
      <c r="C168" s="306">
        <v>44234.125</v>
      </c>
      <c r="D168" s="307">
        <v>1005.6</v>
      </c>
      <c r="E168" s="307">
        <v>0</v>
      </c>
      <c r="F168" s="307">
        <v>23.3</v>
      </c>
      <c r="G168" s="344">
        <v>71.599999999999994</v>
      </c>
      <c r="H168" s="575" t="s">
        <v>360</v>
      </c>
      <c r="I168" s="575" t="s">
        <v>360</v>
      </c>
      <c r="J168" s="346">
        <v>0</v>
      </c>
    </row>
    <row r="169" spans="1:10" x14ac:dyDescent="0.2">
      <c r="A169" s="397"/>
      <c r="C169" s="306">
        <v>44234.166666666664</v>
      </c>
      <c r="D169" s="307">
        <v>1005.6</v>
      </c>
      <c r="E169" s="307">
        <v>0</v>
      </c>
      <c r="F169" s="307">
        <v>23.3</v>
      </c>
      <c r="G169" s="344">
        <v>71.599999999999994</v>
      </c>
      <c r="H169" s="575" t="s">
        <v>360</v>
      </c>
      <c r="I169" s="575" t="s">
        <v>360</v>
      </c>
      <c r="J169" s="346">
        <v>0</v>
      </c>
    </row>
    <row r="170" spans="1:10" x14ac:dyDescent="0.2">
      <c r="A170" s="397"/>
      <c r="C170" s="306">
        <v>44234.208333333336</v>
      </c>
      <c r="D170" s="307">
        <v>1005.7</v>
      </c>
      <c r="E170" s="307">
        <v>0</v>
      </c>
      <c r="F170" s="307">
        <v>23.3</v>
      </c>
      <c r="G170" s="344">
        <v>71.599999999999994</v>
      </c>
      <c r="H170" s="575" t="s">
        <v>360</v>
      </c>
      <c r="I170" s="575" t="s">
        <v>360</v>
      </c>
      <c r="J170" s="346">
        <v>6</v>
      </c>
    </row>
    <row r="171" spans="1:10" x14ac:dyDescent="0.2">
      <c r="A171" s="397"/>
      <c r="C171" s="306">
        <v>44234.25</v>
      </c>
      <c r="D171" s="307">
        <v>1006.1</v>
      </c>
      <c r="E171" s="307">
        <v>0</v>
      </c>
      <c r="F171" s="307">
        <v>23.3</v>
      </c>
      <c r="G171" s="344">
        <v>71.599999999999994</v>
      </c>
      <c r="H171" s="575" t="s">
        <v>360</v>
      </c>
      <c r="I171" s="575" t="s">
        <v>360</v>
      </c>
      <c r="J171" s="346">
        <v>125.5</v>
      </c>
    </row>
    <row r="172" spans="1:10" x14ac:dyDescent="0.2">
      <c r="A172" s="397"/>
      <c r="C172" s="306">
        <v>44234.291666666664</v>
      </c>
      <c r="D172" s="307">
        <v>1006.2</v>
      </c>
      <c r="E172" s="307">
        <v>0</v>
      </c>
      <c r="F172" s="307">
        <v>23.3</v>
      </c>
      <c r="G172" s="344">
        <v>71.599999999999994</v>
      </c>
      <c r="H172" s="575" t="s">
        <v>360</v>
      </c>
      <c r="I172" s="575" t="s">
        <v>360</v>
      </c>
      <c r="J172" s="346">
        <v>308.10000000000002</v>
      </c>
    </row>
    <row r="173" spans="1:10" x14ac:dyDescent="0.2">
      <c r="A173" s="397"/>
      <c r="C173" s="306">
        <v>44234.333333333336</v>
      </c>
      <c r="D173" s="307">
        <v>1005.3</v>
      </c>
      <c r="E173" s="307">
        <v>0</v>
      </c>
      <c r="F173" s="307">
        <v>23.3</v>
      </c>
      <c r="G173" s="344">
        <v>71.599999999999994</v>
      </c>
      <c r="H173" s="575" t="s">
        <v>360</v>
      </c>
      <c r="I173" s="575" t="s">
        <v>360</v>
      </c>
      <c r="J173" s="346">
        <v>589.4</v>
      </c>
    </row>
    <row r="174" spans="1:10" x14ac:dyDescent="0.2">
      <c r="A174" s="397"/>
      <c r="C174" s="306">
        <v>44234.375</v>
      </c>
      <c r="D174" s="307">
        <v>1004.3</v>
      </c>
      <c r="E174" s="307">
        <v>0</v>
      </c>
      <c r="F174" s="307">
        <v>25.8</v>
      </c>
      <c r="G174" s="307">
        <v>56.6</v>
      </c>
      <c r="H174" s="348">
        <v>4.3</v>
      </c>
      <c r="I174" s="348">
        <v>240.2</v>
      </c>
      <c r="J174" s="307">
        <v>786.2</v>
      </c>
    </row>
    <row r="175" spans="1:10" x14ac:dyDescent="0.2">
      <c r="A175" s="397"/>
      <c r="C175" s="306">
        <v>44234.416666666664</v>
      </c>
      <c r="D175" s="308">
        <v>1003.7</v>
      </c>
      <c r="E175" s="307">
        <v>0</v>
      </c>
      <c r="F175" s="307">
        <v>26.5</v>
      </c>
      <c r="G175" s="307">
        <v>52.3</v>
      </c>
      <c r="H175" s="307">
        <v>5.8</v>
      </c>
      <c r="I175" s="307">
        <v>233.8</v>
      </c>
      <c r="J175" s="307">
        <v>921.7</v>
      </c>
    </row>
    <row r="176" spans="1:10" x14ac:dyDescent="0.2">
      <c r="A176" s="397"/>
      <c r="C176" s="306">
        <v>44234.458333333336</v>
      </c>
      <c r="D176" s="307">
        <v>1003.4</v>
      </c>
      <c r="E176" s="307">
        <v>0</v>
      </c>
      <c r="F176" s="307">
        <v>26.9</v>
      </c>
      <c r="G176" s="307">
        <v>50.4</v>
      </c>
      <c r="H176" s="307">
        <v>6.4</v>
      </c>
      <c r="I176" s="307">
        <v>227.3</v>
      </c>
      <c r="J176" s="307">
        <v>1011.5</v>
      </c>
    </row>
    <row r="177" spans="1:10" x14ac:dyDescent="0.2">
      <c r="A177" s="397"/>
      <c r="C177" s="306">
        <v>44234.5</v>
      </c>
      <c r="D177" s="307">
        <v>1003</v>
      </c>
      <c r="E177" s="307">
        <v>0</v>
      </c>
      <c r="F177" s="307">
        <v>28.1</v>
      </c>
      <c r="G177" s="307">
        <v>43.7</v>
      </c>
      <c r="H177" s="307">
        <v>6.3</v>
      </c>
      <c r="I177" s="307">
        <v>228.4</v>
      </c>
      <c r="J177" s="307">
        <v>1018.4</v>
      </c>
    </row>
    <row r="178" spans="1:10" x14ac:dyDescent="0.2">
      <c r="A178" s="397"/>
      <c r="C178" s="306">
        <v>44234.541666666664</v>
      </c>
      <c r="D178" s="307">
        <v>1002.9</v>
      </c>
      <c r="E178" s="307">
        <v>0</v>
      </c>
      <c r="F178" s="307">
        <v>29.2</v>
      </c>
      <c r="G178" s="307">
        <v>41.5</v>
      </c>
      <c r="H178" s="307">
        <v>6.2</v>
      </c>
      <c r="I178" s="307">
        <v>228.2</v>
      </c>
      <c r="J178" s="307">
        <v>948.9</v>
      </c>
    </row>
    <row r="179" spans="1:10" x14ac:dyDescent="0.2">
      <c r="A179" s="397"/>
      <c r="C179" s="306">
        <v>44234.583333333336</v>
      </c>
      <c r="D179" s="307">
        <v>1003</v>
      </c>
      <c r="E179" s="307">
        <v>0</v>
      </c>
      <c r="F179" s="307">
        <v>28.2</v>
      </c>
      <c r="G179" s="307">
        <v>47.2</v>
      </c>
      <c r="H179" s="307">
        <v>5.9</v>
      </c>
      <c r="I179" s="307">
        <v>230.4</v>
      </c>
      <c r="J179" s="307">
        <v>807.9</v>
      </c>
    </row>
    <row r="180" spans="1:10" x14ac:dyDescent="0.2">
      <c r="A180" s="397"/>
      <c r="C180" s="306">
        <v>44234.625</v>
      </c>
      <c r="D180" s="307">
        <v>1003.2</v>
      </c>
      <c r="E180" s="307">
        <v>0</v>
      </c>
      <c r="F180" s="307">
        <v>26.9</v>
      </c>
      <c r="G180" s="307">
        <v>54.9</v>
      </c>
      <c r="H180" s="307">
        <v>6</v>
      </c>
      <c r="I180" s="307">
        <v>225.2</v>
      </c>
      <c r="J180" s="307">
        <v>386.6</v>
      </c>
    </row>
    <row r="181" spans="1:10" x14ac:dyDescent="0.2">
      <c r="A181" s="397"/>
      <c r="C181" s="306">
        <v>44234.666666666664</v>
      </c>
      <c r="D181" s="307">
        <v>1003.8</v>
      </c>
      <c r="E181" s="307">
        <v>0</v>
      </c>
      <c r="F181" s="307">
        <v>26.5</v>
      </c>
      <c r="G181" s="307">
        <v>57.8</v>
      </c>
      <c r="H181" s="307">
        <v>5</v>
      </c>
      <c r="I181" s="307">
        <v>234</v>
      </c>
      <c r="J181" s="307">
        <v>360.2</v>
      </c>
    </row>
    <row r="182" spans="1:10" x14ac:dyDescent="0.2">
      <c r="A182" s="397"/>
      <c r="C182" s="306">
        <v>44234.708333333336</v>
      </c>
      <c r="D182" s="307">
        <v>1004.5</v>
      </c>
      <c r="E182" s="307">
        <v>0</v>
      </c>
      <c r="F182" s="307">
        <v>25.1</v>
      </c>
      <c r="G182" s="307">
        <v>61.9</v>
      </c>
      <c r="H182" s="307">
        <v>3.8</v>
      </c>
      <c r="I182" s="307">
        <v>287.10000000000002</v>
      </c>
      <c r="J182" s="307">
        <v>161.6</v>
      </c>
    </row>
    <row r="183" spans="1:10" x14ac:dyDescent="0.2">
      <c r="A183" s="397"/>
      <c r="C183" s="306">
        <v>44234.75</v>
      </c>
      <c r="D183" s="307">
        <v>1005.6</v>
      </c>
      <c r="E183" s="307">
        <v>0</v>
      </c>
      <c r="F183" s="307">
        <v>23.6</v>
      </c>
      <c r="G183" s="307">
        <v>66.400000000000006</v>
      </c>
      <c r="H183" s="307">
        <v>2.6</v>
      </c>
      <c r="I183" s="307">
        <v>335.4</v>
      </c>
      <c r="J183" s="307">
        <v>10.7</v>
      </c>
    </row>
    <row r="184" spans="1:10" x14ac:dyDescent="0.2">
      <c r="A184" s="397"/>
      <c r="C184" s="306">
        <v>44234.791666666664</v>
      </c>
      <c r="D184" s="307">
        <v>1006.8</v>
      </c>
      <c r="E184" s="307">
        <v>0</v>
      </c>
      <c r="F184" s="307">
        <v>23.6</v>
      </c>
      <c r="G184" s="307">
        <v>66.400000000000006</v>
      </c>
      <c r="H184" s="307">
        <v>1.5</v>
      </c>
      <c r="I184" s="307">
        <v>359.8</v>
      </c>
      <c r="J184" s="307">
        <v>0</v>
      </c>
    </row>
    <row r="185" spans="1:10" x14ac:dyDescent="0.2">
      <c r="A185" s="397"/>
      <c r="C185" s="306">
        <v>44234.833333333336</v>
      </c>
      <c r="D185" s="307">
        <v>1007.3</v>
      </c>
      <c r="E185" s="307">
        <v>0</v>
      </c>
      <c r="F185" s="307">
        <v>23.6</v>
      </c>
      <c r="G185" s="307">
        <v>66.400000000000006</v>
      </c>
      <c r="H185" s="347">
        <v>2</v>
      </c>
      <c r="I185" s="347">
        <v>10.5</v>
      </c>
      <c r="J185" s="307">
        <v>0</v>
      </c>
    </row>
    <row r="186" spans="1:10" x14ac:dyDescent="0.2">
      <c r="A186" s="397"/>
      <c r="C186" s="306">
        <v>44234.875</v>
      </c>
      <c r="D186" s="307">
        <v>1007.9</v>
      </c>
      <c r="E186" s="307">
        <v>0</v>
      </c>
      <c r="F186" s="307">
        <v>23.6</v>
      </c>
      <c r="G186" s="344">
        <v>66.400000000000006</v>
      </c>
      <c r="H186" s="351">
        <v>1.8</v>
      </c>
      <c r="I186" s="351">
        <v>37.1</v>
      </c>
      <c r="J186" s="346">
        <v>0</v>
      </c>
    </row>
    <row r="187" spans="1:10" x14ac:dyDescent="0.2">
      <c r="A187" s="397"/>
      <c r="C187" s="306">
        <v>44234.916666666664</v>
      </c>
      <c r="D187" s="307">
        <v>1007.9</v>
      </c>
      <c r="E187" s="307">
        <v>0</v>
      </c>
      <c r="F187" s="307">
        <v>23.6</v>
      </c>
      <c r="G187" s="344">
        <v>66.400000000000006</v>
      </c>
      <c r="H187" s="358">
        <v>1.7</v>
      </c>
      <c r="I187" s="358">
        <v>39.1</v>
      </c>
      <c r="J187" s="346">
        <v>0</v>
      </c>
    </row>
    <row r="188" spans="1:10" x14ac:dyDescent="0.2">
      <c r="A188" s="397"/>
      <c r="C188" s="306">
        <v>44234.958333333336</v>
      </c>
      <c r="D188" s="307">
        <v>1007.5</v>
      </c>
      <c r="E188" s="307">
        <v>0</v>
      </c>
      <c r="F188" s="307">
        <v>23.6</v>
      </c>
      <c r="G188" s="344">
        <v>66.400000000000006</v>
      </c>
      <c r="H188" s="575" t="s">
        <v>360</v>
      </c>
      <c r="I188" s="575" t="s">
        <v>360</v>
      </c>
      <c r="J188" s="346">
        <v>0</v>
      </c>
    </row>
    <row r="189" spans="1:10" x14ac:dyDescent="0.2">
      <c r="A189" s="397"/>
      <c r="C189" s="306">
        <v>44235</v>
      </c>
      <c r="D189" s="307">
        <v>1006.6</v>
      </c>
      <c r="E189" s="307">
        <v>0</v>
      </c>
      <c r="F189" s="307">
        <v>23.6</v>
      </c>
      <c r="G189" s="344">
        <v>66.400000000000006</v>
      </c>
      <c r="H189" s="575" t="s">
        <v>360</v>
      </c>
      <c r="I189" s="575" t="s">
        <v>360</v>
      </c>
      <c r="J189" s="346">
        <v>0</v>
      </c>
    </row>
    <row r="190" spans="1:10" x14ac:dyDescent="0.2">
      <c r="A190" s="397"/>
      <c r="C190" s="306">
        <v>44235.041666666664</v>
      </c>
      <c r="D190" s="307">
        <v>1006.3</v>
      </c>
      <c r="E190" s="307">
        <v>0</v>
      </c>
      <c r="F190" s="307">
        <v>23.6</v>
      </c>
      <c r="G190" s="344">
        <v>66.400000000000006</v>
      </c>
      <c r="H190" s="575" t="s">
        <v>360</v>
      </c>
      <c r="I190" s="575" t="s">
        <v>360</v>
      </c>
      <c r="J190" s="346">
        <v>0</v>
      </c>
    </row>
    <row r="191" spans="1:10" x14ac:dyDescent="0.2">
      <c r="A191" s="397"/>
      <c r="C191" s="306">
        <v>44235.083333333336</v>
      </c>
      <c r="D191" s="307">
        <v>1005.6</v>
      </c>
      <c r="E191" s="307">
        <v>0</v>
      </c>
      <c r="F191" s="307">
        <v>23.6</v>
      </c>
      <c r="G191" s="344">
        <v>66.400000000000006</v>
      </c>
      <c r="H191" s="575" t="s">
        <v>360</v>
      </c>
      <c r="I191" s="575" t="s">
        <v>360</v>
      </c>
      <c r="J191" s="346">
        <v>0</v>
      </c>
    </row>
    <row r="192" spans="1:10" x14ac:dyDescent="0.2">
      <c r="A192" s="397"/>
      <c r="C192" s="306">
        <v>44235.125</v>
      </c>
      <c r="D192" s="307">
        <v>1005.6</v>
      </c>
      <c r="E192" s="307">
        <v>0</v>
      </c>
      <c r="F192" s="307">
        <v>23.6</v>
      </c>
      <c r="G192" s="344">
        <v>66.400000000000006</v>
      </c>
      <c r="H192" s="359">
        <v>0.8</v>
      </c>
      <c r="I192" s="360">
        <v>70.7</v>
      </c>
      <c r="J192" s="346">
        <v>0</v>
      </c>
    </row>
    <row r="193" spans="1:10" x14ac:dyDescent="0.2">
      <c r="A193" s="397"/>
      <c r="C193" s="306">
        <v>44235.166666666664</v>
      </c>
      <c r="D193" s="307">
        <v>1005.9</v>
      </c>
      <c r="E193" s="307">
        <v>0</v>
      </c>
      <c r="F193" s="307">
        <v>23.6</v>
      </c>
      <c r="G193" s="344">
        <v>66.400000000000006</v>
      </c>
      <c r="H193" s="361">
        <v>0.6</v>
      </c>
      <c r="I193" s="575" t="s">
        <v>360</v>
      </c>
      <c r="J193" s="346">
        <v>0</v>
      </c>
    </row>
    <row r="194" spans="1:10" x14ac:dyDescent="0.2">
      <c r="A194" s="397"/>
      <c r="C194" s="306">
        <v>44235.208333333336</v>
      </c>
      <c r="D194" s="307">
        <v>1006.4</v>
      </c>
      <c r="E194" s="307">
        <v>0</v>
      </c>
      <c r="F194" s="307">
        <v>23.6</v>
      </c>
      <c r="G194" s="344">
        <v>66.400000000000006</v>
      </c>
      <c r="H194" s="575" t="s">
        <v>360</v>
      </c>
      <c r="I194" s="575" t="s">
        <v>360</v>
      </c>
      <c r="J194" s="346">
        <v>2.5</v>
      </c>
    </row>
    <row r="195" spans="1:10" x14ac:dyDescent="0.2">
      <c r="A195" s="397"/>
      <c r="C195" s="306">
        <v>44235.25</v>
      </c>
      <c r="D195" s="307">
        <v>1007</v>
      </c>
      <c r="E195" s="307">
        <v>0</v>
      </c>
      <c r="F195" s="307">
        <v>23.6</v>
      </c>
      <c r="G195" s="344">
        <v>66.400000000000006</v>
      </c>
      <c r="H195" s="575" t="s">
        <v>360</v>
      </c>
      <c r="I195" s="575" t="s">
        <v>360</v>
      </c>
      <c r="J195" s="346">
        <v>90.4</v>
      </c>
    </row>
    <row r="196" spans="1:10" x14ac:dyDescent="0.2">
      <c r="A196" s="397"/>
      <c r="C196" s="306">
        <v>44235.291666666664</v>
      </c>
      <c r="D196" s="307">
        <v>1007.2</v>
      </c>
      <c r="E196" s="307">
        <v>0</v>
      </c>
      <c r="F196" s="307">
        <v>22.8</v>
      </c>
      <c r="G196" s="307">
        <v>71.7</v>
      </c>
      <c r="H196" s="348">
        <v>1.1000000000000001</v>
      </c>
      <c r="I196" s="348">
        <v>336.9</v>
      </c>
      <c r="J196" s="307">
        <v>348.1</v>
      </c>
    </row>
    <row r="197" spans="1:10" x14ac:dyDescent="0.2">
      <c r="A197" s="397"/>
      <c r="C197" s="306">
        <v>44235.333333333336</v>
      </c>
      <c r="D197" s="307">
        <v>1006.3</v>
      </c>
      <c r="E197" s="307">
        <v>0</v>
      </c>
      <c r="F197" s="307">
        <v>22.1</v>
      </c>
      <c r="G197" s="307">
        <v>74.5</v>
      </c>
      <c r="H197" s="307">
        <v>1.6</v>
      </c>
      <c r="I197" s="307">
        <v>345</v>
      </c>
      <c r="J197" s="307">
        <v>588.20000000000005</v>
      </c>
    </row>
    <row r="198" spans="1:10" x14ac:dyDescent="0.2">
      <c r="A198" s="397"/>
      <c r="C198" s="306">
        <v>44235.375</v>
      </c>
      <c r="D198" s="307">
        <v>1005.4</v>
      </c>
      <c r="E198" s="307">
        <v>0</v>
      </c>
      <c r="F198" s="307">
        <v>23.8</v>
      </c>
      <c r="G198" s="307">
        <v>62</v>
      </c>
      <c r="H198" s="307">
        <v>4.7</v>
      </c>
      <c r="I198" s="307">
        <v>227.6</v>
      </c>
      <c r="J198" s="307">
        <v>783.2</v>
      </c>
    </row>
    <row r="199" spans="1:10" x14ac:dyDescent="0.2">
      <c r="A199" s="397"/>
      <c r="C199" s="306">
        <v>44235.416666666664</v>
      </c>
      <c r="D199" s="307">
        <v>1005</v>
      </c>
      <c r="E199" s="307">
        <v>0</v>
      </c>
      <c r="F199" s="307">
        <v>26.8</v>
      </c>
      <c r="G199" s="307">
        <v>43.2</v>
      </c>
      <c r="H199" s="307">
        <v>6.3</v>
      </c>
      <c r="I199" s="307">
        <v>223.2</v>
      </c>
      <c r="J199" s="307">
        <v>903.5</v>
      </c>
    </row>
    <row r="200" spans="1:10" x14ac:dyDescent="0.2">
      <c r="A200" s="397"/>
      <c r="C200" s="306">
        <v>44235.458333333336</v>
      </c>
      <c r="D200" s="307">
        <v>1004.4</v>
      </c>
      <c r="E200" s="307">
        <v>0</v>
      </c>
      <c r="F200" s="307">
        <v>27.4</v>
      </c>
      <c r="G200" s="307">
        <v>42.2</v>
      </c>
      <c r="H200" s="307">
        <v>6.2</v>
      </c>
      <c r="I200" s="307">
        <v>228.3</v>
      </c>
      <c r="J200" s="307">
        <v>980.6</v>
      </c>
    </row>
    <row r="201" spans="1:10" x14ac:dyDescent="0.2">
      <c r="A201" s="397"/>
      <c r="C201" s="306">
        <v>44235.5</v>
      </c>
      <c r="D201" s="307">
        <v>1004</v>
      </c>
      <c r="E201" s="307">
        <v>0</v>
      </c>
      <c r="F201" s="307">
        <v>27.5</v>
      </c>
      <c r="G201" s="307">
        <v>42.2</v>
      </c>
      <c r="H201" s="307">
        <v>7.1</v>
      </c>
      <c r="I201" s="307">
        <v>230.4</v>
      </c>
      <c r="J201" s="307">
        <v>995.5</v>
      </c>
    </row>
    <row r="202" spans="1:10" x14ac:dyDescent="0.2">
      <c r="A202" s="397"/>
      <c r="C202" s="306">
        <v>44235.541666666664</v>
      </c>
      <c r="D202" s="307">
        <v>1003.8</v>
      </c>
      <c r="E202" s="307">
        <v>0</v>
      </c>
      <c r="F202" s="307">
        <v>27.4</v>
      </c>
      <c r="G202" s="307">
        <v>45.3</v>
      </c>
      <c r="H202" s="307">
        <v>6.9</v>
      </c>
      <c r="I202" s="307">
        <v>225.4</v>
      </c>
      <c r="J202" s="307">
        <v>940.8</v>
      </c>
    </row>
    <row r="203" spans="1:10" x14ac:dyDescent="0.2">
      <c r="A203" s="397"/>
      <c r="C203" s="306">
        <v>44235.583333333336</v>
      </c>
      <c r="D203" s="307">
        <v>1003.4</v>
      </c>
      <c r="E203" s="307">
        <v>0</v>
      </c>
      <c r="F203" s="307">
        <v>27.5</v>
      </c>
      <c r="G203" s="307">
        <v>47.1</v>
      </c>
      <c r="H203" s="307">
        <v>6.3</v>
      </c>
      <c r="I203" s="307">
        <v>231</v>
      </c>
      <c r="J203" s="307">
        <v>800.6</v>
      </c>
    </row>
    <row r="204" spans="1:10" x14ac:dyDescent="0.2">
      <c r="A204" s="397"/>
      <c r="C204" s="306">
        <v>44235.625</v>
      </c>
      <c r="D204" s="307">
        <v>1003.5</v>
      </c>
      <c r="E204" s="307">
        <v>0</v>
      </c>
      <c r="F204" s="307">
        <v>27.4</v>
      </c>
      <c r="G204" s="307">
        <v>47.9</v>
      </c>
      <c r="H204" s="307">
        <v>5</v>
      </c>
      <c r="I204" s="307">
        <v>231.9</v>
      </c>
      <c r="J204" s="307">
        <v>580</v>
      </c>
    </row>
    <row r="205" spans="1:10" x14ac:dyDescent="0.2">
      <c r="A205" s="397"/>
      <c r="C205" s="306">
        <v>44235.666666666664</v>
      </c>
      <c r="D205" s="307">
        <v>1003.6</v>
      </c>
      <c r="E205" s="307">
        <v>0</v>
      </c>
      <c r="F205" s="307">
        <v>26.7</v>
      </c>
      <c r="G205" s="307">
        <v>50.9</v>
      </c>
      <c r="H205" s="307">
        <v>5.3</v>
      </c>
      <c r="I205" s="307">
        <v>221.6</v>
      </c>
      <c r="J205" s="307">
        <v>361.4</v>
      </c>
    </row>
    <row r="206" spans="1:10" x14ac:dyDescent="0.2">
      <c r="A206" s="397"/>
      <c r="C206" s="306">
        <v>44235.708333333336</v>
      </c>
      <c r="D206" s="307">
        <v>1004.2</v>
      </c>
      <c r="E206" s="307">
        <v>0</v>
      </c>
      <c r="F206" s="307">
        <v>25.9</v>
      </c>
      <c r="G206" s="307">
        <v>54</v>
      </c>
      <c r="H206" s="307">
        <v>5</v>
      </c>
      <c r="I206" s="307">
        <v>213.1</v>
      </c>
      <c r="J206" s="307">
        <v>119.4</v>
      </c>
    </row>
    <row r="207" spans="1:10" x14ac:dyDescent="0.2">
      <c r="A207" s="397"/>
      <c r="C207" s="306">
        <v>44235.75</v>
      </c>
      <c r="D207" s="307">
        <v>1004.1</v>
      </c>
      <c r="E207" s="307">
        <v>0</v>
      </c>
      <c r="F207" s="307">
        <v>25.6</v>
      </c>
      <c r="G207" s="307">
        <v>56.5</v>
      </c>
      <c r="H207" s="307">
        <v>3.7</v>
      </c>
      <c r="I207" s="307">
        <v>209.9</v>
      </c>
      <c r="J207" s="307">
        <v>10.199999999999999</v>
      </c>
    </row>
    <row r="208" spans="1:10" x14ac:dyDescent="0.2">
      <c r="A208" s="397"/>
      <c r="C208" s="306">
        <v>44235.791666666664</v>
      </c>
      <c r="D208" s="307">
        <v>1004.9</v>
      </c>
      <c r="E208" s="307">
        <v>0</v>
      </c>
      <c r="F208" s="307">
        <v>25.8</v>
      </c>
      <c r="G208" s="307">
        <v>55.8</v>
      </c>
      <c r="H208" s="307">
        <v>2.4</v>
      </c>
      <c r="I208" s="307">
        <v>207.1</v>
      </c>
      <c r="J208" s="307">
        <v>0</v>
      </c>
    </row>
    <row r="209" spans="1:10" x14ac:dyDescent="0.2">
      <c r="A209" s="397"/>
      <c r="C209" s="306">
        <v>44235.833333333336</v>
      </c>
      <c r="D209" s="307">
        <v>1006.1</v>
      </c>
      <c r="E209" s="307">
        <v>0</v>
      </c>
      <c r="F209" s="307">
        <v>25.8</v>
      </c>
      <c r="G209" s="307">
        <v>56.4</v>
      </c>
      <c r="H209" s="307">
        <v>1.6</v>
      </c>
      <c r="I209" s="307">
        <v>2</v>
      </c>
      <c r="J209" s="307">
        <v>0</v>
      </c>
    </row>
    <row r="210" spans="1:10" x14ac:dyDescent="0.2">
      <c r="A210" s="397"/>
      <c r="C210" s="306">
        <v>44235.875</v>
      </c>
      <c r="D210" s="307">
        <v>1006.4</v>
      </c>
      <c r="E210" s="307">
        <v>0</v>
      </c>
      <c r="F210" s="307">
        <v>25.8</v>
      </c>
      <c r="G210" s="307">
        <v>56.4</v>
      </c>
      <c r="H210" s="347">
        <v>1.1000000000000001</v>
      </c>
      <c r="I210" s="347">
        <v>5.3</v>
      </c>
      <c r="J210" s="307">
        <v>0</v>
      </c>
    </row>
    <row r="211" spans="1:10" x14ac:dyDescent="0.2">
      <c r="A211" s="397"/>
      <c r="C211" s="306">
        <v>44235.916666666664</v>
      </c>
      <c r="D211" s="307">
        <v>1006.9</v>
      </c>
      <c r="E211" s="307">
        <v>0</v>
      </c>
      <c r="F211" s="307">
        <v>25.8</v>
      </c>
      <c r="G211" s="344">
        <v>56.4</v>
      </c>
      <c r="H211" s="575" t="s">
        <v>360</v>
      </c>
      <c r="I211" s="575" t="s">
        <v>360</v>
      </c>
      <c r="J211" s="346">
        <v>0</v>
      </c>
    </row>
    <row r="212" spans="1:10" x14ac:dyDescent="0.2">
      <c r="A212" s="397"/>
      <c r="C212" s="306">
        <v>44235.958333333336</v>
      </c>
      <c r="D212" s="307">
        <v>1006.4</v>
      </c>
      <c r="E212" s="307">
        <v>0</v>
      </c>
      <c r="F212" s="307">
        <v>25.8</v>
      </c>
      <c r="G212" s="344">
        <v>56.4</v>
      </c>
      <c r="H212" s="575" t="s">
        <v>360</v>
      </c>
      <c r="I212" s="575" t="s">
        <v>360</v>
      </c>
      <c r="J212" s="346">
        <v>0</v>
      </c>
    </row>
    <row r="213" spans="1:10" x14ac:dyDescent="0.2">
      <c r="A213" s="397"/>
      <c r="C213" s="306">
        <v>44236</v>
      </c>
      <c r="D213" s="307">
        <v>1006.2</v>
      </c>
      <c r="E213" s="307">
        <v>0</v>
      </c>
      <c r="F213" s="307">
        <v>25.8</v>
      </c>
      <c r="G213" s="344">
        <v>56.4</v>
      </c>
      <c r="H213" s="575" t="s">
        <v>360</v>
      </c>
      <c r="I213" s="575" t="s">
        <v>360</v>
      </c>
      <c r="J213" s="346">
        <v>0</v>
      </c>
    </row>
    <row r="214" spans="1:10" x14ac:dyDescent="0.2">
      <c r="A214" s="397"/>
      <c r="C214" s="306">
        <v>44236.041666666664</v>
      </c>
      <c r="D214" s="307">
        <v>1005.8</v>
      </c>
      <c r="E214" s="307">
        <v>0</v>
      </c>
      <c r="F214" s="307">
        <v>25.8</v>
      </c>
      <c r="G214" s="307">
        <v>56.4</v>
      </c>
      <c r="H214" s="350">
        <v>0.8</v>
      </c>
      <c r="I214" s="350">
        <v>151.69999999999999</v>
      </c>
      <c r="J214" s="307">
        <v>0</v>
      </c>
    </row>
    <row r="215" spans="1:10" x14ac:dyDescent="0.2">
      <c r="A215" s="397"/>
      <c r="C215" s="306">
        <v>44236.083333333336</v>
      </c>
      <c r="D215" s="307">
        <v>1005.2</v>
      </c>
      <c r="E215" s="307">
        <v>0</v>
      </c>
      <c r="F215" s="307">
        <v>24.8</v>
      </c>
      <c r="G215" s="344">
        <v>58</v>
      </c>
      <c r="H215" s="351">
        <v>2.4</v>
      </c>
      <c r="I215" s="351">
        <v>197.3</v>
      </c>
      <c r="J215" s="346">
        <v>0</v>
      </c>
    </row>
    <row r="216" spans="1:10" x14ac:dyDescent="0.2">
      <c r="A216" s="397"/>
      <c r="C216" s="306">
        <v>44236.125</v>
      </c>
      <c r="D216" s="307">
        <v>1005</v>
      </c>
      <c r="E216" s="307">
        <v>0</v>
      </c>
      <c r="F216" s="307">
        <v>22.9</v>
      </c>
      <c r="G216" s="344">
        <v>62.5</v>
      </c>
      <c r="H216" s="358">
        <v>2.6</v>
      </c>
      <c r="I216" s="358">
        <v>190.9</v>
      </c>
      <c r="J216" s="346">
        <v>0</v>
      </c>
    </row>
    <row r="217" spans="1:10" x14ac:dyDescent="0.2">
      <c r="A217" s="397"/>
      <c r="C217" s="306">
        <v>44236.166666666664</v>
      </c>
      <c r="D217" s="307">
        <v>1005.1</v>
      </c>
      <c r="E217" s="307">
        <v>0</v>
      </c>
      <c r="F217" s="307">
        <v>22.8</v>
      </c>
      <c r="G217" s="344">
        <v>62</v>
      </c>
      <c r="H217" s="575" t="s">
        <v>360</v>
      </c>
      <c r="I217" s="575" t="s">
        <v>360</v>
      </c>
      <c r="J217" s="346">
        <v>0</v>
      </c>
    </row>
    <row r="218" spans="1:10" x14ac:dyDescent="0.2">
      <c r="A218" s="397"/>
      <c r="C218" s="306">
        <v>44236.208333333336</v>
      </c>
      <c r="D218" s="307">
        <v>1005.2</v>
      </c>
      <c r="E218" s="307">
        <v>0</v>
      </c>
      <c r="F218" s="307">
        <v>22.8</v>
      </c>
      <c r="G218" s="344">
        <v>62</v>
      </c>
      <c r="H218" s="575" t="s">
        <v>360</v>
      </c>
      <c r="I218" s="575" t="s">
        <v>360</v>
      </c>
      <c r="J218" s="346">
        <v>4.9000000000000004</v>
      </c>
    </row>
    <row r="219" spans="1:10" x14ac:dyDescent="0.2">
      <c r="A219" s="397"/>
      <c r="C219" s="306">
        <v>44236.25</v>
      </c>
      <c r="D219" s="307">
        <v>1005.9</v>
      </c>
      <c r="E219" s="307">
        <v>0</v>
      </c>
      <c r="F219" s="307">
        <v>22.4</v>
      </c>
      <c r="G219" s="344">
        <v>64</v>
      </c>
      <c r="H219" s="359">
        <v>1.1000000000000001</v>
      </c>
      <c r="I219" s="359">
        <v>24.4</v>
      </c>
      <c r="J219" s="346">
        <v>129.19999999999999</v>
      </c>
    </row>
    <row r="220" spans="1:10" x14ac:dyDescent="0.2">
      <c r="A220" s="397"/>
      <c r="C220" s="306">
        <v>44236.291666666664</v>
      </c>
      <c r="D220" s="307">
        <v>1006.1</v>
      </c>
      <c r="E220" s="307">
        <v>0</v>
      </c>
      <c r="F220" s="307">
        <v>22.8</v>
      </c>
      <c r="G220" s="344">
        <v>65.900000000000006</v>
      </c>
      <c r="H220" s="359">
        <v>2.2000000000000002</v>
      </c>
      <c r="I220" s="359">
        <v>7.5</v>
      </c>
      <c r="J220" s="346">
        <v>354.7</v>
      </c>
    </row>
    <row r="221" spans="1:10" x14ac:dyDescent="0.2">
      <c r="A221" s="397"/>
      <c r="C221" s="306">
        <v>44236.333333333336</v>
      </c>
      <c r="D221" s="307">
        <v>1005.4</v>
      </c>
      <c r="E221" s="307">
        <v>0</v>
      </c>
      <c r="F221" s="307">
        <v>22.8</v>
      </c>
      <c r="G221" s="307">
        <v>65.900000000000006</v>
      </c>
      <c r="H221" s="348">
        <v>2</v>
      </c>
      <c r="I221" s="348">
        <v>1</v>
      </c>
      <c r="J221" s="307">
        <v>598.4</v>
      </c>
    </row>
    <row r="222" spans="1:10" x14ac:dyDescent="0.2">
      <c r="A222" s="397"/>
      <c r="C222" s="306">
        <v>44236.375</v>
      </c>
      <c r="D222" s="307">
        <v>1004.8</v>
      </c>
      <c r="E222" s="307">
        <v>0</v>
      </c>
      <c r="F222" s="307">
        <v>25</v>
      </c>
      <c r="G222" s="307">
        <v>58.1</v>
      </c>
      <c r="H222" s="307">
        <v>4.8</v>
      </c>
      <c r="I222" s="307">
        <v>243.7</v>
      </c>
      <c r="J222" s="307">
        <v>784.2</v>
      </c>
    </row>
    <row r="223" spans="1:10" x14ac:dyDescent="0.2">
      <c r="A223" s="397"/>
      <c r="C223" s="306">
        <v>44236.416666666664</v>
      </c>
      <c r="D223" s="307">
        <v>1004.8</v>
      </c>
      <c r="E223" s="307">
        <v>0</v>
      </c>
      <c r="F223" s="307">
        <v>26.4</v>
      </c>
      <c r="G223" s="307">
        <v>55.5</v>
      </c>
      <c r="H223" s="307">
        <v>6.2</v>
      </c>
      <c r="I223" s="307">
        <v>237.8</v>
      </c>
      <c r="J223" s="307">
        <v>919.4</v>
      </c>
    </row>
    <row r="224" spans="1:10" x14ac:dyDescent="0.2">
      <c r="A224" s="397"/>
      <c r="C224" s="306">
        <v>44236.458333333336</v>
      </c>
      <c r="D224" s="307">
        <v>1004.2</v>
      </c>
      <c r="E224" s="307">
        <v>0</v>
      </c>
      <c r="F224" s="307">
        <v>26.5</v>
      </c>
      <c r="G224" s="307">
        <v>53.7</v>
      </c>
      <c r="H224" s="307">
        <v>6.1</v>
      </c>
      <c r="I224" s="307">
        <v>246.3</v>
      </c>
      <c r="J224" s="307">
        <v>1010.9</v>
      </c>
    </row>
    <row r="225" spans="1:10" x14ac:dyDescent="0.2">
      <c r="A225" s="397"/>
      <c r="C225" s="306">
        <v>44236.5</v>
      </c>
      <c r="D225" s="307">
        <v>1003.8</v>
      </c>
      <c r="E225" s="307">
        <v>0</v>
      </c>
      <c r="F225" s="307">
        <v>26.2</v>
      </c>
      <c r="G225" s="307">
        <v>57.5</v>
      </c>
      <c r="H225" s="307">
        <v>6.7</v>
      </c>
      <c r="I225" s="307">
        <v>238.6</v>
      </c>
      <c r="J225" s="307">
        <v>1020.4</v>
      </c>
    </row>
    <row r="226" spans="1:10" x14ac:dyDescent="0.2">
      <c r="A226" s="397"/>
      <c r="C226" s="306">
        <v>44236.541666666664</v>
      </c>
      <c r="D226" s="307">
        <v>1003.3</v>
      </c>
      <c r="E226" s="307">
        <v>0</v>
      </c>
      <c r="F226" s="307">
        <v>26.7</v>
      </c>
      <c r="G226" s="307">
        <v>55</v>
      </c>
      <c r="H226" s="307">
        <v>6.4</v>
      </c>
      <c r="I226" s="307">
        <v>230.5</v>
      </c>
      <c r="J226" s="307">
        <v>951</v>
      </c>
    </row>
    <row r="227" spans="1:10" x14ac:dyDescent="0.2">
      <c r="A227" s="397"/>
      <c r="C227" s="306">
        <v>44236.583333333336</v>
      </c>
      <c r="D227" s="307">
        <v>1002.7</v>
      </c>
      <c r="E227" s="307">
        <v>0</v>
      </c>
      <c r="F227" s="307">
        <v>30.6</v>
      </c>
      <c r="G227" s="307">
        <v>54.6</v>
      </c>
      <c r="H227" s="307">
        <v>7</v>
      </c>
      <c r="I227" s="307">
        <v>222.2</v>
      </c>
      <c r="J227" s="307">
        <v>804</v>
      </c>
    </row>
    <row r="228" spans="1:10" x14ac:dyDescent="0.2">
      <c r="A228" s="397"/>
      <c r="C228" s="306">
        <v>44236.625</v>
      </c>
      <c r="D228" s="307">
        <v>1002.3</v>
      </c>
      <c r="E228" s="307">
        <v>0</v>
      </c>
      <c r="F228" s="307">
        <v>186</v>
      </c>
      <c r="G228" s="307">
        <v>56.4</v>
      </c>
      <c r="H228" s="307">
        <v>6.4</v>
      </c>
      <c r="I228" s="307">
        <v>218.1</v>
      </c>
      <c r="J228" s="307">
        <v>582.1</v>
      </c>
    </row>
    <row r="229" spans="1:10" x14ac:dyDescent="0.2">
      <c r="A229" s="397"/>
      <c r="C229" s="306">
        <v>44236.666666666664</v>
      </c>
      <c r="D229" s="307">
        <v>1002.4</v>
      </c>
      <c r="E229" s="307">
        <v>0</v>
      </c>
      <c r="F229" s="307">
        <v>25.3</v>
      </c>
      <c r="G229" s="307">
        <v>63</v>
      </c>
      <c r="H229" s="307">
        <v>7.1</v>
      </c>
      <c r="I229" s="307">
        <v>220.9</v>
      </c>
      <c r="J229" s="307">
        <v>359.8</v>
      </c>
    </row>
    <row r="230" spans="1:10" x14ac:dyDescent="0.2">
      <c r="A230" s="397"/>
      <c r="C230" s="306">
        <v>44236.708333333336</v>
      </c>
      <c r="D230" s="307">
        <v>1002.7</v>
      </c>
      <c r="E230" s="307">
        <v>0</v>
      </c>
      <c r="F230" s="307">
        <v>24.6</v>
      </c>
      <c r="G230" s="307">
        <v>65.400000000000006</v>
      </c>
      <c r="H230" s="307">
        <v>6.8</v>
      </c>
      <c r="I230" s="307">
        <v>213.2</v>
      </c>
      <c r="J230" s="307">
        <v>134</v>
      </c>
    </row>
    <row r="231" spans="1:10" x14ac:dyDescent="0.2">
      <c r="A231" s="397"/>
      <c r="C231" s="306">
        <v>44236.75</v>
      </c>
      <c r="D231" s="307">
        <v>1003.5</v>
      </c>
      <c r="E231" s="307">
        <v>0</v>
      </c>
      <c r="F231" s="307">
        <v>23.8</v>
      </c>
      <c r="G231" s="307">
        <v>66</v>
      </c>
      <c r="H231" s="307">
        <v>4.8</v>
      </c>
      <c r="I231" s="307">
        <v>204.7</v>
      </c>
      <c r="J231" s="307">
        <v>7.9</v>
      </c>
    </row>
    <row r="232" spans="1:10" x14ac:dyDescent="0.2">
      <c r="A232" s="397"/>
      <c r="C232" s="306">
        <v>44236.791666666664</v>
      </c>
      <c r="D232" s="307">
        <v>1004.7</v>
      </c>
      <c r="E232" s="307">
        <v>0</v>
      </c>
      <c r="F232" s="307">
        <v>23.4</v>
      </c>
      <c r="G232" s="307">
        <v>66.3</v>
      </c>
      <c r="H232" s="307">
        <v>3.4</v>
      </c>
      <c r="I232" s="307">
        <v>205.9</v>
      </c>
      <c r="J232" s="307">
        <v>0</v>
      </c>
    </row>
    <row r="233" spans="1:10" x14ac:dyDescent="0.2">
      <c r="A233" s="397"/>
      <c r="C233" s="306">
        <v>44236.833333333336</v>
      </c>
      <c r="D233" s="307">
        <v>1005.4</v>
      </c>
      <c r="E233" s="307">
        <v>0</v>
      </c>
      <c r="F233" s="307">
        <v>23.4</v>
      </c>
      <c r="G233" s="307">
        <v>66.3</v>
      </c>
      <c r="H233" s="347">
        <v>2</v>
      </c>
      <c r="I233" s="347">
        <v>211.2</v>
      </c>
      <c r="J233" s="307">
        <v>0</v>
      </c>
    </row>
    <row r="234" spans="1:10" x14ac:dyDescent="0.2">
      <c r="A234" s="397"/>
      <c r="C234" s="306">
        <v>44236.875</v>
      </c>
      <c r="D234" s="307">
        <v>1006</v>
      </c>
      <c r="E234" s="307">
        <v>0</v>
      </c>
      <c r="F234" s="307">
        <v>23.4</v>
      </c>
      <c r="G234" s="344">
        <v>66.3</v>
      </c>
      <c r="H234" s="575" t="s">
        <v>360</v>
      </c>
      <c r="I234" s="575" t="s">
        <v>360</v>
      </c>
      <c r="J234" s="346">
        <v>0</v>
      </c>
    </row>
    <row r="235" spans="1:10" x14ac:dyDescent="0.2">
      <c r="A235" s="397"/>
      <c r="C235" s="306">
        <v>44236.916666666664</v>
      </c>
      <c r="D235" s="307">
        <v>1005.8</v>
      </c>
      <c r="E235" s="307">
        <v>0</v>
      </c>
      <c r="F235" s="307">
        <v>23.4</v>
      </c>
      <c r="G235" s="307">
        <v>66.3</v>
      </c>
      <c r="H235" s="350">
        <v>1.5</v>
      </c>
      <c r="I235" s="350">
        <v>44.9</v>
      </c>
      <c r="J235" s="307">
        <v>0</v>
      </c>
    </row>
    <row r="236" spans="1:10" x14ac:dyDescent="0.2">
      <c r="A236" s="397"/>
      <c r="C236" s="306">
        <v>44236.958333333336</v>
      </c>
      <c r="D236" s="307">
        <v>1005.5</v>
      </c>
      <c r="E236" s="307">
        <v>0</v>
      </c>
      <c r="F236" s="307">
        <v>23.4</v>
      </c>
      <c r="G236" s="344">
        <v>66.3</v>
      </c>
      <c r="H236" s="575" t="s">
        <v>360</v>
      </c>
      <c r="I236" s="575" t="s">
        <v>360</v>
      </c>
      <c r="J236" s="346">
        <v>0</v>
      </c>
    </row>
    <row r="237" spans="1:10" x14ac:dyDescent="0.2">
      <c r="A237" s="397"/>
      <c r="C237" s="306">
        <v>44237</v>
      </c>
      <c r="D237" s="307">
        <v>1005.2</v>
      </c>
      <c r="E237" s="307">
        <v>0</v>
      </c>
      <c r="F237" s="307">
        <v>23.4</v>
      </c>
      <c r="G237" s="344">
        <v>66.3</v>
      </c>
      <c r="H237" s="575" t="s">
        <v>360</v>
      </c>
      <c r="I237" s="575" t="s">
        <v>360</v>
      </c>
      <c r="J237" s="346">
        <v>0</v>
      </c>
    </row>
    <row r="238" spans="1:10" x14ac:dyDescent="0.2">
      <c r="A238" s="397"/>
      <c r="C238" s="306">
        <v>44237.041666666664</v>
      </c>
      <c r="D238" s="307">
        <v>1004.5</v>
      </c>
      <c r="E238" s="307">
        <v>0</v>
      </c>
      <c r="F238" s="307">
        <v>23.4</v>
      </c>
      <c r="G238" s="344">
        <v>66.3</v>
      </c>
      <c r="H238" s="575" t="s">
        <v>360</v>
      </c>
      <c r="I238" s="575" t="s">
        <v>360</v>
      </c>
      <c r="J238" s="346">
        <v>0</v>
      </c>
    </row>
    <row r="239" spans="1:10" x14ac:dyDescent="0.2">
      <c r="A239" s="397"/>
      <c r="C239" s="306">
        <v>44237.083333333336</v>
      </c>
      <c r="D239" s="307">
        <v>1004.4</v>
      </c>
      <c r="E239" s="307">
        <v>0</v>
      </c>
      <c r="F239" s="307">
        <v>23.4</v>
      </c>
      <c r="G239" s="344">
        <v>66.3</v>
      </c>
      <c r="H239" s="575" t="s">
        <v>360</v>
      </c>
      <c r="I239" s="575" t="s">
        <v>360</v>
      </c>
      <c r="J239" s="346">
        <v>0</v>
      </c>
    </row>
    <row r="240" spans="1:10" x14ac:dyDescent="0.2">
      <c r="A240" s="397"/>
      <c r="C240" s="306">
        <v>44237.125</v>
      </c>
      <c r="D240" s="307">
        <v>1004.6</v>
      </c>
      <c r="E240" s="307">
        <v>0</v>
      </c>
      <c r="F240" s="307">
        <v>23.4</v>
      </c>
      <c r="G240" s="344">
        <v>66.3</v>
      </c>
      <c r="H240" s="362">
        <v>0.8</v>
      </c>
      <c r="I240" s="575" t="s">
        <v>360</v>
      </c>
      <c r="J240" s="346">
        <v>0</v>
      </c>
    </row>
    <row r="241" spans="1:10" x14ac:dyDescent="0.2">
      <c r="A241" s="397"/>
      <c r="C241" s="306">
        <v>44237.166666666664</v>
      </c>
      <c r="D241" s="307">
        <v>1005</v>
      </c>
      <c r="E241" s="307">
        <v>0</v>
      </c>
      <c r="F241" s="307">
        <v>23.4</v>
      </c>
      <c r="G241" s="344">
        <v>66.3</v>
      </c>
      <c r="H241" s="358">
        <v>1.5</v>
      </c>
      <c r="I241" s="360">
        <v>81.3</v>
      </c>
      <c r="J241" s="346">
        <v>0</v>
      </c>
    </row>
    <row r="242" spans="1:10" x14ac:dyDescent="0.2">
      <c r="A242" s="397"/>
      <c r="C242" s="306">
        <v>44237.208333333336</v>
      </c>
      <c r="D242" s="307">
        <v>1005.9</v>
      </c>
      <c r="E242" s="307">
        <v>0</v>
      </c>
      <c r="F242" s="307">
        <v>23.4</v>
      </c>
      <c r="G242" s="344">
        <v>66.3</v>
      </c>
      <c r="H242" s="575" t="s">
        <v>360</v>
      </c>
      <c r="I242" s="575" t="s">
        <v>360</v>
      </c>
      <c r="J242" s="346">
        <v>5</v>
      </c>
    </row>
    <row r="243" spans="1:10" x14ac:dyDescent="0.2">
      <c r="A243" s="397"/>
      <c r="C243" s="306">
        <v>44237.25</v>
      </c>
      <c r="D243" s="307">
        <v>1006.6</v>
      </c>
      <c r="E243" s="307">
        <v>0</v>
      </c>
      <c r="F243" s="307">
        <v>23.4</v>
      </c>
      <c r="G243" s="344">
        <v>66.3</v>
      </c>
      <c r="H243" s="575" t="s">
        <v>360</v>
      </c>
      <c r="I243" s="575" t="s">
        <v>360</v>
      </c>
      <c r="J243" s="346">
        <v>128.19999999999999</v>
      </c>
    </row>
    <row r="244" spans="1:10" x14ac:dyDescent="0.2">
      <c r="A244" s="397"/>
      <c r="C244" s="306">
        <v>44237.291666666664</v>
      </c>
      <c r="D244" s="307">
        <v>1006.5</v>
      </c>
      <c r="E244" s="307">
        <v>0</v>
      </c>
      <c r="F244" s="307">
        <v>22.5</v>
      </c>
      <c r="G244" s="344">
        <v>66.8</v>
      </c>
      <c r="H244" s="359">
        <v>1</v>
      </c>
      <c r="I244" s="359">
        <v>322.39999999999998</v>
      </c>
      <c r="J244" s="346">
        <v>354.9</v>
      </c>
    </row>
    <row r="245" spans="1:10" x14ac:dyDescent="0.2">
      <c r="A245" s="397"/>
      <c r="C245" s="306">
        <v>44237.333333333336</v>
      </c>
      <c r="D245" s="307">
        <v>1005.9</v>
      </c>
      <c r="E245" s="307">
        <v>0</v>
      </c>
      <c r="F245" s="307">
        <v>22.5</v>
      </c>
      <c r="G245" s="307">
        <v>66.7</v>
      </c>
      <c r="H245" s="348">
        <v>1.9</v>
      </c>
      <c r="I245" s="348">
        <v>347.6</v>
      </c>
      <c r="J245" s="307">
        <v>612.6</v>
      </c>
    </row>
    <row r="246" spans="1:10" x14ac:dyDescent="0.2">
      <c r="A246" s="397"/>
      <c r="C246" s="306">
        <v>44237.375</v>
      </c>
      <c r="D246" s="307">
        <v>1005.2</v>
      </c>
      <c r="E246" s="307">
        <v>0</v>
      </c>
      <c r="F246" s="307">
        <v>22.5</v>
      </c>
      <c r="G246" s="307">
        <v>66.7</v>
      </c>
      <c r="H246" s="307">
        <v>2.5</v>
      </c>
      <c r="I246" s="307">
        <v>353.6</v>
      </c>
      <c r="J246" s="307">
        <v>806.1</v>
      </c>
    </row>
    <row r="247" spans="1:10" x14ac:dyDescent="0.2">
      <c r="A247" s="397"/>
      <c r="C247" s="306">
        <v>44237.416666666664</v>
      </c>
      <c r="D247" s="307">
        <v>1004.6</v>
      </c>
      <c r="E247" s="307">
        <v>0</v>
      </c>
      <c r="F247" s="307">
        <v>24.2</v>
      </c>
      <c r="G247" s="307">
        <v>60.7</v>
      </c>
      <c r="H247" s="307">
        <v>3.7</v>
      </c>
      <c r="I247" s="307">
        <v>297.60000000000002</v>
      </c>
      <c r="J247" s="307">
        <v>933.5</v>
      </c>
    </row>
    <row r="248" spans="1:10" x14ac:dyDescent="0.2">
      <c r="A248" s="397"/>
      <c r="C248" s="306">
        <v>44237.458333333336</v>
      </c>
      <c r="D248" s="307">
        <v>1003.8</v>
      </c>
      <c r="E248" s="307">
        <v>0</v>
      </c>
      <c r="F248" s="307">
        <v>24.4</v>
      </c>
      <c r="G248" s="307">
        <v>59.8</v>
      </c>
      <c r="H248" s="307">
        <v>5.3</v>
      </c>
      <c r="I248" s="307">
        <v>286.3</v>
      </c>
      <c r="J248" s="307">
        <v>1020.7</v>
      </c>
    </row>
    <row r="249" spans="1:10" x14ac:dyDescent="0.2">
      <c r="A249" s="397"/>
      <c r="C249" s="306">
        <v>44237.5</v>
      </c>
      <c r="D249" s="307">
        <v>1003.9</v>
      </c>
      <c r="E249" s="307">
        <v>0</v>
      </c>
      <c r="F249" s="307">
        <v>24.4</v>
      </c>
      <c r="G249" s="307">
        <v>59.8</v>
      </c>
      <c r="H249" s="307">
        <v>4.5999999999999996</v>
      </c>
      <c r="I249" s="307">
        <v>281.5</v>
      </c>
      <c r="J249" s="307">
        <v>1028</v>
      </c>
    </row>
    <row r="250" spans="1:10" x14ac:dyDescent="0.2">
      <c r="A250" s="397"/>
      <c r="C250" s="306">
        <v>44237.541666666664</v>
      </c>
      <c r="D250" s="307">
        <v>1003.6</v>
      </c>
      <c r="E250" s="307">
        <v>0</v>
      </c>
      <c r="F250" s="307">
        <v>24.4</v>
      </c>
      <c r="G250" s="307">
        <v>59.8</v>
      </c>
      <c r="H250" s="307">
        <v>3.2</v>
      </c>
      <c r="I250" s="307">
        <v>294.8</v>
      </c>
      <c r="J250" s="307">
        <v>954.6</v>
      </c>
    </row>
    <row r="251" spans="1:10" x14ac:dyDescent="0.2">
      <c r="A251" s="397"/>
      <c r="C251" s="306">
        <v>44237.583333333336</v>
      </c>
      <c r="D251" s="307">
        <v>1003.5</v>
      </c>
      <c r="E251" s="307">
        <v>0</v>
      </c>
      <c r="F251" s="307">
        <v>25.7</v>
      </c>
      <c r="G251" s="307">
        <v>59</v>
      </c>
      <c r="H251" s="307">
        <v>4.4000000000000004</v>
      </c>
      <c r="I251" s="307">
        <v>288.3</v>
      </c>
      <c r="J251" s="307">
        <v>806.4</v>
      </c>
    </row>
    <row r="252" spans="1:10" x14ac:dyDescent="0.2">
      <c r="A252" s="397"/>
      <c r="C252" s="306">
        <v>44237.625</v>
      </c>
      <c r="D252" s="307">
        <v>1003.6</v>
      </c>
      <c r="E252" s="307">
        <v>0</v>
      </c>
      <c r="F252" s="307">
        <v>26.4</v>
      </c>
      <c r="G252" s="307">
        <v>58.4</v>
      </c>
      <c r="H252" s="307">
        <v>4.7</v>
      </c>
      <c r="I252" s="307">
        <v>243.7</v>
      </c>
      <c r="J252" s="307">
        <v>583.20000000000005</v>
      </c>
    </row>
    <row r="253" spans="1:10" x14ac:dyDescent="0.2">
      <c r="A253" s="397"/>
      <c r="C253" s="306">
        <v>44237.666666666664</v>
      </c>
      <c r="D253" s="307">
        <v>1004.2</v>
      </c>
      <c r="E253" s="307">
        <v>0</v>
      </c>
      <c r="F253" s="307">
        <v>26.4</v>
      </c>
      <c r="G253" s="307">
        <v>58.4</v>
      </c>
      <c r="H253" s="307">
        <v>4.4000000000000004</v>
      </c>
      <c r="I253" s="307">
        <v>238.8</v>
      </c>
      <c r="J253" s="307">
        <v>340.4</v>
      </c>
    </row>
    <row r="254" spans="1:10" x14ac:dyDescent="0.2">
      <c r="A254" s="397"/>
      <c r="C254" s="306">
        <v>44237.708333333336</v>
      </c>
      <c r="D254" s="307">
        <v>1004.6</v>
      </c>
      <c r="E254" s="307">
        <v>0</v>
      </c>
      <c r="F254" s="307">
        <v>25.4</v>
      </c>
      <c r="G254" s="307">
        <v>62.7</v>
      </c>
      <c r="H254" s="307">
        <v>4.5999999999999996</v>
      </c>
      <c r="I254" s="307">
        <v>228.6</v>
      </c>
      <c r="J254" s="307">
        <v>132.69999999999999</v>
      </c>
    </row>
    <row r="255" spans="1:10" x14ac:dyDescent="0.2">
      <c r="A255" s="397"/>
      <c r="C255" s="306">
        <v>44237.75</v>
      </c>
      <c r="D255" s="307">
        <v>1005.4</v>
      </c>
      <c r="E255" s="307">
        <v>0</v>
      </c>
      <c r="F255" s="307">
        <v>24.1</v>
      </c>
      <c r="G255" s="307">
        <v>66.599999999999994</v>
      </c>
      <c r="H255" s="307">
        <v>4.9000000000000004</v>
      </c>
      <c r="I255" s="307">
        <v>220</v>
      </c>
      <c r="J255" s="307">
        <v>9.9</v>
      </c>
    </row>
    <row r="256" spans="1:10" x14ac:dyDescent="0.2">
      <c r="A256" s="397"/>
      <c r="C256" s="306">
        <v>44237.791666666664</v>
      </c>
      <c r="D256" s="307">
        <v>1006.3</v>
      </c>
      <c r="E256" s="307">
        <v>0</v>
      </c>
      <c r="F256" s="307">
        <v>23.8</v>
      </c>
      <c r="G256" s="307">
        <v>67.400000000000006</v>
      </c>
      <c r="H256" s="307">
        <v>3.9</v>
      </c>
      <c r="I256" s="307">
        <v>210.6</v>
      </c>
      <c r="J256" s="307">
        <v>0</v>
      </c>
    </row>
    <row r="257" spans="1:10" x14ac:dyDescent="0.2">
      <c r="A257" s="397"/>
      <c r="C257" s="306">
        <v>44237.833333333336</v>
      </c>
      <c r="D257" s="307">
        <v>1007</v>
      </c>
      <c r="E257" s="307">
        <v>0</v>
      </c>
      <c r="F257" s="307">
        <v>23.8</v>
      </c>
      <c r="G257" s="307">
        <v>67.3</v>
      </c>
      <c r="H257" s="307">
        <v>1.2</v>
      </c>
      <c r="I257" s="347">
        <v>205.3</v>
      </c>
      <c r="J257" s="307">
        <v>0</v>
      </c>
    </row>
    <row r="258" spans="1:10" x14ac:dyDescent="0.2">
      <c r="A258" s="397"/>
      <c r="C258" s="306">
        <v>44237.875</v>
      </c>
      <c r="D258" s="307">
        <v>1007.2</v>
      </c>
      <c r="E258" s="307">
        <v>0</v>
      </c>
      <c r="F258" s="307">
        <v>23.8</v>
      </c>
      <c r="G258" s="307">
        <v>67.3</v>
      </c>
      <c r="H258" s="570">
        <v>1.1000000000000001</v>
      </c>
      <c r="I258" s="575" t="s">
        <v>360</v>
      </c>
      <c r="J258" s="346">
        <v>0</v>
      </c>
    </row>
    <row r="259" spans="1:10" x14ac:dyDescent="0.2">
      <c r="A259" s="397"/>
      <c r="C259" s="306">
        <v>44237.916666666664</v>
      </c>
      <c r="D259" s="307">
        <v>1007.3</v>
      </c>
      <c r="E259" s="307">
        <v>0</v>
      </c>
      <c r="F259" s="307">
        <v>23.8</v>
      </c>
      <c r="G259" s="344">
        <v>67.3</v>
      </c>
      <c r="H259" s="358">
        <v>1.9</v>
      </c>
      <c r="I259" s="360">
        <v>205.1</v>
      </c>
      <c r="J259" s="346">
        <v>0</v>
      </c>
    </row>
    <row r="260" spans="1:10" x14ac:dyDescent="0.2">
      <c r="A260" s="397"/>
      <c r="C260" s="306">
        <v>44237.958333333336</v>
      </c>
      <c r="D260" s="307">
        <v>1007.3</v>
      </c>
      <c r="E260" s="307">
        <v>0</v>
      </c>
      <c r="F260" s="307">
        <v>23.8</v>
      </c>
      <c r="G260" s="344">
        <v>67.3</v>
      </c>
      <c r="H260" s="575" t="s">
        <v>360</v>
      </c>
      <c r="I260" s="575" t="s">
        <v>360</v>
      </c>
      <c r="J260" s="346">
        <v>0</v>
      </c>
    </row>
    <row r="261" spans="1:10" x14ac:dyDescent="0.2">
      <c r="A261" s="397"/>
      <c r="C261" s="306">
        <v>44238</v>
      </c>
      <c r="D261" s="307">
        <v>1007</v>
      </c>
      <c r="E261" s="307">
        <v>0</v>
      </c>
      <c r="F261" s="307">
        <v>23.8</v>
      </c>
      <c r="G261" s="344">
        <v>67.3</v>
      </c>
      <c r="H261" s="575" t="s">
        <v>360</v>
      </c>
      <c r="I261" s="575" t="s">
        <v>360</v>
      </c>
      <c r="J261" s="346">
        <v>0</v>
      </c>
    </row>
    <row r="262" spans="1:10" x14ac:dyDescent="0.2">
      <c r="A262" s="397"/>
      <c r="C262" s="306">
        <v>44238.041666666664</v>
      </c>
      <c r="D262" s="307">
        <v>1006.7</v>
      </c>
      <c r="E262" s="307">
        <v>0</v>
      </c>
      <c r="F262" s="307">
        <v>23.8</v>
      </c>
      <c r="G262" s="344">
        <v>67.3</v>
      </c>
      <c r="H262" s="359">
        <v>1.4</v>
      </c>
      <c r="I262" s="359">
        <v>97.4</v>
      </c>
      <c r="J262" s="346">
        <v>0</v>
      </c>
    </row>
    <row r="263" spans="1:10" x14ac:dyDescent="0.2">
      <c r="A263" s="397"/>
      <c r="C263" s="306">
        <v>44238.083333333336</v>
      </c>
      <c r="D263" s="307">
        <v>1006</v>
      </c>
      <c r="E263" s="307">
        <v>0</v>
      </c>
      <c r="F263" s="307">
        <v>23.8</v>
      </c>
      <c r="G263" s="344">
        <v>67.3</v>
      </c>
      <c r="H263" s="358">
        <v>1.6</v>
      </c>
      <c r="I263" s="358">
        <v>265.60000000000002</v>
      </c>
      <c r="J263" s="346">
        <v>0</v>
      </c>
    </row>
    <row r="264" spans="1:10" x14ac:dyDescent="0.2">
      <c r="A264" s="397"/>
      <c r="C264" s="306">
        <v>44238.125</v>
      </c>
      <c r="D264" s="307">
        <v>1005.7</v>
      </c>
      <c r="E264" s="307">
        <v>0</v>
      </c>
      <c r="F264" s="307">
        <v>23.8</v>
      </c>
      <c r="G264" s="344">
        <v>67.3</v>
      </c>
      <c r="H264" s="575" t="s">
        <v>360</v>
      </c>
      <c r="I264" s="575" t="s">
        <v>360</v>
      </c>
      <c r="J264" s="346">
        <v>0</v>
      </c>
    </row>
    <row r="265" spans="1:10" x14ac:dyDescent="0.2">
      <c r="A265" s="397"/>
      <c r="C265" s="306">
        <v>44238.166666666664</v>
      </c>
      <c r="D265" s="307">
        <v>1005.5</v>
      </c>
      <c r="E265" s="307">
        <v>0</v>
      </c>
      <c r="F265" s="307">
        <v>23.8</v>
      </c>
      <c r="G265" s="344">
        <v>67.3</v>
      </c>
      <c r="H265" s="359">
        <v>3.3</v>
      </c>
      <c r="I265" s="359">
        <v>207.8</v>
      </c>
      <c r="J265" s="346">
        <v>0</v>
      </c>
    </row>
    <row r="266" spans="1:10" x14ac:dyDescent="0.2">
      <c r="A266" s="397"/>
      <c r="C266" s="306">
        <v>44238.208333333336</v>
      </c>
      <c r="D266" s="307">
        <v>1005.4</v>
      </c>
      <c r="E266" s="307">
        <v>0</v>
      </c>
      <c r="F266" s="307">
        <v>23.8</v>
      </c>
      <c r="G266" s="344">
        <v>67.3</v>
      </c>
      <c r="H266" s="351">
        <v>2.5</v>
      </c>
      <c r="I266" s="351">
        <v>208.2</v>
      </c>
      <c r="J266" s="346">
        <v>3</v>
      </c>
    </row>
    <row r="267" spans="1:10" x14ac:dyDescent="0.2">
      <c r="A267" s="397"/>
      <c r="C267" s="306">
        <v>44238.25</v>
      </c>
      <c r="D267" s="307">
        <v>1005.8</v>
      </c>
      <c r="E267" s="307">
        <v>0</v>
      </c>
      <c r="F267" s="307">
        <v>23.8</v>
      </c>
      <c r="G267" s="307">
        <v>67.3</v>
      </c>
      <c r="H267" s="348">
        <v>1.6</v>
      </c>
      <c r="I267" s="348">
        <v>25.5</v>
      </c>
      <c r="J267" s="307">
        <v>27.9</v>
      </c>
    </row>
    <row r="268" spans="1:10" x14ac:dyDescent="0.2">
      <c r="A268" s="397"/>
      <c r="C268" s="306">
        <v>44238.291666666664</v>
      </c>
      <c r="D268" s="307">
        <v>1005.9</v>
      </c>
      <c r="E268" s="307">
        <v>0</v>
      </c>
      <c r="F268" s="307">
        <v>23.8</v>
      </c>
      <c r="G268" s="307">
        <v>67.3</v>
      </c>
      <c r="H268" s="307">
        <v>1.6</v>
      </c>
      <c r="I268" s="307">
        <v>35.799999999999997</v>
      </c>
      <c r="J268" s="307">
        <v>88.6</v>
      </c>
    </row>
    <row r="269" spans="1:10" x14ac:dyDescent="0.2">
      <c r="A269" s="397"/>
      <c r="C269" s="306">
        <v>44238.333333333336</v>
      </c>
      <c r="D269" s="307">
        <v>1005.8</v>
      </c>
      <c r="E269" s="307">
        <v>0</v>
      </c>
      <c r="F269" s="307">
        <v>21.8</v>
      </c>
      <c r="G269" s="307">
        <v>73.3</v>
      </c>
      <c r="H269" s="307">
        <v>1.3</v>
      </c>
      <c r="I269" s="307">
        <v>341.1</v>
      </c>
      <c r="J269" s="307">
        <v>285.5</v>
      </c>
    </row>
    <row r="270" spans="1:10" x14ac:dyDescent="0.2">
      <c r="A270" s="397"/>
      <c r="C270" s="306">
        <v>44238.375</v>
      </c>
      <c r="D270" s="307">
        <v>1005.3</v>
      </c>
      <c r="E270" s="307">
        <v>0</v>
      </c>
      <c r="F270" s="307">
        <v>21.4</v>
      </c>
      <c r="G270" s="307">
        <v>75.3</v>
      </c>
      <c r="H270" s="307">
        <v>1.8</v>
      </c>
      <c r="I270" s="307">
        <v>349</v>
      </c>
      <c r="J270" s="307">
        <v>597</v>
      </c>
    </row>
    <row r="271" spans="1:10" x14ac:dyDescent="0.2">
      <c r="A271" s="397"/>
      <c r="C271" s="306">
        <v>44238.416666666664</v>
      </c>
      <c r="D271" s="307">
        <v>1004.7</v>
      </c>
      <c r="E271" s="307">
        <v>0</v>
      </c>
      <c r="F271" s="307">
        <v>21.4</v>
      </c>
      <c r="G271" s="307">
        <v>75.3</v>
      </c>
      <c r="H271" s="307">
        <v>4</v>
      </c>
      <c r="I271" s="307">
        <v>254.7</v>
      </c>
      <c r="J271" s="307">
        <v>767.2</v>
      </c>
    </row>
    <row r="272" spans="1:10" x14ac:dyDescent="0.2">
      <c r="A272" s="397"/>
      <c r="C272" s="306">
        <v>44238.458333333336</v>
      </c>
      <c r="D272" s="307">
        <v>1004.4</v>
      </c>
      <c r="E272" s="307">
        <v>0</v>
      </c>
      <c r="F272" s="307">
        <v>21.4</v>
      </c>
      <c r="G272" s="307">
        <v>75.3</v>
      </c>
      <c r="H272" s="307">
        <v>4.0999999999999996</v>
      </c>
      <c r="I272" s="307">
        <v>266.7</v>
      </c>
      <c r="J272" s="307">
        <v>904.9</v>
      </c>
    </row>
    <row r="273" spans="1:10" x14ac:dyDescent="0.2">
      <c r="A273" s="397"/>
      <c r="C273" s="306">
        <v>44238.5</v>
      </c>
      <c r="D273" s="307">
        <v>1003.6</v>
      </c>
      <c r="E273" s="307">
        <v>0</v>
      </c>
      <c r="F273" s="307">
        <v>21.4</v>
      </c>
      <c r="G273" s="307">
        <v>75.3</v>
      </c>
      <c r="H273" s="307">
        <v>4.4000000000000004</v>
      </c>
      <c r="I273" s="307">
        <v>267.2</v>
      </c>
      <c r="J273" s="307">
        <v>963.2</v>
      </c>
    </row>
    <row r="274" spans="1:10" x14ac:dyDescent="0.2">
      <c r="A274" s="397"/>
      <c r="C274" s="306">
        <v>44238.541666666664</v>
      </c>
      <c r="D274" s="307">
        <v>1003.2</v>
      </c>
      <c r="E274" s="307">
        <v>0</v>
      </c>
      <c r="F274" s="307">
        <v>21.4</v>
      </c>
      <c r="G274" s="307">
        <v>75.3</v>
      </c>
      <c r="H274" s="307">
        <v>5.5</v>
      </c>
      <c r="I274" s="307">
        <v>238</v>
      </c>
      <c r="J274" s="307">
        <v>855.9</v>
      </c>
    </row>
    <row r="275" spans="1:10" x14ac:dyDescent="0.2">
      <c r="A275" s="397"/>
      <c r="C275" s="306">
        <v>44238.583333333336</v>
      </c>
      <c r="D275" s="307">
        <v>1002.8</v>
      </c>
      <c r="E275" s="307">
        <v>0</v>
      </c>
      <c r="F275" s="307">
        <v>24.2</v>
      </c>
      <c r="G275" s="307">
        <v>62.8</v>
      </c>
      <c r="H275" s="307">
        <v>5.2</v>
      </c>
      <c r="I275" s="307">
        <v>233.8</v>
      </c>
      <c r="J275" s="307">
        <v>771</v>
      </c>
    </row>
    <row r="276" spans="1:10" x14ac:dyDescent="0.2">
      <c r="A276" s="397"/>
      <c r="C276" s="306">
        <v>44238.625</v>
      </c>
      <c r="D276" s="307">
        <v>1002.4</v>
      </c>
      <c r="E276" s="307">
        <v>0</v>
      </c>
      <c r="F276" s="307">
        <v>27.7</v>
      </c>
      <c r="G276" s="307">
        <v>47.3</v>
      </c>
      <c r="H276" s="307">
        <v>5.3</v>
      </c>
      <c r="I276" s="307">
        <v>222.1</v>
      </c>
      <c r="J276" s="307">
        <v>576.1</v>
      </c>
    </row>
    <row r="277" spans="1:10" x14ac:dyDescent="0.2">
      <c r="A277" s="397"/>
      <c r="C277" s="306">
        <v>44238.666666666664</v>
      </c>
      <c r="D277" s="307">
        <v>1002.4</v>
      </c>
      <c r="E277" s="307">
        <v>0</v>
      </c>
      <c r="F277" s="307">
        <v>27.7</v>
      </c>
      <c r="G277" s="307">
        <v>47.3</v>
      </c>
      <c r="H277" s="307">
        <v>4.8</v>
      </c>
      <c r="I277" s="307">
        <v>227.9</v>
      </c>
      <c r="J277" s="307">
        <v>310.60000000000002</v>
      </c>
    </row>
    <row r="278" spans="1:10" x14ac:dyDescent="0.2">
      <c r="A278" s="397"/>
      <c r="C278" s="306">
        <v>44238.708333333336</v>
      </c>
      <c r="D278" s="307">
        <v>1002.8</v>
      </c>
      <c r="E278" s="307">
        <v>0</v>
      </c>
      <c r="F278" s="307">
        <v>27.7</v>
      </c>
      <c r="G278" s="307">
        <v>47.3</v>
      </c>
      <c r="H278" s="307">
        <v>5.3</v>
      </c>
      <c r="I278" s="307">
        <v>214.9</v>
      </c>
      <c r="J278" s="307">
        <v>132.30000000000001</v>
      </c>
    </row>
    <row r="279" spans="1:10" x14ac:dyDescent="0.2">
      <c r="A279" s="397"/>
      <c r="C279" s="306">
        <v>44238.75</v>
      </c>
      <c r="D279" s="307">
        <v>1003.3</v>
      </c>
      <c r="E279" s="307">
        <v>0</v>
      </c>
      <c r="F279" s="307">
        <v>26.1</v>
      </c>
      <c r="G279" s="307">
        <v>51.2</v>
      </c>
      <c r="H279" s="307">
        <v>5</v>
      </c>
      <c r="I279" s="347">
        <v>212.6</v>
      </c>
      <c r="J279" s="307">
        <v>11.8</v>
      </c>
    </row>
    <row r="280" spans="1:10" x14ac:dyDescent="0.2">
      <c r="A280" s="397"/>
      <c r="C280" s="306">
        <v>44238.791666666664</v>
      </c>
      <c r="D280" s="307">
        <v>1004.3</v>
      </c>
      <c r="E280" s="307">
        <v>0</v>
      </c>
      <c r="F280" s="307">
        <v>25.4</v>
      </c>
      <c r="G280" s="307">
        <v>52.8</v>
      </c>
      <c r="H280" s="344">
        <v>1.1000000000000001</v>
      </c>
      <c r="I280" s="575" t="s">
        <v>360</v>
      </c>
      <c r="J280" s="346">
        <v>0</v>
      </c>
    </row>
    <row r="281" spans="1:10" x14ac:dyDescent="0.2">
      <c r="A281" s="397"/>
      <c r="C281" s="306">
        <v>44238.833333333336</v>
      </c>
      <c r="D281" s="307">
        <v>1005.1</v>
      </c>
      <c r="E281" s="307">
        <v>0</v>
      </c>
      <c r="F281" s="307">
        <v>25.4</v>
      </c>
      <c r="G281" s="307">
        <v>52.8</v>
      </c>
      <c r="H281" s="307">
        <v>1.3</v>
      </c>
      <c r="I281" s="348">
        <v>52.4</v>
      </c>
      <c r="J281" s="307">
        <v>0</v>
      </c>
    </row>
    <row r="282" spans="1:10" x14ac:dyDescent="0.2">
      <c r="A282" s="397"/>
      <c r="C282" s="306">
        <v>44238.875</v>
      </c>
      <c r="D282" s="307">
        <v>1005.8</v>
      </c>
      <c r="E282" s="307">
        <v>0</v>
      </c>
      <c r="F282" s="307">
        <v>25.4</v>
      </c>
      <c r="G282" s="307">
        <v>52.8</v>
      </c>
      <c r="H282" s="347">
        <v>1.6</v>
      </c>
      <c r="I282" s="347">
        <v>56.4</v>
      </c>
      <c r="J282" s="307">
        <v>0</v>
      </c>
    </row>
    <row r="283" spans="1:10" x14ac:dyDescent="0.2">
      <c r="A283" s="397"/>
      <c r="C283" s="306">
        <v>44238.916666666664</v>
      </c>
      <c r="D283" s="307">
        <v>1006.1</v>
      </c>
      <c r="E283" s="307">
        <v>0</v>
      </c>
      <c r="F283" s="307">
        <v>25.4</v>
      </c>
      <c r="G283" s="344">
        <v>52.8</v>
      </c>
      <c r="H283" s="575" t="s">
        <v>360</v>
      </c>
      <c r="I283" s="575" t="s">
        <v>360</v>
      </c>
      <c r="J283" s="346">
        <v>0</v>
      </c>
    </row>
    <row r="284" spans="1:10" x14ac:dyDescent="0.2">
      <c r="A284" s="397"/>
      <c r="C284" s="306">
        <v>44238.958333333336</v>
      </c>
      <c r="D284" s="307">
        <v>1006</v>
      </c>
      <c r="E284" s="307">
        <v>0</v>
      </c>
      <c r="F284" s="307">
        <v>25.4</v>
      </c>
      <c r="G284" s="344">
        <v>52.8</v>
      </c>
      <c r="H284" s="575" t="s">
        <v>360</v>
      </c>
      <c r="I284" s="575" t="s">
        <v>360</v>
      </c>
      <c r="J284" s="346">
        <v>0</v>
      </c>
    </row>
    <row r="285" spans="1:10" x14ac:dyDescent="0.2">
      <c r="A285" s="397"/>
      <c r="C285" s="306">
        <v>44239</v>
      </c>
      <c r="D285" s="307">
        <v>1006</v>
      </c>
      <c r="E285" s="307">
        <v>0</v>
      </c>
      <c r="F285" s="307">
        <v>25.4</v>
      </c>
      <c r="G285" s="344">
        <v>52.8</v>
      </c>
      <c r="H285" s="575" t="s">
        <v>360</v>
      </c>
      <c r="I285" s="575" t="s">
        <v>360</v>
      </c>
      <c r="J285" s="346">
        <v>0</v>
      </c>
    </row>
    <row r="286" spans="1:10" x14ac:dyDescent="0.2">
      <c r="A286" s="397"/>
      <c r="C286" s="306">
        <v>44239.041666666664</v>
      </c>
      <c r="D286" s="307">
        <v>1005.5</v>
      </c>
      <c r="E286" s="307">
        <v>0</v>
      </c>
      <c r="F286" s="307">
        <v>25.4</v>
      </c>
      <c r="G286" s="344">
        <v>52.8</v>
      </c>
      <c r="H286" s="575" t="s">
        <v>360</v>
      </c>
      <c r="I286" s="575" t="s">
        <v>360</v>
      </c>
      <c r="J286" s="346">
        <v>0</v>
      </c>
    </row>
    <row r="287" spans="1:10" x14ac:dyDescent="0.2">
      <c r="A287" s="397"/>
      <c r="C287" s="306">
        <v>44239.083333333336</v>
      </c>
      <c r="D287" s="307">
        <v>1005.3</v>
      </c>
      <c r="E287" s="307">
        <v>0</v>
      </c>
      <c r="F287" s="307">
        <v>25.4</v>
      </c>
      <c r="G287" s="344">
        <v>52.8</v>
      </c>
      <c r="H287" s="575" t="s">
        <v>360</v>
      </c>
      <c r="I287" s="575" t="s">
        <v>360</v>
      </c>
      <c r="J287" s="346">
        <v>0</v>
      </c>
    </row>
    <row r="288" spans="1:10" x14ac:dyDescent="0.2">
      <c r="A288" s="397"/>
      <c r="C288" s="306">
        <v>44239.125</v>
      </c>
      <c r="D288" s="307">
        <v>1005.3</v>
      </c>
      <c r="E288" s="307">
        <v>0</v>
      </c>
      <c r="F288" s="307">
        <v>25.4</v>
      </c>
      <c r="G288" s="344">
        <v>52.8</v>
      </c>
      <c r="H288" s="361">
        <v>0.6</v>
      </c>
      <c r="I288" s="575" t="s">
        <v>360</v>
      </c>
      <c r="J288" s="346">
        <v>0</v>
      </c>
    </row>
    <row r="289" spans="1:10" x14ac:dyDescent="0.2">
      <c r="A289" s="397"/>
      <c r="C289" s="306">
        <v>44239.166666666664</v>
      </c>
      <c r="D289" s="307">
        <v>1005.1</v>
      </c>
      <c r="E289" s="307">
        <v>0</v>
      </c>
      <c r="F289" s="307">
        <v>25.4</v>
      </c>
      <c r="G289" s="344">
        <v>52.8</v>
      </c>
      <c r="H289" s="575" t="s">
        <v>360</v>
      </c>
      <c r="I289" s="575" t="s">
        <v>360</v>
      </c>
      <c r="J289" s="346">
        <v>0</v>
      </c>
    </row>
    <row r="290" spans="1:10" x14ac:dyDescent="0.2">
      <c r="A290" s="397"/>
      <c r="C290" s="306">
        <v>44239.208333333336</v>
      </c>
      <c r="D290" s="307">
        <v>1005.4</v>
      </c>
      <c r="E290" s="307">
        <v>0</v>
      </c>
      <c r="F290" s="307">
        <v>25.4</v>
      </c>
      <c r="G290" s="344">
        <v>52.8</v>
      </c>
      <c r="H290" s="575" t="s">
        <v>360</v>
      </c>
      <c r="I290" s="575" t="s">
        <v>360</v>
      </c>
      <c r="J290" s="346">
        <v>4.5999999999999996</v>
      </c>
    </row>
    <row r="291" spans="1:10" x14ac:dyDescent="0.2">
      <c r="A291" s="397"/>
      <c r="C291" s="306">
        <v>44239.25</v>
      </c>
      <c r="D291" s="307">
        <v>1006.3</v>
      </c>
      <c r="E291" s="307">
        <v>0</v>
      </c>
      <c r="F291" s="307">
        <v>25.4</v>
      </c>
      <c r="G291" s="344">
        <v>52.8</v>
      </c>
      <c r="H291" s="359">
        <v>1.2</v>
      </c>
      <c r="I291" s="359">
        <v>60.1</v>
      </c>
      <c r="J291" s="346">
        <v>133.30000000000001</v>
      </c>
    </row>
    <row r="292" spans="1:10" x14ac:dyDescent="0.2">
      <c r="A292" s="397"/>
      <c r="C292" s="306">
        <v>44239.291666666664</v>
      </c>
      <c r="D292" s="307">
        <v>1006.3</v>
      </c>
      <c r="E292" s="307">
        <v>0</v>
      </c>
      <c r="F292" s="307">
        <v>24.2</v>
      </c>
      <c r="G292" s="307">
        <v>57.9</v>
      </c>
      <c r="H292" s="348">
        <v>1</v>
      </c>
      <c r="I292" s="348">
        <v>327</v>
      </c>
      <c r="J292" s="307">
        <v>355.6</v>
      </c>
    </row>
    <row r="293" spans="1:10" x14ac:dyDescent="0.2">
      <c r="A293" s="397"/>
      <c r="C293" s="306">
        <v>44239.333333333336</v>
      </c>
      <c r="D293" s="307">
        <v>1005.9</v>
      </c>
      <c r="E293" s="307">
        <v>0</v>
      </c>
      <c r="F293" s="307">
        <v>22</v>
      </c>
      <c r="G293" s="307">
        <v>67.3</v>
      </c>
      <c r="H293" s="307">
        <v>2.5</v>
      </c>
      <c r="I293" s="307">
        <v>359.9</v>
      </c>
      <c r="J293" s="307">
        <v>606</v>
      </c>
    </row>
    <row r="294" spans="1:10" x14ac:dyDescent="0.2">
      <c r="A294" s="397"/>
      <c r="C294" s="306">
        <v>44239.375</v>
      </c>
      <c r="D294" s="307">
        <v>1005.1</v>
      </c>
      <c r="E294" s="307">
        <v>0</v>
      </c>
      <c r="F294" s="307">
        <v>22</v>
      </c>
      <c r="G294" s="307">
        <v>67.3</v>
      </c>
      <c r="H294" s="307">
        <v>4.3</v>
      </c>
      <c r="I294" s="307">
        <v>252.7</v>
      </c>
      <c r="J294" s="307">
        <v>790.7</v>
      </c>
    </row>
    <row r="295" spans="1:10" x14ac:dyDescent="0.2">
      <c r="A295" s="397"/>
      <c r="C295" s="306">
        <v>44239.416666666664</v>
      </c>
      <c r="D295" s="307">
        <v>1004.9</v>
      </c>
      <c r="E295" s="307">
        <v>0</v>
      </c>
      <c r="F295" s="307">
        <v>23.1</v>
      </c>
      <c r="G295" s="307">
        <v>63.6</v>
      </c>
      <c r="H295" s="307">
        <v>6</v>
      </c>
      <c r="I295" s="307">
        <v>233.9</v>
      </c>
      <c r="J295" s="307">
        <v>921.6</v>
      </c>
    </row>
    <row r="296" spans="1:10" x14ac:dyDescent="0.2">
      <c r="A296" s="397"/>
      <c r="C296" s="306">
        <v>44239.458333333336</v>
      </c>
      <c r="D296" s="307">
        <v>1004.9</v>
      </c>
      <c r="E296" s="307">
        <v>0</v>
      </c>
      <c r="F296" s="307">
        <v>26.7</v>
      </c>
      <c r="G296" s="307">
        <v>51.2</v>
      </c>
      <c r="H296" s="307">
        <v>5.9</v>
      </c>
      <c r="I296" s="307">
        <v>226.9</v>
      </c>
      <c r="J296" s="307">
        <v>1015.3</v>
      </c>
    </row>
    <row r="297" spans="1:10" x14ac:dyDescent="0.2">
      <c r="A297" s="397"/>
      <c r="C297" s="306">
        <v>44239.5</v>
      </c>
      <c r="D297" s="307">
        <v>1004.2</v>
      </c>
      <c r="E297" s="307">
        <v>0</v>
      </c>
      <c r="F297" s="307">
        <v>27</v>
      </c>
      <c r="G297" s="307">
        <v>50.6</v>
      </c>
      <c r="H297" s="307">
        <v>5.9</v>
      </c>
      <c r="I297" s="307">
        <v>235.5</v>
      </c>
      <c r="J297" s="307">
        <v>1026.5</v>
      </c>
    </row>
    <row r="298" spans="1:10" x14ac:dyDescent="0.2">
      <c r="A298" s="397"/>
      <c r="C298" s="306">
        <v>44239.541666666664</v>
      </c>
      <c r="D298" s="307">
        <v>1004</v>
      </c>
      <c r="E298" s="307">
        <v>0</v>
      </c>
      <c r="F298" s="307">
        <v>27</v>
      </c>
      <c r="G298" s="307">
        <v>50.6</v>
      </c>
      <c r="H298" s="307">
        <v>5.8</v>
      </c>
      <c r="I298" s="307">
        <v>235</v>
      </c>
      <c r="J298" s="307">
        <v>957.4</v>
      </c>
    </row>
    <row r="299" spans="1:10" x14ac:dyDescent="0.2">
      <c r="A299" s="397"/>
      <c r="C299" s="306">
        <v>44239.583333333336</v>
      </c>
      <c r="D299" s="307">
        <v>1003.4</v>
      </c>
      <c r="E299" s="307">
        <v>0</v>
      </c>
      <c r="F299" s="307">
        <v>27</v>
      </c>
      <c r="G299" s="307">
        <v>50.6</v>
      </c>
      <c r="H299" s="307">
        <v>5.6</v>
      </c>
      <c r="I299" s="307">
        <v>230.2</v>
      </c>
      <c r="J299" s="307">
        <v>811.2</v>
      </c>
    </row>
    <row r="300" spans="1:10" x14ac:dyDescent="0.2">
      <c r="A300" s="397"/>
      <c r="C300" s="306">
        <v>44239.625</v>
      </c>
      <c r="D300" s="307">
        <v>1003.5</v>
      </c>
      <c r="E300" s="307">
        <v>0</v>
      </c>
      <c r="F300" s="307">
        <v>27.2</v>
      </c>
      <c r="G300" s="307">
        <v>49.2</v>
      </c>
      <c r="H300" s="307">
        <v>5.7</v>
      </c>
      <c r="I300" s="307">
        <v>229.2</v>
      </c>
      <c r="J300" s="307">
        <v>588.20000000000005</v>
      </c>
    </row>
    <row r="301" spans="1:10" x14ac:dyDescent="0.2">
      <c r="A301" s="397"/>
      <c r="C301" s="306">
        <v>44239.666666666664</v>
      </c>
      <c r="D301" s="307">
        <v>1003.3</v>
      </c>
      <c r="E301" s="307">
        <v>0</v>
      </c>
      <c r="F301" s="307">
        <v>28.2</v>
      </c>
      <c r="G301" s="307">
        <v>43.6</v>
      </c>
      <c r="H301" s="307">
        <v>4.9000000000000004</v>
      </c>
      <c r="I301" s="307">
        <v>235.1</v>
      </c>
      <c r="J301" s="307">
        <v>337.3</v>
      </c>
    </row>
    <row r="302" spans="1:10" x14ac:dyDescent="0.2">
      <c r="A302" s="397"/>
      <c r="C302" s="306">
        <v>44239.708333333336</v>
      </c>
      <c r="D302" s="307">
        <v>1003.8</v>
      </c>
      <c r="E302" s="307">
        <v>0</v>
      </c>
      <c r="F302" s="307">
        <v>28.2</v>
      </c>
      <c r="G302" s="307">
        <v>43.6</v>
      </c>
      <c r="H302" s="307">
        <v>4.4000000000000004</v>
      </c>
      <c r="I302" s="307">
        <v>228.9</v>
      </c>
      <c r="J302" s="307">
        <v>70.8</v>
      </c>
    </row>
    <row r="303" spans="1:10" x14ac:dyDescent="0.2">
      <c r="A303" s="397"/>
      <c r="C303" s="306">
        <v>44239.75</v>
      </c>
      <c r="D303" s="307">
        <v>1004.8</v>
      </c>
      <c r="E303" s="307">
        <v>0</v>
      </c>
      <c r="F303" s="307">
        <v>28.2</v>
      </c>
      <c r="G303" s="307">
        <v>43.6</v>
      </c>
      <c r="H303" s="307">
        <v>4.3</v>
      </c>
      <c r="I303" s="307">
        <v>214.1</v>
      </c>
      <c r="J303" s="307">
        <v>3</v>
      </c>
    </row>
    <row r="304" spans="1:10" x14ac:dyDescent="0.2">
      <c r="A304" s="397"/>
      <c r="C304" s="306">
        <v>44239.791666666664</v>
      </c>
      <c r="D304" s="307">
        <v>1005.5</v>
      </c>
      <c r="E304" s="307">
        <v>0</v>
      </c>
      <c r="F304" s="307">
        <v>28.2</v>
      </c>
      <c r="G304" s="307">
        <v>43.6</v>
      </c>
      <c r="H304" s="307">
        <v>3.5</v>
      </c>
      <c r="I304" s="307">
        <v>208.3</v>
      </c>
      <c r="J304" s="307">
        <v>0</v>
      </c>
    </row>
    <row r="305" spans="1:10" x14ac:dyDescent="0.2">
      <c r="A305" s="397"/>
      <c r="C305" s="306">
        <v>44239.833333333336</v>
      </c>
      <c r="D305" s="307">
        <v>1005.5</v>
      </c>
      <c r="E305" s="307">
        <v>0</v>
      </c>
      <c r="F305" s="307">
        <v>28.2</v>
      </c>
      <c r="G305" s="307">
        <v>43.6</v>
      </c>
      <c r="H305" s="307">
        <v>2</v>
      </c>
      <c r="I305" s="307">
        <v>212.2</v>
      </c>
      <c r="J305" s="307">
        <v>0</v>
      </c>
    </row>
    <row r="306" spans="1:10" x14ac:dyDescent="0.2">
      <c r="A306" s="397"/>
      <c r="C306" s="306">
        <v>44239.875</v>
      </c>
      <c r="D306" s="307">
        <v>1006.1</v>
      </c>
      <c r="E306" s="307">
        <v>0</v>
      </c>
      <c r="F306" s="307">
        <v>28.2</v>
      </c>
      <c r="G306" s="307">
        <v>43.6</v>
      </c>
      <c r="H306" s="347">
        <v>2.9</v>
      </c>
      <c r="I306" s="347">
        <v>17.8</v>
      </c>
      <c r="J306" s="307">
        <v>0</v>
      </c>
    </row>
    <row r="307" spans="1:10" x14ac:dyDescent="0.2">
      <c r="A307" s="397"/>
      <c r="C307" s="306">
        <v>44239.916666666664</v>
      </c>
      <c r="D307" s="307">
        <v>1006.7</v>
      </c>
      <c r="E307" s="307">
        <v>0</v>
      </c>
      <c r="F307" s="307">
        <v>28.2</v>
      </c>
      <c r="G307" s="344">
        <v>43.6</v>
      </c>
      <c r="H307" s="358">
        <v>1.4</v>
      </c>
      <c r="I307" s="358">
        <v>39.5</v>
      </c>
      <c r="J307" s="346">
        <v>0</v>
      </c>
    </row>
    <row r="308" spans="1:10" x14ac:dyDescent="0.2">
      <c r="A308" s="397"/>
      <c r="C308" s="306">
        <v>44239.958333333336</v>
      </c>
      <c r="D308" s="307">
        <v>1006.5</v>
      </c>
      <c r="E308" s="307">
        <v>0</v>
      </c>
      <c r="F308" s="307">
        <v>28.2</v>
      </c>
      <c r="G308" s="344">
        <v>43.6</v>
      </c>
      <c r="H308" s="575" t="s">
        <v>360</v>
      </c>
      <c r="I308" s="575" t="s">
        <v>360</v>
      </c>
      <c r="J308" s="346">
        <v>0</v>
      </c>
    </row>
    <row r="309" spans="1:10" x14ac:dyDescent="0.2">
      <c r="A309" s="397"/>
      <c r="C309" s="306">
        <v>44240</v>
      </c>
      <c r="D309" s="307">
        <v>1006.2</v>
      </c>
      <c r="E309" s="307">
        <v>0</v>
      </c>
      <c r="F309" s="307">
        <v>28.2</v>
      </c>
      <c r="G309" s="344">
        <v>43.6</v>
      </c>
      <c r="H309" s="575" t="s">
        <v>360</v>
      </c>
      <c r="I309" s="575" t="s">
        <v>360</v>
      </c>
      <c r="J309" s="346">
        <v>0</v>
      </c>
    </row>
    <row r="310" spans="1:10" x14ac:dyDescent="0.2">
      <c r="A310" s="397"/>
      <c r="C310" s="306">
        <v>44240.041666666664</v>
      </c>
      <c r="D310" s="307">
        <v>1005.4</v>
      </c>
      <c r="E310" s="307">
        <v>0</v>
      </c>
      <c r="F310" s="307">
        <v>28.2</v>
      </c>
      <c r="G310" s="344">
        <v>43.6</v>
      </c>
      <c r="H310" s="575" t="s">
        <v>360</v>
      </c>
      <c r="I310" s="575" t="s">
        <v>360</v>
      </c>
      <c r="J310" s="346">
        <v>0</v>
      </c>
    </row>
    <row r="311" spans="1:10" x14ac:dyDescent="0.2">
      <c r="A311" s="397"/>
      <c r="C311" s="306">
        <v>44240.083333333336</v>
      </c>
      <c r="D311" s="307">
        <v>1005.1</v>
      </c>
      <c r="E311" s="307">
        <v>0</v>
      </c>
      <c r="F311" s="307">
        <v>28.2</v>
      </c>
      <c r="G311" s="344">
        <v>43.6</v>
      </c>
      <c r="H311" s="359">
        <v>1.7</v>
      </c>
      <c r="I311" s="359">
        <v>43.8</v>
      </c>
      <c r="J311" s="346">
        <v>0</v>
      </c>
    </row>
    <row r="312" spans="1:10" x14ac:dyDescent="0.2">
      <c r="A312" s="397"/>
      <c r="C312" s="306">
        <v>44240.125</v>
      </c>
      <c r="D312" s="307">
        <v>1005.5</v>
      </c>
      <c r="E312" s="307">
        <v>0</v>
      </c>
      <c r="F312" s="307">
        <v>28.2</v>
      </c>
      <c r="G312" s="344">
        <v>43.6</v>
      </c>
      <c r="H312" s="358">
        <v>1</v>
      </c>
      <c r="I312" s="358">
        <v>70.400000000000006</v>
      </c>
      <c r="J312" s="346">
        <v>0</v>
      </c>
    </row>
    <row r="313" spans="1:10" x14ac:dyDescent="0.2">
      <c r="A313" s="397"/>
      <c r="C313" s="306">
        <v>44240.166666666664</v>
      </c>
      <c r="D313" s="307">
        <v>1005.6</v>
      </c>
      <c r="E313" s="307">
        <v>0</v>
      </c>
      <c r="F313" s="307">
        <v>28.2</v>
      </c>
      <c r="G313" s="344">
        <v>43.6</v>
      </c>
      <c r="H313" s="575" t="s">
        <v>360</v>
      </c>
      <c r="I313" s="575" t="s">
        <v>360</v>
      </c>
      <c r="J313" s="346">
        <v>0</v>
      </c>
    </row>
    <row r="314" spans="1:10" x14ac:dyDescent="0.2">
      <c r="A314" s="397"/>
      <c r="C314" s="306">
        <v>44240.208333333336</v>
      </c>
      <c r="D314" s="307">
        <v>1005.8</v>
      </c>
      <c r="E314" s="307">
        <v>0</v>
      </c>
      <c r="F314" s="307">
        <v>28.2</v>
      </c>
      <c r="G314" s="344">
        <v>43.6</v>
      </c>
      <c r="H314" s="575" t="s">
        <v>360</v>
      </c>
      <c r="I314" s="575" t="s">
        <v>360</v>
      </c>
      <c r="J314" s="346">
        <v>5</v>
      </c>
    </row>
    <row r="315" spans="1:10" x14ac:dyDescent="0.2">
      <c r="A315" s="397"/>
      <c r="C315" s="306">
        <v>44240.25</v>
      </c>
      <c r="D315" s="307">
        <v>1005.9</v>
      </c>
      <c r="E315" s="307">
        <v>0</v>
      </c>
      <c r="F315" s="307">
        <v>28.2</v>
      </c>
      <c r="G315" s="344">
        <v>43.6</v>
      </c>
      <c r="H315" s="575" t="s">
        <v>360</v>
      </c>
      <c r="I315" s="575" t="s">
        <v>360</v>
      </c>
      <c r="J315" s="346">
        <v>131.19999999999999</v>
      </c>
    </row>
    <row r="316" spans="1:10" x14ac:dyDescent="0.2">
      <c r="A316" s="397"/>
      <c r="C316" s="306">
        <v>44240.291666666664</v>
      </c>
      <c r="D316" s="307">
        <v>1005.9</v>
      </c>
      <c r="E316" s="307">
        <v>0</v>
      </c>
      <c r="F316" s="307">
        <v>28.2</v>
      </c>
      <c r="G316" s="307">
        <v>43.6</v>
      </c>
      <c r="H316" s="348">
        <v>1.2</v>
      </c>
      <c r="I316" s="348">
        <v>354.4</v>
      </c>
      <c r="J316" s="307">
        <v>275</v>
      </c>
    </row>
    <row r="317" spans="1:10" x14ac:dyDescent="0.2">
      <c r="A317" s="397"/>
      <c r="C317" s="306">
        <v>44240.333333333336</v>
      </c>
      <c r="D317" s="307">
        <v>1005.1</v>
      </c>
      <c r="E317" s="307">
        <v>0</v>
      </c>
      <c r="F317" s="307">
        <v>28.2</v>
      </c>
      <c r="G317" s="307">
        <v>43.6</v>
      </c>
      <c r="H317" s="307">
        <v>1.8</v>
      </c>
      <c r="I317" s="307">
        <v>350.9</v>
      </c>
      <c r="J317" s="307">
        <v>594.5</v>
      </c>
    </row>
    <row r="318" spans="1:10" x14ac:dyDescent="0.2">
      <c r="A318" s="397"/>
      <c r="C318" s="306">
        <v>44240.375</v>
      </c>
      <c r="D318" s="307">
        <v>1004.2</v>
      </c>
      <c r="E318" s="307">
        <v>0</v>
      </c>
      <c r="F318" s="307">
        <v>28.2</v>
      </c>
      <c r="G318" s="307">
        <v>43.6</v>
      </c>
      <c r="H318" s="307">
        <v>1.7</v>
      </c>
      <c r="I318" s="307">
        <v>342.4</v>
      </c>
      <c r="J318" s="307">
        <v>798.2</v>
      </c>
    </row>
    <row r="319" spans="1:10" x14ac:dyDescent="0.2">
      <c r="A319" s="397"/>
      <c r="C319" s="306">
        <v>44240.416666666664</v>
      </c>
      <c r="D319" s="307">
        <v>1003.2</v>
      </c>
      <c r="E319" s="307">
        <v>0</v>
      </c>
      <c r="F319" s="307">
        <v>28.1</v>
      </c>
      <c r="G319" s="307">
        <v>43.2</v>
      </c>
      <c r="H319" s="307">
        <v>6.4</v>
      </c>
      <c r="I319" s="307">
        <v>225.2</v>
      </c>
      <c r="J319" s="307">
        <v>914.5</v>
      </c>
    </row>
    <row r="320" spans="1:10" x14ac:dyDescent="0.2">
      <c r="A320" s="397"/>
      <c r="C320" s="306">
        <v>44240.458333333336</v>
      </c>
      <c r="D320" s="307">
        <v>1003.2</v>
      </c>
      <c r="E320" s="307">
        <v>0</v>
      </c>
      <c r="F320" s="307">
        <v>27.9</v>
      </c>
      <c r="G320" s="307">
        <v>45.5</v>
      </c>
      <c r="H320" s="307">
        <v>8.1999999999999993</v>
      </c>
      <c r="I320" s="307">
        <v>225</v>
      </c>
      <c r="J320" s="307">
        <v>997.1</v>
      </c>
    </row>
    <row r="321" spans="1:10" x14ac:dyDescent="0.2">
      <c r="A321" s="397"/>
      <c r="C321" s="306">
        <v>44240.5</v>
      </c>
      <c r="D321" s="307">
        <v>1003</v>
      </c>
      <c r="E321" s="307">
        <v>0</v>
      </c>
      <c r="F321" s="307">
        <v>27.9</v>
      </c>
      <c r="G321" s="307">
        <v>44.8</v>
      </c>
      <c r="H321" s="307">
        <v>7.8</v>
      </c>
      <c r="I321" s="307">
        <v>218.4</v>
      </c>
      <c r="J321" s="307">
        <v>979.1</v>
      </c>
    </row>
    <row r="322" spans="1:10" x14ac:dyDescent="0.2">
      <c r="A322" s="397"/>
      <c r="C322" s="306">
        <v>44240.541666666664</v>
      </c>
      <c r="D322" s="307">
        <v>1002.1</v>
      </c>
      <c r="E322" s="307">
        <v>0</v>
      </c>
      <c r="F322" s="307">
        <v>28.3</v>
      </c>
      <c r="G322" s="307">
        <v>44</v>
      </c>
      <c r="H322" s="307">
        <v>8</v>
      </c>
      <c r="I322" s="307">
        <v>223.4</v>
      </c>
      <c r="J322" s="307">
        <v>938.8</v>
      </c>
    </row>
    <row r="323" spans="1:10" x14ac:dyDescent="0.2">
      <c r="A323" s="397"/>
      <c r="C323" s="306">
        <v>44240.583333333336</v>
      </c>
      <c r="D323" s="307">
        <v>1002.1</v>
      </c>
      <c r="E323" s="307">
        <v>0</v>
      </c>
      <c r="F323" s="307">
        <v>28.3</v>
      </c>
      <c r="G323" s="307">
        <v>47.1</v>
      </c>
      <c r="H323" s="307">
        <v>7.3</v>
      </c>
      <c r="I323" s="307">
        <v>230.8</v>
      </c>
      <c r="J323" s="307">
        <v>785.2</v>
      </c>
    </row>
    <row r="324" spans="1:10" x14ac:dyDescent="0.2">
      <c r="A324" s="397"/>
      <c r="C324" s="306">
        <v>44240.625</v>
      </c>
      <c r="D324" s="307">
        <v>993.2</v>
      </c>
      <c r="E324" s="307">
        <v>0</v>
      </c>
      <c r="F324" s="307">
        <v>27.6</v>
      </c>
      <c r="G324" s="307">
        <v>48</v>
      </c>
      <c r="H324" s="307">
        <v>7.4</v>
      </c>
      <c r="I324" s="307">
        <v>230.5</v>
      </c>
      <c r="J324" s="307">
        <v>581.4</v>
      </c>
    </row>
    <row r="325" spans="1:10" x14ac:dyDescent="0.2">
      <c r="A325" s="397"/>
      <c r="C325" s="306">
        <v>44240.666666666664</v>
      </c>
      <c r="D325" s="307">
        <v>1002.5</v>
      </c>
      <c r="E325" s="307">
        <v>0</v>
      </c>
      <c r="F325" s="307">
        <v>27.1</v>
      </c>
      <c r="G325" s="307">
        <v>47.3</v>
      </c>
      <c r="H325" s="307">
        <v>7.4</v>
      </c>
      <c r="I325" s="307">
        <v>219.4</v>
      </c>
      <c r="J325" s="307">
        <v>363.5</v>
      </c>
    </row>
    <row r="326" spans="1:10" x14ac:dyDescent="0.2">
      <c r="A326" s="397"/>
      <c r="C326" s="306">
        <v>44240.708333333336</v>
      </c>
      <c r="D326" s="307">
        <v>993.5</v>
      </c>
      <c r="E326" s="307">
        <v>0</v>
      </c>
      <c r="F326" s="307">
        <v>26.7</v>
      </c>
      <c r="G326" s="307">
        <v>48.4</v>
      </c>
      <c r="H326" s="307">
        <v>7.6</v>
      </c>
      <c r="I326" s="307">
        <v>212.1</v>
      </c>
      <c r="J326" s="307">
        <v>135.30000000000001</v>
      </c>
    </row>
    <row r="327" spans="1:10" x14ac:dyDescent="0.2">
      <c r="A327" s="397"/>
      <c r="C327" s="306">
        <v>44240.75</v>
      </c>
      <c r="D327" s="307">
        <v>1003.6</v>
      </c>
      <c r="E327" s="307">
        <v>0</v>
      </c>
      <c r="F327" s="307">
        <v>26.1</v>
      </c>
      <c r="G327" s="307">
        <v>47.1</v>
      </c>
      <c r="H327" s="307">
        <v>7.2</v>
      </c>
      <c r="I327" s="307">
        <v>196.3</v>
      </c>
      <c r="J327" s="307">
        <v>7.2</v>
      </c>
    </row>
    <row r="328" spans="1:10" x14ac:dyDescent="0.2">
      <c r="A328" s="397"/>
      <c r="C328" s="306">
        <v>44240.791666666664</v>
      </c>
      <c r="D328" s="307">
        <v>1004.2</v>
      </c>
      <c r="E328" s="307">
        <v>0</v>
      </c>
      <c r="F328" s="307">
        <v>26.1</v>
      </c>
      <c r="G328" s="307">
        <v>47.7</v>
      </c>
      <c r="H328" s="307">
        <v>6.5</v>
      </c>
      <c r="I328" s="307">
        <v>193.9</v>
      </c>
      <c r="J328" s="307">
        <v>0</v>
      </c>
    </row>
    <row r="329" spans="1:10" x14ac:dyDescent="0.2">
      <c r="A329" s="397"/>
      <c r="C329" s="306">
        <v>44240.833333333336</v>
      </c>
      <c r="D329" s="307">
        <v>1005.1</v>
      </c>
      <c r="E329" s="307">
        <v>0</v>
      </c>
      <c r="F329" s="307">
        <v>26.3</v>
      </c>
      <c r="G329" s="307">
        <v>47.6</v>
      </c>
      <c r="H329" s="347">
        <v>3</v>
      </c>
      <c r="I329" s="347">
        <v>163.80000000000001</v>
      </c>
      <c r="J329" s="307">
        <v>0</v>
      </c>
    </row>
    <row r="330" spans="1:10" x14ac:dyDescent="0.2">
      <c r="A330" s="397"/>
      <c r="C330" s="306">
        <v>44240.875</v>
      </c>
      <c r="D330" s="307">
        <v>1006.2</v>
      </c>
      <c r="E330" s="307">
        <v>0</v>
      </c>
      <c r="F330" s="307">
        <v>23.7</v>
      </c>
      <c r="G330" s="344">
        <v>56.2</v>
      </c>
      <c r="H330" s="575" t="s">
        <v>360</v>
      </c>
      <c r="I330" s="575" t="s">
        <v>360</v>
      </c>
      <c r="J330" s="346">
        <v>0</v>
      </c>
    </row>
    <row r="331" spans="1:10" x14ac:dyDescent="0.2">
      <c r="A331" s="397"/>
      <c r="C331" s="306">
        <v>44240.916666666664</v>
      </c>
      <c r="D331" s="307">
        <v>1006.8</v>
      </c>
      <c r="E331" s="307">
        <v>0</v>
      </c>
      <c r="F331" s="307">
        <v>22</v>
      </c>
      <c r="G331" s="344">
        <v>61.8</v>
      </c>
      <c r="H331" s="575" t="s">
        <v>360</v>
      </c>
      <c r="I331" s="575" t="s">
        <v>360</v>
      </c>
      <c r="J331" s="346">
        <v>0</v>
      </c>
    </row>
    <row r="332" spans="1:10" x14ac:dyDescent="0.2">
      <c r="A332" s="397"/>
      <c r="C332" s="306">
        <v>44240.958333333336</v>
      </c>
      <c r="D332" s="307">
        <v>1006.7</v>
      </c>
      <c r="E332" s="307">
        <v>0</v>
      </c>
      <c r="F332" s="307">
        <v>22</v>
      </c>
      <c r="G332" s="344">
        <v>61.8</v>
      </c>
      <c r="H332" s="575" t="s">
        <v>360</v>
      </c>
      <c r="I332" s="575" t="s">
        <v>360</v>
      </c>
      <c r="J332" s="346">
        <v>0</v>
      </c>
    </row>
    <row r="333" spans="1:10" x14ac:dyDescent="0.2">
      <c r="A333" s="397"/>
      <c r="C333" s="306">
        <v>44241</v>
      </c>
      <c r="D333" s="307">
        <v>1006.2</v>
      </c>
      <c r="E333" s="307">
        <v>0</v>
      </c>
      <c r="F333" s="307">
        <v>22</v>
      </c>
      <c r="G333" s="344">
        <v>61.8</v>
      </c>
      <c r="H333" s="575" t="s">
        <v>360</v>
      </c>
      <c r="I333" s="575" t="s">
        <v>360</v>
      </c>
      <c r="J333" s="346">
        <v>0</v>
      </c>
    </row>
    <row r="334" spans="1:10" x14ac:dyDescent="0.2">
      <c r="A334" s="397"/>
      <c r="C334" s="306">
        <v>44241.041666666664</v>
      </c>
      <c r="D334" s="307">
        <v>1006.1</v>
      </c>
      <c r="E334" s="307">
        <v>0</v>
      </c>
      <c r="F334" s="307">
        <v>22</v>
      </c>
      <c r="G334" s="344">
        <v>61.8</v>
      </c>
      <c r="H334" s="361">
        <v>0.8</v>
      </c>
      <c r="I334" s="575" t="s">
        <v>360</v>
      </c>
      <c r="J334" s="346">
        <v>0</v>
      </c>
    </row>
    <row r="335" spans="1:10" x14ac:dyDescent="0.2">
      <c r="A335" s="397"/>
      <c r="C335" s="306">
        <v>44241.083333333336</v>
      </c>
      <c r="D335" s="307">
        <v>1005.2</v>
      </c>
      <c r="E335" s="307">
        <v>0</v>
      </c>
      <c r="F335" s="307">
        <v>22</v>
      </c>
      <c r="G335" s="344">
        <v>61.8</v>
      </c>
      <c r="H335" s="575" t="s">
        <v>360</v>
      </c>
      <c r="I335" s="575" t="s">
        <v>360</v>
      </c>
      <c r="J335" s="346">
        <v>0</v>
      </c>
    </row>
    <row r="336" spans="1:10" x14ac:dyDescent="0.2">
      <c r="A336" s="397"/>
      <c r="C336" s="306">
        <v>44241.125</v>
      </c>
      <c r="D336" s="307">
        <v>1004.9</v>
      </c>
      <c r="E336" s="307">
        <v>0</v>
      </c>
      <c r="F336" s="307">
        <v>22</v>
      </c>
      <c r="G336" s="344">
        <v>61.8</v>
      </c>
      <c r="H336" s="575" t="s">
        <v>360</v>
      </c>
      <c r="I336" s="575" t="s">
        <v>360</v>
      </c>
      <c r="J336" s="346">
        <v>0</v>
      </c>
    </row>
    <row r="337" spans="1:10" x14ac:dyDescent="0.2">
      <c r="A337" s="397"/>
      <c r="C337" s="306">
        <v>44241.166666666664</v>
      </c>
      <c r="D337" s="307">
        <v>1004.5</v>
      </c>
      <c r="E337" s="307">
        <v>0</v>
      </c>
      <c r="F337" s="307">
        <v>22</v>
      </c>
      <c r="G337" s="344">
        <v>61.8</v>
      </c>
      <c r="H337" s="575" t="s">
        <v>360</v>
      </c>
      <c r="I337" s="575" t="s">
        <v>360</v>
      </c>
      <c r="J337" s="346">
        <v>0</v>
      </c>
    </row>
    <row r="338" spans="1:10" x14ac:dyDescent="0.2">
      <c r="A338" s="397"/>
      <c r="C338" s="306">
        <v>44241.208333333336</v>
      </c>
      <c r="D338" s="307">
        <v>1005</v>
      </c>
      <c r="E338" s="307">
        <v>0</v>
      </c>
      <c r="F338" s="307">
        <v>22</v>
      </c>
      <c r="G338" s="344">
        <v>61.8</v>
      </c>
      <c r="H338" s="360">
        <v>1.3</v>
      </c>
      <c r="I338" s="360">
        <v>77.7</v>
      </c>
      <c r="J338" s="346">
        <v>3.5</v>
      </c>
    </row>
    <row r="339" spans="1:10" x14ac:dyDescent="0.2">
      <c r="A339" s="397"/>
      <c r="C339" s="306">
        <v>44241.25</v>
      </c>
      <c r="D339" s="307">
        <v>1005.5</v>
      </c>
      <c r="E339" s="307">
        <v>0</v>
      </c>
      <c r="F339" s="307">
        <v>22</v>
      </c>
      <c r="G339" s="344">
        <v>61.8</v>
      </c>
      <c r="H339" s="575" t="s">
        <v>360</v>
      </c>
      <c r="I339" s="575" t="s">
        <v>360</v>
      </c>
      <c r="J339" s="346">
        <v>129.80000000000001</v>
      </c>
    </row>
    <row r="340" spans="1:10" x14ac:dyDescent="0.2">
      <c r="A340" s="397"/>
      <c r="C340" s="306">
        <v>44241.291666666664</v>
      </c>
      <c r="D340" s="307">
        <v>1005.9</v>
      </c>
      <c r="E340" s="307">
        <v>0</v>
      </c>
      <c r="F340" s="307">
        <v>22</v>
      </c>
      <c r="G340" s="307">
        <v>63.3</v>
      </c>
      <c r="H340" s="348">
        <v>1.7</v>
      </c>
      <c r="I340" s="348">
        <v>15.1</v>
      </c>
      <c r="J340" s="307">
        <v>353</v>
      </c>
    </row>
    <row r="341" spans="1:10" x14ac:dyDescent="0.2">
      <c r="A341" s="397"/>
      <c r="C341" s="306">
        <v>44241.333333333336</v>
      </c>
      <c r="D341" s="307">
        <v>1005.3</v>
      </c>
      <c r="E341" s="307">
        <v>0</v>
      </c>
      <c r="F341" s="307">
        <v>22.5</v>
      </c>
      <c r="G341" s="307">
        <v>62.6</v>
      </c>
      <c r="H341" s="307">
        <v>2.7</v>
      </c>
      <c r="I341" s="307">
        <v>8.1999999999999993</v>
      </c>
      <c r="J341" s="307">
        <v>575.6</v>
      </c>
    </row>
    <row r="342" spans="1:10" x14ac:dyDescent="0.2">
      <c r="A342" s="397"/>
      <c r="C342" s="306">
        <v>44241.375</v>
      </c>
      <c r="D342" s="307">
        <v>1004.8</v>
      </c>
      <c r="E342" s="307">
        <v>0</v>
      </c>
      <c r="F342" s="307">
        <v>24.1</v>
      </c>
      <c r="G342" s="307">
        <v>60.3</v>
      </c>
      <c r="H342" s="307">
        <v>3.2</v>
      </c>
      <c r="I342" s="307">
        <v>318.5</v>
      </c>
      <c r="J342" s="307">
        <v>629.1</v>
      </c>
    </row>
    <row r="343" spans="1:10" x14ac:dyDescent="0.2">
      <c r="A343" s="397"/>
      <c r="C343" s="306">
        <v>44241.416666666664</v>
      </c>
      <c r="D343" s="307">
        <v>1004.6</v>
      </c>
      <c r="E343" s="307">
        <v>0</v>
      </c>
      <c r="F343" s="307">
        <v>26</v>
      </c>
      <c r="G343" s="307">
        <v>57.9</v>
      </c>
      <c r="H343" s="307">
        <v>7.4</v>
      </c>
      <c r="I343" s="307">
        <v>220.3</v>
      </c>
      <c r="J343" s="307">
        <v>839</v>
      </c>
    </row>
    <row r="344" spans="1:10" x14ac:dyDescent="0.2">
      <c r="A344" s="397"/>
      <c r="C344" s="306">
        <v>44241.458333333336</v>
      </c>
      <c r="D344" s="307">
        <v>999.7</v>
      </c>
      <c r="E344" s="307">
        <v>0</v>
      </c>
      <c r="F344" s="307">
        <v>26.5</v>
      </c>
      <c r="G344" s="307">
        <v>56.7</v>
      </c>
      <c r="H344" s="307">
        <v>7.2</v>
      </c>
      <c r="I344" s="307">
        <v>243.1</v>
      </c>
      <c r="J344" s="307">
        <v>982.1</v>
      </c>
    </row>
    <row r="345" spans="1:10" x14ac:dyDescent="0.2">
      <c r="A345" s="397"/>
      <c r="C345" s="306">
        <v>44241.5</v>
      </c>
      <c r="D345" s="307">
        <v>1004.7</v>
      </c>
      <c r="E345" s="307">
        <v>0</v>
      </c>
      <c r="F345" s="307">
        <v>26.5</v>
      </c>
      <c r="G345" s="307">
        <v>55.9</v>
      </c>
      <c r="H345" s="307">
        <v>7.4</v>
      </c>
      <c r="I345" s="307">
        <v>244</v>
      </c>
      <c r="J345" s="307">
        <v>1016.5</v>
      </c>
    </row>
    <row r="346" spans="1:10" x14ac:dyDescent="0.2">
      <c r="A346" s="397"/>
      <c r="C346" s="306">
        <v>44241.541666666664</v>
      </c>
      <c r="D346" s="307">
        <v>1004.6</v>
      </c>
      <c r="E346" s="307">
        <v>0</v>
      </c>
      <c r="F346" s="307">
        <v>26.5</v>
      </c>
      <c r="G346" s="307">
        <v>57.1</v>
      </c>
      <c r="H346" s="307">
        <v>6.9</v>
      </c>
      <c r="I346" s="307">
        <v>241.4</v>
      </c>
      <c r="J346" s="307">
        <v>943.6</v>
      </c>
    </row>
    <row r="347" spans="1:10" x14ac:dyDescent="0.2">
      <c r="A347" s="397"/>
      <c r="C347" s="306">
        <v>44241.583333333336</v>
      </c>
      <c r="D347" s="307">
        <v>1004.5</v>
      </c>
      <c r="E347" s="307">
        <v>0</v>
      </c>
      <c r="F347" s="307">
        <v>26.3</v>
      </c>
      <c r="G347" s="307">
        <v>58.2</v>
      </c>
      <c r="H347" s="307">
        <v>7.2</v>
      </c>
      <c r="I347" s="307">
        <v>240.5</v>
      </c>
      <c r="J347" s="307">
        <v>799</v>
      </c>
    </row>
    <row r="348" spans="1:10" x14ac:dyDescent="0.2">
      <c r="A348" s="397"/>
      <c r="C348" s="306">
        <v>44241.625</v>
      </c>
      <c r="D348" s="307">
        <v>999.6</v>
      </c>
      <c r="E348" s="307">
        <v>0</v>
      </c>
      <c r="F348" s="307">
        <v>26.4</v>
      </c>
      <c r="G348" s="307">
        <v>57</v>
      </c>
      <c r="H348" s="307">
        <v>7.2</v>
      </c>
      <c r="I348" s="307">
        <v>234.6</v>
      </c>
      <c r="J348" s="307">
        <v>586.29999999999995</v>
      </c>
    </row>
    <row r="349" spans="1:10" x14ac:dyDescent="0.2">
      <c r="A349" s="397"/>
      <c r="C349" s="306">
        <v>44241.666666666664</v>
      </c>
      <c r="D349" s="307">
        <v>1005</v>
      </c>
      <c r="E349" s="307">
        <v>0</v>
      </c>
      <c r="F349" s="307">
        <v>25.7</v>
      </c>
      <c r="G349" s="307">
        <v>61.5</v>
      </c>
      <c r="H349" s="307">
        <v>7.2</v>
      </c>
      <c r="I349" s="307">
        <v>220</v>
      </c>
      <c r="J349" s="307">
        <v>350.8</v>
      </c>
    </row>
    <row r="350" spans="1:10" x14ac:dyDescent="0.2">
      <c r="A350" s="397"/>
      <c r="C350" s="306">
        <v>44241.708333333336</v>
      </c>
      <c r="D350" s="307">
        <v>1005.5</v>
      </c>
      <c r="E350" s="307">
        <v>0</v>
      </c>
      <c r="F350" s="307">
        <v>25.2</v>
      </c>
      <c r="G350" s="307">
        <v>61.4</v>
      </c>
      <c r="H350" s="307">
        <v>6.2</v>
      </c>
      <c r="I350" s="307">
        <v>220.1</v>
      </c>
      <c r="J350" s="307">
        <v>132.69999999999999</v>
      </c>
    </row>
    <row r="351" spans="1:10" x14ac:dyDescent="0.2">
      <c r="A351" s="397"/>
      <c r="C351" s="306">
        <v>44241.75</v>
      </c>
      <c r="D351" s="307">
        <v>1006.5</v>
      </c>
      <c r="E351" s="307">
        <v>0</v>
      </c>
      <c r="F351" s="307">
        <v>24.4</v>
      </c>
      <c r="G351" s="307">
        <v>62.6</v>
      </c>
      <c r="H351" s="307">
        <v>6.4</v>
      </c>
      <c r="I351" s="307">
        <v>209.3</v>
      </c>
      <c r="J351" s="307">
        <v>6.8</v>
      </c>
    </row>
    <row r="352" spans="1:10" x14ac:dyDescent="0.2">
      <c r="A352" s="397"/>
      <c r="C352" s="306">
        <v>44241.791666666664</v>
      </c>
      <c r="D352" s="307">
        <v>1007.3</v>
      </c>
      <c r="E352" s="307">
        <v>0</v>
      </c>
      <c r="F352" s="307">
        <v>24.2</v>
      </c>
      <c r="G352" s="307">
        <v>61.1</v>
      </c>
      <c r="H352" s="347">
        <v>4.2</v>
      </c>
      <c r="I352" s="347">
        <v>200</v>
      </c>
      <c r="J352" s="307">
        <v>0</v>
      </c>
    </row>
    <row r="353" spans="1:10" x14ac:dyDescent="0.2">
      <c r="A353" s="397"/>
      <c r="C353" s="306">
        <v>44241.833333333336</v>
      </c>
      <c r="D353" s="307">
        <v>1008.1</v>
      </c>
      <c r="E353" s="307">
        <v>0</v>
      </c>
      <c r="F353" s="307">
        <v>23.4</v>
      </c>
      <c r="G353" s="344">
        <v>66.099999999999994</v>
      </c>
      <c r="H353" s="575" t="s">
        <v>360</v>
      </c>
      <c r="I353" s="575" t="s">
        <v>360</v>
      </c>
      <c r="J353" s="346">
        <v>0</v>
      </c>
    </row>
    <row r="354" spans="1:10" x14ac:dyDescent="0.2">
      <c r="A354" s="397"/>
      <c r="C354" s="306">
        <v>44241.875</v>
      </c>
      <c r="D354" s="307">
        <v>1008.6</v>
      </c>
      <c r="E354" s="307">
        <v>0</v>
      </c>
      <c r="F354" s="307">
        <v>23.3</v>
      </c>
      <c r="G354" s="344">
        <v>66.400000000000006</v>
      </c>
      <c r="H354" s="575" t="s">
        <v>360</v>
      </c>
      <c r="I354" s="575" t="s">
        <v>360</v>
      </c>
      <c r="J354" s="346">
        <v>0</v>
      </c>
    </row>
    <row r="355" spans="1:10" x14ac:dyDescent="0.2">
      <c r="A355" s="397"/>
      <c r="C355" s="306">
        <v>44241.916666666664</v>
      </c>
      <c r="D355" s="307">
        <v>1008.9</v>
      </c>
      <c r="E355" s="307">
        <v>0</v>
      </c>
      <c r="F355" s="307">
        <v>23.3</v>
      </c>
      <c r="G355" s="344">
        <v>66.400000000000006</v>
      </c>
      <c r="H355" s="575" t="s">
        <v>360</v>
      </c>
      <c r="I355" s="575" t="s">
        <v>360</v>
      </c>
      <c r="J355" s="346">
        <v>0</v>
      </c>
    </row>
    <row r="356" spans="1:10" x14ac:dyDescent="0.2">
      <c r="A356" s="397"/>
      <c r="C356" s="306">
        <v>44241.958333333336</v>
      </c>
      <c r="D356" s="307">
        <v>1008.6</v>
      </c>
      <c r="E356" s="307">
        <v>0</v>
      </c>
      <c r="F356" s="307">
        <v>23.3</v>
      </c>
      <c r="G356" s="344">
        <v>66.400000000000006</v>
      </c>
      <c r="H356" s="575" t="s">
        <v>360</v>
      </c>
      <c r="I356" s="575" t="s">
        <v>360</v>
      </c>
      <c r="J356" s="346">
        <v>0</v>
      </c>
    </row>
    <row r="357" spans="1:10" x14ac:dyDescent="0.2">
      <c r="C357" s="332">
        <v>44242</v>
      </c>
      <c r="D357" s="309">
        <v>1008.3</v>
      </c>
      <c r="E357" s="309">
        <v>0</v>
      </c>
      <c r="F357" s="309">
        <v>23.3</v>
      </c>
      <c r="G357" s="345">
        <v>66.400000000000006</v>
      </c>
      <c r="H357" s="575" t="s">
        <v>360</v>
      </c>
      <c r="I357" s="575" t="s">
        <v>360</v>
      </c>
      <c r="J357" s="346">
        <v>0</v>
      </c>
    </row>
    <row r="358" spans="1:10" x14ac:dyDescent="0.2">
      <c r="C358" s="332">
        <v>44242.041666666664</v>
      </c>
      <c r="D358" s="309">
        <v>1007.7</v>
      </c>
      <c r="E358" s="309">
        <v>0</v>
      </c>
      <c r="F358" s="309">
        <v>23.3</v>
      </c>
      <c r="G358" s="345">
        <v>66.400000000000006</v>
      </c>
      <c r="H358" s="575" t="s">
        <v>360</v>
      </c>
      <c r="I358" s="575" t="s">
        <v>360</v>
      </c>
      <c r="J358" s="346">
        <v>0</v>
      </c>
    </row>
    <row r="359" spans="1:10" x14ac:dyDescent="0.2">
      <c r="C359" s="332">
        <v>44242.083333333336</v>
      </c>
      <c r="D359" s="309">
        <v>1007.4</v>
      </c>
      <c r="E359" s="309">
        <v>0</v>
      </c>
      <c r="F359" s="309">
        <v>23.3</v>
      </c>
      <c r="G359" s="345">
        <v>66.400000000000006</v>
      </c>
      <c r="H359" s="575" t="s">
        <v>360</v>
      </c>
      <c r="I359" s="575" t="s">
        <v>360</v>
      </c>
      <c r="J359" s="346">
        <v>0</v>
      </c>
    </row>
    <row r="360" spans="1:10" x14ac:dyDescent="0.2">
      <c r="C360" s="332">
        <v>44242.125</v>
      </c>
      <c r="D360" s="309">
        <v>1006.7</v>
      </c>
      <c r="E360" s="309">
        <v>0</v>
      </c>
      <c r="F360" s="309">
        <v>23.3</v>
      </c>
      <c r="G360" s="345">
        <v>66.400000000000006</v>
      </c>
      <c r="H360" s="575" t="s">
        <v>360</v>
      </c>
      <c r="I360" s="575" t="s">
        <v>360</v>
      </c>
      <c r="J360" s="346">
        <v>0</v>
      </c>
    </row>
    <row r="361" spans="1:10" x14ac:dyDescent="0.2">
      <c r="C361" s="332">
        <v>44242.166666666664</v>
      </c>
      <c r="D361" s="309">
        <v>1007</v>
      </c>
      <c r="E361" s="309">
        <v>0</v>
      </c>
      <c r="F361" s="309">
        <v>23.3</v>
      </c>
      <c r="G361" s="345">
        <v>66.400000000000006</v>
      </c>
      <c r="H361" s="362">
        <v>0.9</v>
      </c>
      <c r="I361" s="575" t="s">
        <v>360</v>
      </c>
      <c r="J361" s="346">
        <v>0</v>
      </c>
    </row>
    <row r="362" spans="1:10" x14ac:dyDescent="0.2">
      <c r="C362" s="332">
        <v>44242.208333333336</v>
      </c>
      <c r="D362" s="309">
        <v>1007</v>
      </c>
      <c r="E362" s="309">
        <v>0</v>
      </c>
      <c r="F362" s="309">
        <v>23.3</v>
      </c>
      <c r="G362" s="345">
        <v>66.400000000000006</v>
      </c>
      <c r="H362" s="358">
        <v>1.3</v>
      </c>
      <c r="I362" s="360">
        <v>76.7</v>
      </c>
      <c r="J362" s="346">
        <v>4.3</v>
      </c>
    </row>
    <row r="363" spans="1:10" x14ac:dyDescent="0.2">
      <c r="C363" s="332">
        <v>44242.25</v>
      </c>
      <c r="D363" s="309">
        <v>1007.3</v>
      </c>
      <c r="E363" s="309">
        <v>0</v>
      </c>
      <c r="F363" s="309">
        <v>22.9</v>
      </c>
      <c r="G363" s="345">
        <v>66</v>
      </c>
      <c r="H363" s="575" t="s">
        <v>360</v>
      </c>
      <c r="I363" s="575" t="s">
        <v>360</v>
      </c>
      <c r="J363" s="346">
        <v>118.3</v>
      </c>
    </row>
    <row r="364" spans="1:10" x14ac:dyDescent="0.2">
      <c r="C364" s="332">
        <v>44242.291666666664</v>
      </c>
      <c r="D364" s="309">
        <v>1007.3</v>
      </c>
      <c r="E364" s="309">
        <v>0</v>
      </c>
      <c r="F364" s="309">
        <v>22.2</v>
      </c>
      <c r="G364" s="345">
        <v>65.3</v>
      </c>
      <c r="H364" s="359">
        <v>1.3</v>
      </c>
      <c r="I364" s="359">
        <v>347</v>
      </c>
      <c r="J364" s="346">
        <v>319.39999999999998</v>
      </c>
    </row>
    <row r="365" spans="1:10" x14ac:dyDescent="0.2">
      <c r="C365" s="332">
        <v>44242.333333333336</v>
      </c>
      <c r="D365" s="309">
        <v>1007.3</v>
      </c>
      <c r="E365" s="309">
        <v>0</v>
      </c>
      <c r="F365" s="309">
        <v>22.2</v>
      </c>
      <c r="G365" s="309">
        <v>65.3</v>
      </c>
      <c r="H365" s="348">
        <v>2</v>
      </c>
      <c r="I365" s="348">
        <v>2.7</v>
      </c>
      <c r="J365" s="307">
        <v>551.79999999999995</v>
      </c>
    </row>
    <row r="366" spans="1:10" x14ac:dyDescent="0.2">
      <c r="C366" s="332">
        <v>44242.375</v>
      </c>
      <c r="D366" s="309">
        <v>1006.5</v>
      </c>
      <c r="E366" s="309">
        <v>0</v>
      </c>
      <c r="F366" s="309">
        <v>22.2</v>
      </c>
      <c r="G366" s="309">
        <v>65.3</v>
      </c>
      <c r="H366" s="307">
        <v>3.9</v>
      </c>
      <c r="I366" s="307">
        <v>6.5</v>
      </c>
      <c r="J366" s="307">
        <v>768.4</v>
      </c>
    </row>
    <row r="367" spans="1:10" x14ac:dyDescent="0.2">
      <c r="C367" s="332">
        <v>44242.416666666664</v>
      </c>
      <c r="D367" s="309">
        <v>1006.1</v>
      </c>
      <c r="E367" s="309">
        <v>0</v>
      </c>
      <c r="F367" s="309">
        <v>25.8</v>
      </c>
      <c r="G367" s="309">
        <v>48.6</v>
      </c>
      <c r="H367" s="307">
        <v>5</v>
      </c>
      <c r="I367" s="307">
        <v>232.1</v>
      </c>
      <c r="J367" s="307">
        <v>904.8</v>
      </c>
    </row>
    <row r="368" spans="1:10" x14ac:dyDescent="0.2">
      <c r="C368" s="332">
        <v>44242.458333333336</v>
      </c>
      <c r="D368" s="309">
        <v>1001.5</v>
      </c>
      <c r="E368" s="309">
        <v>0</v>
      </c>
      <c r="F368" s="309">
        <v>27.2</v>
      </c>
      <c r="G368" s="309">
        <v>41.8</v>
      </c>
      <c r="H368" s="307">
        <v>6.8</v>
      </c>
      <c r="I368" s="307">
        <v>226.4</v>
      </c>
      <c r="J368" s="307">
        <v>996.7</v>
      </c>
    </row>
    <row r="369" spans="3:10" x14ac:dyDescent="0.2">
      <c r="C369" s="332">
        <v>44242.5</v>
      </c>
      <c r="D369" s="309">
        <v>996.5</v>
      </c>
      <c r="E369" s="309">
        <v>0</v>
      </c>
      <c r="F369" s="309">
        <v>27.3</v>
      </c>
      <c r="G369" s="309">
        <v>41.1</v>
      </c>
      <c r="H369" s="307">
        <v>8.1</v>
      </c>
      <c r="I369" s="307">
        <v>217.5</v>
      </c>
      <c r="J369" s="307">
        <v>1016.5</v>
      </c>
    </row>
    <row r="370" spans="3:10" x14ac:dyDescent="0.2">
      <c r="C370" s="332">
        <v>44242.541666666664</v>
      </c>
      <c r="D370" s="309">
        <v>914.4</v>
      </c>
      <c r="E370" s="309">
        <v>0</v>
      </c>
      <c r="F370" s="309">
        <v>27.2</v>
      </c>
      <c r="G370" s="309">
        <v>42.6</v>
      </c>
      <c r="H370" s="307">
        <v>9</v>
      </c>
      <c r="I370" s="307">
        <v>227.3</v>
      </c>
      <c r="J370" s="307">
        <v>924.5</v>
      </c>
    </row>
    <row r="371" spans="3:10" x14ac:dyDescent="0.2">
      <c r="C371" s="332">
        <v>44242.583333333336</v>
      </c>
      <c r="D371" s="309">
        <v>1001</v>
      </c>
      <c r="E371" s="309">
        <v>0</v>
      </c>
      <c r="F371" s="309">
        <v>27</v>
      </c>
      <c r="G371" s="309">
        <v>44.6</v>
      </c>
      <c r="H371" s="307">
        <v>7.7</v>
      </c>
      <c r="I371" s="307">
        <v>218.7</v>
      </c>
      <c r="J371" s="307">
        <v>797.1</v>
      </c>
    </row>
    <row r="372" spans="3:10" x14ac:dyDescent="0.2">
      <c r="C372" s="332">
        <v>44242.625</v>
      </c>
      <c r="D372" s="309">
        <v>1000.8</v>
      </c>
      <c r="E372" s="309">
        <v>0</v>
      </c>
      <c r="F372" s="309">
        <v>26.6</v>
      </c>
      <c r="G372" s="309">
        <v>46.2</v>
      </c>
      <c r="H372" s="307">
        <v>7.4</v>
      </c>
      <c r="I372" s="307">
        <v>215.3</v>
      </c>
      <c r="J372" s="307">
        <v>574.70000000000005</v>
      </c>
    </row>
    <row r="373" spans="3:10" x14ac:dyDescent="0.2">
      <c r="C373" s="332">
        <v>44242.666666666664</v>
      </c>
      <c r="D373" s="309">
        <v>1006.3</v>
      </c>
      <c r="E373" s="309">
        <v>0</v>
      </c>
      <c r="F373" s="309">
        <v>25.9</v>
      </c>
      <c r="G373" s="309">
        <v>48.3</v>
      </c>
      <c r="H373" s="307">
        <v>7.1</v>
      </c>
      <c r="I373" s="307">
        <v>215</v>
      </c>
      <c r="J373" s="307">
        <v>340.2</v>
      </c>
    </row>
    <row r="374" spans="3:10" x14ac:dyDescent="0.2">
      <c r="C374" s="332">
        <v>44242.708333333336</v>
      </c>
      <c r="D374" s="309">
        <v>1006.9</v>
      </c>
      <c r="E374" s="309">
        <v>0</v>
      </c>
      <c r="F374" s="309">
        <v>25.9</v>
      </c>
      <c r="G374" s="309">
        <v>48</v>
      </c>
      <c r="H374" s="307">
        <v>6.4</v>
      </c>
      <c r="I374" s="307">
        <v>219.8</v>
      </c>
      <c r="J374" s="307">
        <v>124.2</v>
      </c>
    </row>
    <row r="375" spans="3:10" x14ac:dyDescent="0.2">
      <c r="C375" s="332">
        <v>44242.75</v>
      </c>
      <c r="D375" s="309">
        <v>1007.4</v>
      </c>
      <c r="E375" s="309">
        <v>0</v>
      </c>
      <c r="F375" s="309">
        <v>25.1</v>
      </c>
      <c r="G375" s="309">
        <v>49.3</v>
      </c>
      <c r="H375" s="307">
        <v>6.1</v>
      </c>
      <c r="I375" s="307">
        <v>205</v>
      </c>
      <c r="J375" s="307">
        <v>6.9</v>
      </c>
    </row>
    <row r="376" spans="3:10" x14ac:dyDescent="0.2">
      <c r="C376" s="332">
        <v>44242.791666666664</v>
      </c>
      <c r="D376" s="309">
        <v>1007.8</v>
      </c>
      <c r="E376" s="309">
        <v>0</v>
      </c>
      <c r="F376" s="309">
        <v>24.8</v>
      </c>
      <c r="G376" s="309">
        <v>49.6</v>
      </c>
      <c r="H376" s="307">
        <v>3.7</v>
      </c>
      <c r="I376" s="307">
        <v>187.4</v>
      </c>
      <c r="J376" s="307">
        <v>0</v>
      </c>
    </row>
    <row r="377" spans="3:10" x14ac:dyDescent="0.2">
      <c r="C377" s="332">
        <v>44242.833333333336</v>
      </c>
      <c r="D377" s="309">
        <v>1008.3</v>
      </c>
      <c r="E377" s="309">
        <v>0</v>
      </c>
      <c r="F377" s="309">
        <v>24.8</v>
      </c>
      <c r="G377" s="309">
        <v>48.1</v>
      </c>
      <c r="H377" s="347">
        <v>4.5999999999999996</v>
      </c>
      <c r="I377" s="347">
        <v>201.6</v>
      </c>
      <c r="J377" s="307">
        <v>0</v>
      </c>
    </row>
    <row r="378" spans="3:10" x14ac:dyDescent="0.2">
      <c r="C378" s="332">
        <v>44242.875</v>
      </c>
      <c r="D378" s="309">
        <v>1009.4</v>
      </c>
      <c r="E378" s="309">
        <v>0</v>
      </c>
      <c r="F378" s="309">
        <v>24.3</v>
      </c>
      <c r="G378" s="345">
        <v>48.3</v>
      </c>
      <c r="H378" s="575" t="s">
        <v>360</v>
      </c>
      <c r="I378" s="575" t="s">
        <v>360</v>
      </c>
      <c r="J378" s="346">
        <v>0</v>
      </c>
    </row>
    <row r="379" spans="3:10" x14ac:dyDescent="0.2">
      <c r="C379" s="332">
        <v>44242.916666666664</v>
      </c>
      <c r="D379" s="309">
        <v>1009.3</v>
      </c>
      <c r="E379" s="309">
        <v>0</v>
      </c>
      <c r="F379" s="309">
        <v>24.3</v>
      </c>
      <c r="G379" s="345">
        <v>48.3</v>
      </c>
      <c r="H379" s="575" t="s">
        <v>360</v>
      </c>
      <c r="I379" s="575" t="s">
        <v>360</v>
      </c>
      <c r="J379" s="346">
        <v>0</v>
      </c>
    </row>
    <row r="380" spans="3:10" x14ac:dyDescent="0.2">
      <c r="C380" s="332">
        <v>44242.958333333336</v>
      </c>
      <c r="D380" s="309">
        <v>1009.4</v>
      </c>
      <c r="E380" s="309">
        <v>0</v>
      </c>
      <c r="F380" s="309">
        <v>24.3</v>
      </c>
      <c r="G380" s="345">
        <v>48.3</v>
      </c>
      <c r="H380" s="575" t="s">
        <v>360</v>
      </c>
      <c r="I380" s="575" t="s">
        <v>360</v>
      </c>
      <c r="J380" s="346">
        <v>0</v>
      </c>
    </row>
    <row r="381" spans="3:10" x14ac:dyDescent="0.2">
      <c r="C381" s="332">
        <v>44243</v>
      </c>
      <c r="D381" s="309">
        <v>1009</v>
      </c>
      <c r="E381" s="309">
        <v>0</v>
      </c>
      <c r="F381" s="309">
        <v>24.3</v>
      </c>
      <c r="G381" s="345">
        <v>48.3</v>
      </c>
      <c r="H381" s="575" t="s">
        <v>360</v>
      </c>
      <c r="I381" s="575" t="s">
        <v>360</v>
      </c>
      <c r="J381" s="346">
        <v>0</v>
      </c>
    </row>
    <row r="382" spans="3:10" x14ac:dyDescent="0.2">
      <c r="C382" s="332">
        <v>44243.041666666664</v>
      </c>
      <c r="D382" s="309">
        <v>1008.5</v>
      </c>
      <c r="E382" s="309">
        <v>0</v>
      </c>
      <c r="F382" s="309">
        <v>24.3</v>
      </c>
      <c r="G382" s="345">
        <v>48.3</v>
      </c>
      <c r="H382" s="575" t="s">
        <v>360</v>
      </c>
      <c r="I382" s="575" t="s">
        <v>360</v>
      </c>
      <c r="J382" s="346">
        <v>0</v>
      </c>
    </row>
    <row r="383" spans="3:10" x14ac:dyDescent="0.2">
      <c r="C383" s="332">
        <v>44243.083333333336</v>
      </c>
      <c r="D383" s="309">
        <v>1008.1</v>
      </c>
      <c r="E383" s="309">
        <v>0</v>
      </c>
      <c r="F383" s="309">
        <v>24.3</v>
      </c>
      <c r="G383" s="345">
        <v>48.3</v>
      </c>
      <c r="H383" s="575" t="s">
        <v>360</v>
      </c>
      <c r="I383" s="575" t="s">
        <v>360</v>
      </c>
      <c r="J383" s="346">
        <v>0</v>
      </c>
    </row>
    <row r="384" spans="3:10" x14ac:dyDescent="0.2">
      <c r="C384" s="332">
        <v>44243.125</v>
      </c>
      <c r="D384" s="309">
        <v>1008</v>
      </c>
      <c r="E384" s="309">
        <v>0</v>
      </c>
      <c r="F384" s="309">
        <v>24.3</v>
      </c>
      <c r="G384" s="345">
        <v>48.3</v>
      </c>
      <c r="H384" s="575" t="s">
        <v>360</v>
      </c>
      <c r="I384" s="575" t="s">
        <v>360</v>
      </c>
      <c r="J384" s="346">
        <v>0</v>
      </c>
    </row>
    <row r="385" spans="3:10" x14ac:dyDescent="0.2">
      <c r="C385" s="332">
        <v>44243.166666666664</v>
      </c>
      <c r="D385" s="309">
        <v>1007.9</v>
      </c>
      <c r="E385" s="309">
        <v>0</v>
      </c>
      <c r="F385" s="309">
        <v>24.3</v>
      </c>
      <c r="G385" s="345">
        <v>48.3</v>
      </c>
      <c r="H385" s="575" t="s">
        <v>360</v>
      </c>
      <c r="I385" s="575" t="s">
        <v>360</v>
      </c>
      <c r="J385" s="346">
        <v>0</v>
      </c>
    </row>
    <row r="386" spans="3:10" x14ac:dyDescent="0.2">
      <c r="C386" s="332">
        <v>44243.208333333336</v>
      </c>
      <c r="D386" s="309">
        <v>1008</v>
      </c>
      <c r="E386" s="309">
        <v>0</v>
      </c>
      <c r="F386" s="309">
        <v>24.3</v>
      </c>
      <c r="G386" s="345">
        <v>48.3</v>
      </c>
      <c r="H386" s="361">
        <v>0.5</v>
      </c>
      <c r="I386" s="575" t="s">
        <v>360</v>
      </c>
      <c r="J386" s="346">
        <v>3.3</v>
      </c>
    </row>
    <row r="387" spans="3:10" x14ac:dyDescent="0.2">
      <c r="C387" s="332">
        <v>44243.25</v>
      </c>
      <c r="D387" s="309">
        <v>1008.5</v>
      </c>
      <c r="E387" s="309">
        <v>0</v>
      </c>
      <c r="F387" s="309">
        <v>24.3</v>
      </c>
      <c r="G387" s="345">
        <v>48.3</v>
      </c>
      <c r="H387" s="356">
        <v>0.9</v>
      </c>
      <c r="I387" s="575" t="s">
        <v>360</v>
      </c>
      <c r="J387" s="346">
        <v>121.9</v>
      </c>
    </row>
    <row r="388" spans="3:10" x14ac:dyDescent="0.2">
      <c r="C388" s="332">
        <v>44243.291666666664</v>
      </c>
      <c r="D388" s="309">
        <v>1008.7</v>
      </c>
      <c r="E388" s="309">
        <v>0</v>
      </c>
      <c r="F388" s="309">
        <v>24.3</v>
      </c>
      <c r="G388" s="309">
        <v>48.3</v>
      </c>
      <c r="H388" s="348">
        <v>1.6</v>
      </c>
      <c r="I388" s="348">
        <v>355.7</v>
      </c>
      <c r="J388" s="307">
        <v>350.3</v>
      </c>
    </row>
    <row r="389" spans="3:10" x14ac:dyDescent="0.2">
      <c r="C389" s="332">
        <v>44243.333333333336</v>
      </c>
      <c r="D389" s="309">
        <v>1008.3</v>
      </c>
      <c r="E389" s="309">
        <v>0</v>
      </c>
      <c r="F389" s="309">
        <v>24.3</v>
      </c>
      <c r="G389" s="309">
        <v>48.3</v>
      </c>
      <c r="H389" s="307">
        <v>2.2999999999999998</v>
      </c>
      <c r="I389" s="307">
        <v>7.2</v>
      </c>
      <c r="J389" s="307">
        <v>591.79999999999995</v>
      </c>
    </row>
    <row r="390" spans="3:10" x14ac:dyDescent="0.2">
      <c r="C390" s="332">
        <v>44243.375</v>
      </c>
      <c r="D390" s="309">
        <v>1007.4</v>
      </c>
      <c r="E390" s="309">
        <v>0</v>
      </c>
      <c r="F390" s="309">
        <v>25.6</v>
      </c>
      <c r="G390" s="309">
        <v>53.8</v>
      </c>
      <c r="H390" s="307">
        <v>4.4000000000000004</v>
      </c>
      <c r="I390" s="307">
        <v>234.6</v>
      </c>
      <c r="J390" s="307">
        <v>778.7</v>
      </c>
    </row>
    <row r="391" spans="3:10" x14ac:dyDescent="0.2">
      <c r="C391" s="332">
        <v>44243.416666666664</v>
      </c>
      <c r="D391" s="309">
        <v>997.5</v>
      </c>
      <c r="E391" s="309">
        <v>0</v>
      </c>
      <c r="F391" s="309">
        <v>26.8</v>
      </c>
      <c r="G391" s="309">
        <v>49.1</v>
      </c>
      <c r="H391" s="307">
        <v>5.6</v>
      </c>
      <c r="I391" s="307">
        <v>225.7</v>
      </c>
      <c r="J391" s="307">
        <v>908.3</v>
      </c>
    </row>
    <row r="392" spans="3:10" x14ac:dyDescent="0.2">
      <c r="C392" s="332">
        <v>44243.458333333336</v>
      </c>
      <c r="D392" s="309">
        <v>977.7</v>
      </c>
      <c r="E392" s="309">
        <v>0</v>
      </c>
      <c r="F392" s="309">
        <v>27</v>
      </c>
      <c r="G392" s="309">
        <v>48.7</v>
      </c>
      <c r="H392" s="307">
        <v>7.3</v>
      </c>
      <c r="I392" s="307">
        <v>222.5</v>
      </c>
      <c r="J392" s="307">
        <v>998.2</v>
      </c>
    </row>
    <row r="393" spans="3:10" x14ac:dyDescent="0.2">
      <c r="C393" s="332">
        <v>44243.5</v>
      </c>
      <c r="D393" s="573">
        <v>944.1</v>
      </c>
      <c r="E393" s="573">
        <v>0</v>
      </c>
      <c r="F393" s="573">
        <v>27.4</v>
      </c>
      <c r="G393" s="573">
        <v>47.4</v>
      </c>
      <c r="H393" s="347">
        <v>7.9</v>
      </c>
      <c r="I393" s="347">
        <v>230.6</v>
      </c>
      <c r="J393" s="347">
        <v>1007.6</v>
      </c>
    </row>
    <row r="394" spans="3:10" x14ac:dyDescent="0.2">
      <c r="C394" s="572">
        <v>44243.541666666664</v>
      </c>
      <c r="D394" s="575" t="s">
        <v>360</v>
      </c>
      <c r="E394" s="575" t="s">
        <v>360</v>
      </c>
      <c r="F394" s="575" t="s">
        <v>360</v>
      </c>
      <c r="G394" s="575" t="s">
        <v>360</v>
      </c>
      <c r="H394" s="575" t="s">
        <v>360</v>
      </c>
      <c r="I394" s="575" t="s">
        <v>360</v>
      </c>
      <c r="J394" s="575" t="s">
        <v>360</v>
      </c>
    </row>
    <row r="395" spans="3:10" x14ac:dyDescent="0.2">
      <c r="C395" s="572">
        <v>44243.583333333336</v>
      </c>
      <c r="D395" s="575" t="s">
        <v>360</v>
      </c>
      <c r="E395" s="575" t="s">
        <v>360</v>
      </c>
      <c r="F395" s="575" t="s">
        <v>360</v>
      </c>
      <c r="G395" s="575" t="s">
        <v>360</v>
      </c>
      <c r="H395" s="575" t="s">
        <v>360</v>
      </c>
      <c r="I395" s="575" t="s">
        <v>360</v>
      </c>
      <c r="J395" s="575" t="s">
        <v>360</v>
      </c>
    </row>
    <row r="396" spans="3:10" x14ac:dyDescent="0.2">
      <c r="C396" s="572">
        <v>44243.625</v>
      </c>
      <c r="D396" s="575" t="s">
        <v>360</v>
      </c>
      <c r="E396" s="575" t="s">
        <v>360</v>
      </c>
      <c r="F396" s="575" t="s">
        <v>360</v>
      </c>
      <c r="G396" s="575" t="s">
        <v>360</v>
      </c>
      <c r="H396" s="575" t="s">
        <v>360</v>
      </c>
      <c r="I396" s="575" t="s">
        <v>360</v>
      </c>
      <c r="J396" s="575" t="s">
        <v>360</v>
      </c>
    </row>
    <row r="397" spans="3:10" x14ac:dyDescent="0.2">
      <c r="C397" s="572">
        <v>44243.666666666664</v>
      </c>
      <c r="D397" s="575" t="s">
        <v>360</v>
      </c>
      <c r="E397" s="575" t="s">
        <v>360</v>
      </c>
      <c r="F397" s="575" t="s">
        <v>360</v>
      </c>
      <c r="G397" s="575" t="s">
        <v>360</v>
      </c>
      <c r="H397" s="575" t="s">
        <v>360</v>
      </c>
      <c r="I397" s="575" t="s">
        <v>360</v>
      </c>
      <c r="J397" s="575" t="s">
        <v>360</v>
      </c>
    </row>
    <row r="398" spans="3:10" x14ac:dyDescent="0.2">
      <c r="C398" s="572">
        <v>44243.708333333336</v>
      </c>
      <c r="D398" s="575" t="s">
        <v>360</v>
      </c>
      <c r="E398" s="575" t="s">
        <v>360</v>
      </c>
      <c r="F398" s="575" t="s">
        <v>360</v>
      </c>
      <c r="G398" s="575" t="s">
        <v>360</v>
      </c>
      <c r="H398" s="575" t="s">
        <v>360</v>
      </c>
      <c r="I398" s="575" t="s">
        <v>360</v>
      </c>
      <c r="J398" s="575" t="s">
        <v>360</v>
      </c>
    </row>
    <row r="399" spans="3:10" x14ac:dyDescent="0.2">
      <c r="C399" s="332">
        <v>44243.75</v>
      </c>
      <c r="D399" s="574">
        <v>1006.5</v>
      </c>
      <c r="E399" s="574">
        <v>0</v>
      </c>
      <c r="F399" s="574">
        <v>24.8</v>
      </c>
      <c r="G399" s="574">
        <v>57.8</v>
      </c>
      <c r="H399" s="348">
        <v>6.1</v>
      </c>
      <c r="I399" s="348">
        <v>208.7</v>
      </c>
      <c r="J399" s="348">
        <v>0.6</v>
      </c>
    </row>
    <row r="400" spans="3:10" x14ac:dyDescent="0.2">
      <c r="C400" s="332">
        <v>44243.791666666664</v>
      </c>
      <c r="D400" s="309">
        <v>1008</v>
      </c>
      <c r="E400" s="309">
        <v>0</v>
      </c>
      <c r="F400" s="309">
        <v>24.4</v>
      </c>
      <c r="G400" s="309">
        <v>59.9</v>
      </c>
      <c r="H400" s="307">
        <v>1.8</v>
      </c>
      <c r="I400" s="307">
        <v>29.4</v>
      </c>
      <c r="J400" s="307">
        <v>0</v>
      </c>
    </row>
    <row r="401" spans="3:10" x14ac:dyDescent="0.2">
      <c r="C401" s="332">
        <v>44243.833333333336</v>
      </c>
      <c r="D401" s="309">
        <v>1009.2</v>
      </c>
      <c r="E401" s="309">
        <v>0</v>
      </c>
      <c r="F401" s="309">
        <v>24.4</v>
      </c>
      <c r="G401" s="309">
        <v>59.9</v>
      </c>
      <c r="H401" s="347">
        <v>2.2999999999999998</v>
      </c>
      <c r="I401" s="347">
        <v>33.5</v>
      </c>
      <c r="J401" s="307">
        <v>0</v>
      </c>
    </row>
    <row r="402" spans="3:10" x14ac:dyDescent="0.2">
      <c r="C402" s="332">
        <v>44243.875</v>
      </c>
      <c r="D402" s="309">
        <v>1010</v>
      </c>
      <c r="E402" s="309">
        <v>0</v>
      </c>
      <c r="F402" s="309">
        <v>24.4</v>
      </c>
      <c r="G402" s="345">
        <v>59.9</v>
      </c>
      <c r="H402" s="575" t="s">
        <v>360</v>
      </c>
      <c r="I402" s="575" t="s">
        <v>360</v>
      </c>
      <c r="J402" s="346">
        <v>0</v>
      </c>
    </row>
    <row r="403" spans="3:10" x14ac:dyDescent="0.2">
      <c r="C403" s="332">
        <v>44243.916666666664</v>
      </c>
      <c r="D403" s="309">
        <v>1009.8</v>
      </c>
      <c r="E403" s="309">
        <v>0</v>
      </c>
      <c r="F403" s="309">
        <v>24.4</v>
      </c>
      <c r="G403" s="345">
        <v>59.9</v>
      </c>
      <c r="H403" s="575" t="s">
        <v>360</v>
      </c>
      <c r="I403" s="575" t="s">
        <v>360</v>
      </c>
      <c r="J403" s="346">
        <v>0</v>
      </c>
    </row>
    <row r="404" spans="3:10" x14ac:dyDescent="0.2">
      <c r="C404" s="332">
        <v>44243.958333333336</v>
      </c>
      <c r="D404" s="309">
        <v>1009.3</v>
      </c>
      <c r="E404" s="309">
        <v>0</v>
      </c>
      <c r="F404" s="309">
        <v>24.4</v>
      </c>
      <c r="G404" s="345">
        <v>59.9</v>
      </c>
      <c r="H404" s="575" t="s">
        <v>360</v>
      </c>
      <c r="I404" s="575" t="s">
        <v>360</v>
      </c>
      <c r="J404" s="346">
        <v>0</v>
      </c>
    </row>
    <row r="405" spans="3:10" x14ac:dyDescent="0.2">
      <c r="C405" s="332">
        <v>44244</v>
      </c>
      <c r="D405" s="309">
        <v>1009</v>
      </c>
      <c r="E405" s="309">
        <v>0</v>
      </c>
      <c r="F405" s="309">
        <v>24.4</v>
      </c>
      <c r="G405" s="345">
        <v>59.9</v>
      </c>
      <c r="H405" s="575" t="s">
        <v>360</v>
      </c>
      <c r="I405" s="575" t="s">
        <v>360</v>
      </c>
      <c r="J405" s="346">
        <v>0</v>
      </c>
    </row>
    <row r="406" spans="3:10" x14ac:dyDescent="0.2">
      <c r="C406" s="332">
        <v>44244.041666666664</v>
      </c>
      <c r="D406" s="309">
        <v>1008.5</v>
      </c>
      <c r="E406" s="309">
        <v>0</v>
      </c>
      <c r="F406" s="309">
        <v>24.4</v>
      </c>
      <c r="G406" s="345">
        <v>59.9</v>
      </c>
      <c r="H406" s="359">
        <v>0.9</v>
      </c>
      <c r="I406" s="359">
        <v>178.6</v>
      </c>
      <c r="J406" s="346">
        <v>0</v>
      </c>
    </row>
    <row r="407" spans="3:10" x14ac:dyDescent="0.2">
      <c r="C407" s="332">
        <v>44244.083333333336</v>
      </c>
      <c r="D407" s="309">
        <v>1007.6</v>
      </c>
      <c r="E407" s="309">
        <v>0</v>
      </c>
      <c r="F407" s="309">
        <v>24.4</v>
      </c>
      <c r="G407" s="345">
        <v>59.9</v>
      </c>
      <c r="H407" s="351">
        <v>1.5</v>
      </c>
      <c r="I407" s="351">
        <v>144.80000000000001</v>
      </c>
      <c r="J407" s="346">
        <v>0</v>
      </c>
    </row>
    <row r="408" spans="3:10" x14ac:dyDescent="0.2">
      <c r="C408" s="332">
        <v>44244.125</v>
      </c>
      <c r="D408" s="309">
        <v>1007.8</v>
      </c>
      <c r="E408" s="309">
        <v>0</v>
      </c>
      <c r="F408" s="309">
        <v>24.4</v>
      </c>
      <c r="G408" s="345">
        <v>59.9</v>
      </c>
      <c r="H408" s="358">
        <v>1.4</v>
      </c>
      <c r="I408" s="358">
        <v>59.6</v>
      </c>
      <c r="J408" s="346">
        <v>0</v>
      </c>
    </row>
    <row r="409" spans="3:10" x14ac:dyDescent="0.2">
      <c r="C409" s="332">
        <v>44244.166666666664</v>
      </c>
      <c r="D409" s="309">
        <v>1008.1</v>
      </c>
      <c r="E409" s="309">
        <v>0</v>
      </c>
      <c r="F409" s="309">
        <v>24.4</v>
      </c>
      <c r="G409" s="345">
        <v>59.9</v>
      </c>
      <c r="H409" s="575" t="s">
        <v>360</v>
      </c>
      <c r="I409" s="575" t="s">
        <v>360</v>
      </c>
      <c r="J409" s="346">
        <v>0</v>
      </c>
    </row>
    <row r="410" spans="3:10" x14ac:dyDescent="0.2">
      <c r="C410" s="332">
        <v>44244.208333333336</v>
      </c>
      <c r="D410" s="309">
        <v>1008.1</v>
      </c>
      <c r="E410" s="309">
        <v>0</v>
      </c>
      <c r="F410" s="309">
        <v>24.4</v>
      </c>
      <c r="G410" s="345">
        <v>59.9</v>
      </c>
      <c r="H410" s="360">
        <v>1</v>
      </c>
      <c r="I410" s="360">
        <v>142.19999999999999</v>
      </c>
      <c r="J410" s="346">
        <v>3.5</v>
      </c>
    </row>
    <row r="411" spans="3:10" x14ac:dyDescent="0.2">
      <c r="C411" s="332">
        <v>44244.25</v>
      </c>
      <c r="D411" s="309">
        <v>1009.1</v>
      </c>
      <c r="E411" s="309">
        <v>0</v>
      </c>
      <c r="F411" s="309">
        <v>24.4</v>
      </c>
      <c r="G411" s="345">
        <v>59.9</v>
      </c>
      <c r="H411" s="575" t="s">
        <v>360</v>
      </c>
      <c r="I411" s="575" t="s">
        <v>360</v>
      </c>
      <c r="J411" s="346">
        <v>120.1</v>
      </c>
    </row>
    <row r="412" spans="3:10" x14ac:dyDescent="0.2">
      <c r="C412" s="332">
        <v>44244.291666666664</v>
      </c>
      <c r="D412" s="309">
        <v>1009.1</v>
      </c>
      <c r="E412" s="309">
        <v>0</v>
      </c>
      <c r="F412" s="309">
        <v>24.4</v>
      </c>
      <c r="G412" s="345">
        <v>59.9</v>
      </c>
      <c r="H412" s="359">
        <v>1.2</v>
      </c>
      <c r="I412" s="359">
        <v>2.1</v>
      </c>
      <c r="J412" s="346">
        <v>353.3</v>
      </c>
    </row>
    <row r="413" spans="3:10" x14ac:dyDescent="0.2">
      <c r="C413" s="332">
        <v>44244.333333333336</v>
      </c>
      <c r="D413" s="309">
        <v>1008.3</v>
      </c>
      <c r="E413" s="309">
        <v>0</v>
      </c>
      <c r="F413" s="309">
        <v>24.4</v>
      </c>
      <c r="G413" s="309">
        <v>59.9</v>
      </c>
      <c r="H413" s="348">
        <v>1.8</v>
      </c>
      <c r="I413" s="348">
        <v>347.9</v>
      </c>
      <c r="J413" s="307">
        <v>604.6</v>
      </c>
    </row>
    <row r="414" spans="3:10" x14ac:dyDescent="0.2">
      <c r="C414" s="332">
        <v>44244.375</v>
      </c>
      <c r="D414" s="309">
        <v>1007.5</v>
      </c>
      <c r="E414" s="309">
        <v>0</v>
      </c>
      <c r="F414" s="309">
        <v>24.4</v>
      </c>
      <c r="G414" s="309">
        <v>59.9</v>
      </c>
      <c r="H414" s="307">
        <v>3</v>
      </c>
      <c r="I414" s="307">
        <v>258.7</v>
      </c>
      <c r="J414" s="307">
        <v>776.4</v>
      </c>
    </row>
    <row r="415" spans="3:10" x14ac:dyDescent="0.2">
      <c r="C415" s="332">
        <v>44244.416666666664</v>
      </c>
      <c r="D415" s="309">
        <v>1007.2</v>
      </c>
      <c r="E415" s="309">
        <v>0</v>
      </c>
      <c r="F415" s="309">
        <v>24.4</v>
      </c>
      <c r="G415" s="309">
        <v>59.9</v>
      </c>
      <c r="H415" s="307">
        <v>5.5</v>
      </c>
      <c r="I415" s="307">
        <v>229.7</v>
      </c>
      <c r="J415" s="307">
        <v>886.5</v>
      </c>
    </row>
    <row r="416" spans="3:10" x14ac:dyDescent="0.2">
      <c r="C416" s="332">
        <v>44244.458333333336</v>
      </c>
      <c r="D416" s="309">
        <v>1002.2</v>
      </c>
      <c r="E416" s="309">
        <v>0</v>
      </c>
      <c r="F416" s="309">
        <v>24.9</v>
      </c>
      <c r="G416" s="309">
        <v>57</v>
      </c>
      <c r="H416" s="307">
        <v>7</v>
      </c>
      <c r="I416" s="307">
        <v>222.1</v>
      </c>
      <c r="J416" s="307">
        <v>986.8</v>
      </c>
    </row>
    <row r="417" spans="3:10" x14ac:dyDescent="0.2">
      <c r="C417" s="332">
        <v>44244.5</v>
      </c>
      <c r="D417" s="309">
        <v>967.9</v>
      </c>
      <c r="E417" s="309">
        <v>0</v>
      </c>
      <c r="F417" s="309">
        <v>26.3</v>
      </c>
      <c r="G417" s="309">
        <v>51.9</v>
      </c>
      <c r="H417" s="307">
        <v>7.4</v>
      </c>
      <c r="I417" s="307">
        <v>217.9</v>
      </c>
      <c r="J417" s="307">
        <v>987.9</v>
      </c>
    </row>
    <row r="418" spans="3:10" x14ac:dyDescent="0.2">
      <c r="C418" s="332">
        <v>44244.541666666664</v>
      </c>
      <c r="D418" s="309">
        <v>977.5</v>
      </c>
      <c r="E418" s="309">
        <v>0</v>
      </c>
      <c r="F418" s="309">
        <v>25.9</v>
      </c>
      <c r="G418" s="309">
        <v>53.8</v>
      </c>
      <c r="H418" s="307">
        <v>8.5</v>
      </c>
      <c r="I418" s="307">
        <v>216.7</v>
      </c>
      <c r="J418" s="307">
        <v>931.4</v>
      </c>
    </row>
    <row r="419" spans="3:10" x14ac:dyDescent="0.2">
      <c r="C419" s="332">
        <v>44244.583333333336</v>
      </c>
      <c r="D419" s="309">
        <v>909.9</v>
      </c>
      <c r="E419" s="309">
        <v>0</v>
      </c>
      <c r="F419" s="309">
        <v>26.1</v>
      </c>
      <c r="G419" s="309">
        <v>54.5</v>
      </c>
      <c r="H419" s="307">
        <v>8.4</v>
      </c>
      <c r="I419" s="307">
        <v>219.4</v>
      </c>
      <c r="J419" s="307">
        <v>778.9</v>
      </c>
    </row>
    <row r="420" spans="3:10" x14ac:dyDescent="0.2">
      <c r="C420" s="332">
        <v>44244.625</v>
      </c>
      <c r="D420" s="309">
        <v>962.4</v>
      </c>
      <c r="E420" s="309">
        <v>0</v>
      </c>
      <c r="F420" s="309">
        <v>25.9</v>
      </c>
      <c r="G420" s="309">
        <v>55.1</v>
      </c>
      <c r="H420" s="307">
        <v>7.8</v>
      </c>
      <c r="I420" s="307">
        <v>221.4</v>
      </c>
      <c r="J420" s="307">
        <v>541</v>
      </c>
    </row>
    <row r="421" spans="3:10" x14ac:dyDescent="0.2">
      <c r="C421" s="332">
        <v>44244.666666666664</v>
      </c>
      <c r="D421" s="309">
        <v>982</v>
      </c>
      <c r="E421" s="309">
        <v>0</v>
      </c>
      <c r="F421" s="309">
        <v>25.1</v>
      </c>
      <c r="G421" s="309">
        <v>56.8</v>
      </c>
      <c r="H421" s="307">
        <v>8.1</v>
      </c>
      <c r="I421" s="307">
        <v>220.7</v>
      </c>
      <c r="J421" s="307">
        <v>396.7</v>
      </c>
    </row>
    <row r="422" spans="3:10" x14ac:dyDescent="0.2">
      <c r="C422" s="332">
        <v>44244.708333333336</v>
      </c>
      <c r="D422" s="309">
        <v>982.5</v>
      </c>
      <c r="E422" s="309">
        <v>0</v>
      </c>
      <c r="F422" s="309">
        <v>24.4</v>
      </c>
      <c r="G422" s="309">
        <v>58.2</v>
      </c>
      <c r="H422" s="307">
        <v>7.8</v>
      </c>
      <c r="I422" s="307">
        <v>214</v>
      </c>
      <c r="J422" s="307">
        <v>136.80000000000001</v>
      </c>
    </row>
    <row r="423" spans="3:10" x14ac:dyDescent="0.2">
      <c r="C423" s="332">
        <v>44244.75</v>
      </c>
      <c r="D423" s="309">
        <v>1007.2</v>
      </c>
      <c r="E423" s="309">
        <v>0</v>
      </c>
      <c r="F423" s="309">
        <v>23.9</v>
      </c>
      <c r="G423" s="309">
        <v>57.1</v>
      </c>
      <c r="H423" s="307">
        <v>6.7</v>
      </c>
      <c r="I423" s="307">
        <v>213.3</v>
      </c>
      <c r="J423" s="307">
        <v>6.4</v>
      </c>
    </row>
    <row r="424" spans="3:10" x14ac:dyDescent="0.2">
      <c r="C424" s="332">
        <v>44244.791666666664</v>
      </c>
      <c r="D424" s="309">
        <v>1007.8</v>
      </c>
      <c r="E424" s="309">
        <v>0</v>
      </c>
      <c r="F424" s="309">
        <v>24.2</v>
      </c>
      <c r="G424" s="309">
        <v>53.6</v>
      </c>
      <c r="H424" s="307">
        <v>5.6</v>
      </c>
      <c r="I424" s="307">
        <v>207</v>
      </c>
      <c r="J424" s="307">
        <v>0</v>
      </c>
    </row>
    <row r="425" spans="3:10" x14ac:dyDescent="0.2">
      <c r="C425" s="332">
        <v>44244.833333333336</v>
      </c>
      <c r="D425" s="309">
        <v>1008.7</v>
      </c>
      <c r="E425" s="309">
        <v>0</v>
      </c>
      <c r="F425" s="309">
        <v>24.2</v>
      </c>
      <c r="G425" s="309">
        <v>53.6</v>
      </c>
      <c r="H425" s="307">
        <v>1.7</v>
      </c>
      <c r="I425" s="307">
        <v>43.7</v>
      </c>
      <c r="J425" s="307">
        <v>0</v>
      </c>
    </row>
    <row r="426" spans="3:10" x14ac:dyDescent="0.2">
      <c r="C426" s="332">
        <v>44244.875</v>
      </c>
      <c r="D426" s="309">
        <v>1009.2</v>
      </c>
      <c r="E426" s="309">
        <v>0</v>
      </c>
      <c r="F426" s="309">
        <v>24.2</v>
      </c>
      <c r="G426" s="309">
        <v>53.6</v>
      </c>
      <c r="H426" s="347">
        <v>1.7</v>
      </c>
      <c r="I426" s="347">
        <v>65.3</v>
      </c>
      <c r="J426" s="307">
        <v>0</v>
      </c>
    </row>
    <row r="427" spans="3:10" x14ac:dyDescent="0.2">
      <c r="C427" s="332">
        <v>44244.916666666664</v>
      </c>
      <c r="D427" s="309">
        <v>1009.2</v>
      </c>
      <c r="E427" s="309">
        <v>0</v>
      </c>
      <c r="F427" s="309">
        <v>24.2</v>
      </c>
      <c r="G427" s="345">
        <v>53.6</v>
      </c>
      <c r="H427" s="575" t="s">
        <v>360</v>
      </c>
      <c r="I427" s="575" t="s">
        <v>360</v>
      </c>
      <c r="J427" s="346">
        <v>0</v>
      </c>
    </row>
    <row r="428" spans="3:10" x14ac:dyDescent="0.2">
      <c r="C428" s="332">
        <v>44244.958333333336</v>
      </c>
      <c r="D428" s="309">
        <v>1008.7</v>
      </c>
      <c r="E428" s="309">
        <v>0</v>
      </c>
      <c r="F428" s="309">
        <v>24.2</v>
      </c>
      <c r="G428" s="345">
        <v>53.6</v>
      </c>
      <c r="H428" s="575" t="s">
        <v>360</v>
      </c>
      <c r="I428" s="575" t="s">
        <v>360</v>
      </c>
      <c r="J428" s="346">
        <v>0</v>
      </c>
    </row>
    <row r="429" spans="3:10" x14ac:dyDescent="0.2">
      <c r="C429" s="332">
        <v>44245</v>
      </c>
      <c r="D429" s="309">
        <v>1008.1</v>
      </c>
      <c r="E429" s="309">
        <v>0</v>
      </c>
      <c r="F429" s="309">
        <v>24.2</v>
      </c>
      <c r="G429" s="345">
        <v>53.6</v>
      </c>
      <c r="H429" s="575" t="s">
        <v>360</v>
      </c>
      <c r="I429" s="575" t="s">
        <v>360</v>
      </c>
      <c r="J429" s="346">
        <v>0</v>
      </c>
    </row>
    <row r="430" spans="3:10" x14ac:dyDescent="0.2">
      <c r="C430" s="332">
        <v>44245.041666666664</v>
      </c>
      <c r="D430" s="309">
        <v>1007.7</v>
      </c>
      <c r="E430" s="309">
        <v>0</v>
      </c>
      <c r="F430" s="309">
        <v>24.2</v>
      </c>
      <c r="G430" s="345">
        <v>53.6</v>
      </c>
      <c r="H430" s="575" t="s">
        <v>360</v>
      </c>
      <c r="I430" s="575" t="s">
        <v>360</v>
      </c>
      <c r="J430" s="346">
        <v>0</v>
      </c>
    </row>
    <row r="431" spans="3:10" x14ac:dyDescent="0.2">
      <c r="C431" s="332">
        <v>44245.083333333336</v>
      </c>
      <c r="D431" s="309">
        <v>1007.9</v>
      </c>
      <c r="E431" s="309">
        <v>0</v>
      </c>
      <c r="F431" s="309">
        <v>24.2</v>
      </c>
      <c r="G431" s="345">
        <v>53.6</v>
      </c>
      <c r="H431" s="575" t="s">
        <v>360</v>
      </c>
      <c r="I431" s="575" t="s">
        <v>360</v>
      </c>
      <c r="J431" s="346">
        <v>0</v>
      </c>
    </row>
    <row r="432" spans="3:10" x14ac:dyDescent="0.2">
      <c r="C432" s="332">
        <v>44245.125</v>
      </c>
      <c r="D432" s="309">
        <v>1007.5</v>
      </c>
      <c r="E432" s="309">
        <v>0</v>
      </c>
      <c r="F432" s="309">
        <v>24.2</v>
      </c>
      <c r="G432" s="345">
        <v>53.6</v>
      </c>
      <c r="H432" s="359">
        <v>0.8</v>
      </c>
      <c r="I432" s="359">
        <v>160.30000000000001</v>
      </c>
      <c r="J432" s="346">
        <v>0</v>
      </c>
    </row>
    <row r="433" spans="3:10" x14ac:dyDescent="0.2">
      <c r="C433" s="332">
        <v>44245.166666666664</v>
      </c>
      <c r="D433" s="309">
        <v>1007.7</v>
      </c>
      <c r="E433" s="309">
        <v>0</v>
      </c>
      <c r="F433" s="309">
        <v>24.2</v>
      </c>
      <c r="G433" s="309">
        <v>53.6</v>
      </c>
      <c r="H433" s="350">
        <v>1.9</v>
      </c>
      <c r="I433" s="350">
        <v>84.4</v>
      </c>
      <c r="J433" s="307">
        <v>0</v>
      </c>
    </row>
    <row r="434" spans="3:10" x14ac:dyDescent="0.2">
      <c r="C434" s="332">
        <v>44245.208333333336</v>
      </c>
      <c r="D434" s="309">
        <v>1008.2</v>
      </c>
      <c r="E434" s="309">
        <v>0</v>
      </c>
      <c r="F434" s="309">
        <v>24.2</v>
      </c>
      <c r="G434" s="345">
        <v>53.6</v>
      </c>
      <c r="H434" s="351">
        <v>0.9</v>
      </c>
      <c r="I434" s="351">
        <v>110</v>
      </c>
      <c r="J434" s="346">
        <v>3.1</v>
      </c>
    </row>
    <row r="435" spans="3:10" x14ac:dyDescent="0.2">
      <c r="C435" s="332">
        <v>44245.25</v>
      </c>
      <c r="D435" s="309">
        <v>1009</v>
      </c>
      <c r="E435" s="309">
        <v>0</v>
      </c>
      <c r="F435" s="309">
        <v>24.2</v>
      </c>
      <c r="G435" s="345">
        <v>53.6</v>
      </c>
      <c r="H435" s="358">
        <v>1.2</v>
      </c>
      <c r="I435" s="358">
        <v>95.2</v>
      </c>
      <c r="J435" s="346">
        <v>105</v>
      </c>
    </row>
    <row r="436" spans="3:10" x14ac:dyDescent="0.2">
      <c r="C436" s="332">
        <v>44245.291666666664</v>
      </c>
      <c r="D436" s="309">
        <v>1009.7</v>
      </c>
      <c r="E436" s="309">
        <v>0</v>
      </c>
      <c r="F436" s="309">
        <v>24.2</v>
      </c>
      <c r="G436" s="345">
        <v>53.6</v>
      </c>
      <c r="H436" s="575" t="s">
        <v>360</v>
      </c>
      <c r="I436" s="575" t="s">
        <v>360</v>
      </c>
      <c r="J436" s="346">
        <v>226.4</v>
      </c>
    </row>
    <row r="437" spans="3:10" x14ac:dyDescent="0.2">
      <c r="C437" s="332">
        <v>44245.333333333336</v>
      </c>
      <c r="D437" s="309">
        <v>1009.2</v>
      </c>
      <c r="E437" s="309">
        <v>0</v>
      </c>
      <c r="F437" s="309">
        <v>24.2</v>
      </c>
      <c r="G437" s="309">
        <v>53.6</v>
      </c>
      <c r="H437" s="348">
        <v>1.8</v>
      </c>
      <c r="I437" s="348">
        <v>11.8</v>
      </c>
      <c r="J437" s="307">
        <v>586.5</v>
      </c>
    </row>
    <row r="438" spans="3:10" x14ac:dyDescent="0.2">
      <c r="C438" s="332">
        <v>44245.375</v>
      </c>
      <c r="D438" s="309">
        <v>1008</v>
      </c>
      <c r="E438" s="309">
        <v>0</v>
      </c>
      <c r="F438" s="309">
        <v>24.2</v>
      </c>
      <c r="G438" s="309">
        <v>53.6</v>
      </c>
      <c r="H438" s="307">
        <v>4.5999999999999996</v>
      </c>
      <c r="I438" s="307">
        <v>233.9</v>
      </c>
      <c r="J438" s="307">
        <v>815</v>
      </c>
    </row>
    <row r="439" spans="3:10" x14ac:dyDescent="0.2">
      <c r="C439" s="332">
        <v>44245.416666666664</v>
      </c>
      <c r="D439" s="309">
        <v>978.6</v>
      </c>
      <c r="E439" s="309">
        <v>0</v>
      </c>
      <c r="F439" s="309">
        <v>24.3</v>
      </c>
      <c r="G439" s="309">
        <v>53.9</v>
      </c>
      <c r="H439" s="307">
        <v>7</v>
      </c>
      <c r="I439" s="307">
        <v>232.5</v>
      </c>
      <c r="J439" s="307">
        <v>909.2</v>
      </c>
    </row>
    <row r="440" spans="3:10" x14ac:dyDescent="0.2">
      <c r="C440" s="332">
        <v>44245.458333333336</v>
      </c>
      <c r="D440" s="309">
        <v>958.7</v>
      </c>
      <c r="E440" s="309">
        <v>0</v>
      </c>
      <c r="F440" s="309">
        <v>25.2</v>
      </c>
      <c r="G440" s="309">
        <v>58.5</v>
      </c>
      <c r="H440" s="307">
        <v>8.1</v>
      </c>
      <c r="I440" s="307">
        <v>218.5</v>
      </c>
      <c r="J440" s="307">
        <v>693.5</v>
      </c>
    </row>
    <row r="441" spans="3:10" x14ac:dyDescent="0.2">
      <c r="C441" s="332">
        <v>44245.5</v>
      </c>
      <c r="D441" s="309">
        <v>929.1</v>
      </c>
      <c r="E441" s="309">
        <v>0</v>
      </c>
      <c r="F441" s="309">
        <v>25.2</v>
      </c>
      <c r="G441" s="309">
        <v>55.6</v>
      </c>
      <c r="H441" s="307">
        <v>9</v>
      </c>
      <c r="I441" s="307">
        <v>211.4</v>
      </c>
      <c r="J441" s="307">
        <v>703.4</v>
      </c>
    </row>
    <row r="442" spans="3:10" x14ac:dyDescent="0.2">
      <c r="C442" s="332">
        <v>44245.541666666664</v>
      </c>
      <c r="D442" s="309">
        <v>924</v>
      </c>
      <c r="E442" s="309">
        <v>0</v>
      </c>
      <c r="F442" s="309">
        <v>25.2</v>
      </c>
      <c r="G442" s="309">
        <v>56.6</v>
      </c>
      <c r="H442" s="307">
        <v>9</v>
      </c>
      <c r="I442" s="307">
        <v>214.9</v>
      </c>
      <c r="J442" s="307">
        <v>790.4</v>
      </c>
    </row>
    <row r="443" spans="3:10" x14ac:dyDescent="0.2">
      <c r="C443" s="332">
        <v>44245.583333333336</v>
      </c>
      <c r="D443" s="309">
        <v>880.2</v>
      </c>
      <c r="E443" s="309">
        <v>0</v>
      </c>
      <c r="F443" s="309">
        <v>25.5</v>
      </c>
      <c r="G443" s="309">
        <v>56.5</v>
      </c>
      <c r="H443" s="307">
        <v>10</v>
      </c>
      <c r="I443" s="307">
        <v>212</v>
      </c>
      <c r="J443" s="307">
        <v>813.5</v>
      </c>
    </row>
    <row r="444" spans="3:10" x14ac:dyDescent="0.2">
      <c r="C444" s="332">
        <v>44245.625</v>
      </c>
      <c r="D444" s="309">
        <v>835.9</v>
      </c>
      <c r="E444" s="309">
        <v>0</v>
      </c>
      <c r="F444" s="309">
        <v>25.4</v>
      </c>
      <c r="G444" s="309">
        <v>57.6</v>
      </c>
      <c r="H444" s="307">
        <v>8.8000000000000007</v>
      </c>
      <c r="I444" s="307">
        <v>216.9</v>
      </c>
      <c r="J444" s="307">
        <v>569.5</v>
      </c>
    </row>
    <row r="445" spans="3:10" x14ac:dyDescent="0.2">
      <c r="C445" s="332">
        <v>44245.666666666664</v>
      </c>
      <c r="D445" s="309">
        <v>842</v>
      </c>
      <c r="E445" s="309">
        <v>0</v>
      </c>
      <c r="F445" s="309">
        <v>24.3</v>
      </c>
      <c r="G445" s="309">
        <v>63</v>
      </c>
      <c r="H445" s="307">
        <v>9.5</v>
      </c>
      <c r="I445" s="307">
        <v>215</v>
      </c>
      <c r="J445" s="307">
        <v>247.6</v>
      </c>
    </row>
    <row r="446" spans="3:10" x14ac:dyDescent="0.2">
      <c r="C446" s="332">
        <v>44245.708333333336</v>
      </c>
      <c r="D446" s="309">
        <v>729.1</v>
      </c>
      <c r="E446" s="309">
        <v>0</v>
      </c>
      <c r="F446" s="309">
        <v>23.6</v>
      </c>
      <c r="G446" s="309">
        <v>63.8</v>
      </c>
      <c r="H446" s="307">
        <v>7.2</v>
      </c>
      <c r="I446" s="307">
        <v>209.9</v>
      </c>
      <c r="J446" s="307">
        <v>37.200000000000003</v>
      </c>
    </row>
    <row r="447" spans="3:10" x14ac:dyDescent="0.2">
      <c r="C447" s="332">
        <v>44245.75</v>
      </c>
      <c r="D447" s="309">
        <v>1007.3</v>
      </c>
      <c r="E447" s="309">
        <v>0</v>
      </c>
      <c r="F447" s="309">
        <v>23.8</v>
      </c>
      <c r="G447" s="309">
        <v>62.9</v>
      </c>
      <c r="H447" s="307">
        <v>5.7</v>
      </c>
      <c r="I447" s="307">
        <v>210.8</v>
      </c>
      <c r="J447" s="307">
        <v>5.3</v>
      </c>
    </row>
    <row r="448" spans="3:10" x14ac:dyDescent="0.2">
      <c r="C448" s="332">
        <v>44245.791666666664</v>
      </c>
      <c r="D448" s="309">
        <v>1008</v>
      </c>
      <c r="E448" s="309">
        <v>0</v>
      </c>
      <c r="F448" s="309">
        <v>23.5</v>
      </c>
      <c r="G448" s="309">
        <v>64.2</v>
      </c>
      <c r="H448" s="307">
        <v>4.9000000000000004</v>
      </c>
      <c r="I448" s="307">
        <v>213.8</v>
      </c>
      <c r="J448" s="307">
        <v>0</v>
      </c>
    </row>
    <row r="449" spans="3:10" x14ac:dyDescent="0.2">
      <c r="C449" s="332">
        <v>44245.833333333336</v>
      </c>
      <c r="D449" s="309">
        <v>1008.9</v>
      </c>
      <c r="E449" s="309">
        <v>0</v>
      </c>
      <c r="F449" s="309">
        <v>22.4</v>
      </c>
      <c r="G449" s="309">
        <v>66.8</v>
      </c>
      <c r="H449" s="307">
        <v>2.2999999999999998</v>
      </c>
      <c r="I449" s="307">
        <v>69.7</v>
      </c>
      <c r="J449" s="307">
        <v>0</v>
      </c>
    </row>
    <row r="450" spans="3:10" x14ac:dyDescent="0.2">
      <c r="C450" s="332">
        <v>44245.875</v>
      </c>
      <c r="D450" s="309">
        <v>1009.5</v>
      </c>
      <c r="E450" s="309">
        <v>0</v>
      </c>
      <c r="F450" s="309">
        <v>21.7</v>
      </c>
      <c r="G450" s="309">
        <v>70.3</v>
      </c>
      <c r="H450" s="307">
        <v>1.7</v>
      </c>
      <c r="I450" s="307">
        <v>75.599999999999994</v>
      </c>
      <c r="J450" s="307">
        <v>0</v>
      </c>
    </row>
    <row r="451" spans="3:10" x14ac:dyDescent="0.2">
      <c r="C451" s="332">
        <v>44245.916666666664</v>
      </c>
      <c r="D451" s="309">
        <v>1009.5</v>
      </c>
      <c r="E451" s="309">
        <v>0</v>
      </c>
      <c r="F451" s="309">
        <v>21.6</v>
      </c>
      <c r="G451" s="309">
        <v>71</v>
      </c>
      <c r="H451" s="347">
        <v>1.9</v>
      </c>
      <c r="I451" s="347">
        <v>75.900000000000006</v>
      </c>
      <c r="J451" s="307">
        <v>0</v>
      </c>
    </row>
    <row r="452" spans="3:10" x14ac:dyDescent="0.2">
      <c r="C452" s="332">
        <v>44245.958333333336</v>
      </c>
      <c r="D452" s="309">
        <v>1009.3</v>
      </c>
      <c r="E452" s="309">
        <v>0</v>
      </c>
      <c r="F452" s="309">
        <v>20.9</v>
      </c>
      <c r="G452" s="345">
        <v>72</v>
      </c>
      <c r="H452" s="575" t="s">
        <v>360</v>
      </c>
      <c r="I452" s="575" t="s">
        <v>360</v>
      </c>
      <c r="J452" s="346">
        <v>0</v>
      </c>
    </row>
    <row r="453" spans="3:10" x14ac:dyDescent="0.2">
      <c r="C453" s="332">
        <v>44246</v>
      </c>
      <c r="D453" s="309">
        <v>1009</v>
      </c>
      <c r="E453" s="309">
        <v>0</v>
      </c>
      <c r="F453" s="309">
        <v>20.8</v>
      </c>
      <c r="G453" s="345">
        <v>71</v>
      </c>
      <c r="H453" s="575" t="s">
        <v>360</v>
      </c>
      <c r="I453" s="575" t="s">
        <v>360</v>
      </c>
      <c r="J453" s="346">
        <v>0</v>
      </c>
    </row>
    <row r="454" spans="3:10" x14ac:dyDescent="0.2">
      <c r="C454" s="332">
        <v>44246.041666666664</v>
      </c>
      <c r="D454" s="309">
        <v>1008.6</v>
      </c>
      <c r="E454" s="309">
        <v>0</v>
      </c>
      <c r="F454" s="309">
        <v>20.3</v>
      </c>
      <c r="G454" s="345">
        <v>69.7</v>
      </c>
      <c r="H454" s="575" t="s">
        <v>360</v>
      </c>
      <c r="I454" s="575" t="s">
        <v>360</v>
      </c>
      <c r="J454" s="346">
        <v>0</v>
      </c>
    </row>
    <row r="455" spans="3:10" x14ac:dyDescent="0.2">
      <c r="C455" s="332">
        <v>44246.083333333336</v>
      </c>
      <c r="D455" s="309">
        <v>1008</v>
      </c>
      <c r="E455" s="309">
        <v>0</v>
      </c>
      <c r="F455" s="309">
        <v>19.899999999999999</v>
      </c>
      <c r="G455" s="345">
        <v>72.599999999999994</v>
      </c>
      <c r="H455" s="361">
        <v>1.5</v>
      </c>
      <c r="I455" s="360">
        <v>93.2</v>
      </c>
      <c r="J455" s="346">
        <v>0</v>
      </c>
    </row>
    <row r="456" spans="3:10" x14ac:dyDescent="0.2">
      <c r="C456" s="332">
        <v>44246.125</v>
      </c>
      <c r="D456" s="309">
        <v>1007.8</v>
      </c>
      <c r="E456" s="309">
        <v>0</v>
      </c>
      <c r="F456" s="309">
        <v>20</v>
      </c>
      <c r="G456" s="345">
        <v>71.900000000000006</v>
      </c>
      <c r="H456" s="575" t="s">
        <v>360</v>
      </c>
      <c r="I456" s="575" t="s">
        <v>360</v>
      </c>
      <c r="J456" s="346">
        <v>0</v>
      </c>
    </row>
    <row r="457" spans="3:10" x14ac:dyDescent="0.2">
      <c r="C457" s="332">
        <v>44246.166666666664</v>
      </c>
      <c r="D457" s="309">
        <v>1008.2</v>
      </c>
      <c r="E457" s="309">
        <v>0</v>
      </c>
      <c r="F457" s="309">
        <v>19.8</v>
      </c>
      <c r="G457" s="309">
        <v>72.3</v>
      </c>
      <c r="H457" s="348">
        <v>1.2</v>
      </c>
      <c r="I457" s="348">
        <v>122</v>
      </c>
      <c r="J457" s="307">
        <v>0</v>
      </c>
    </row>
    <row r="458" spans="3:10" x14ac:dyDescent="0.2">
      <c r="C458" s="332">
        <v>44246.208333333336</v>
      </c>
      <c r="D458" s="309">
        <v>1008.8</v>
      </c>
      <c r="E458" s="309">
        <v>0</v>
      </c>
      <c r="F458" s="309">
        <v>19.7</v>
      </c>
      <c r="G458" s="309">
        <v>72.900000000000006</v>
      </c>
      <c r="H458" s="347">
        <v>1.5</v>
      </c>
      <c r="I458" s="347">
        <v>82.2</v>
      </c>
      <c r="J458" s="307">
        <v>3.3</v>
      </c>
    </row>
    <row r="459" spans="3:10" x14ac:dyDescent="0.2">
      <c r="C459" s="332">
        <v>44246.25</v>
      </c>
      <c r="D459" s="309">
        <v>1009.3</v>
      </c>
      <c r="E459" s="309">
        <v>0</v>
      </c>
      <c r="F459" s="309">
        <v>19.8</v>
      </c>
      <c r="G459" s="345">
        <v>73.2</v>
      </c>
      <c r="H459" s="575" t="s">
        <v>360</v>
      </c>
      <c r="I459" s="575" t="s">
        <v>360</v>
      </c>
      <c r="J459" s="346">
        <v>117.9</v>
      </c>
    </row>
    <row r="460" spans="3:10" x14ac:dyDescent="0.2">
      <c r="C460" s="332">
        <v>44246.291666666664</v>
      </c>
      <c r="D460" s="309">
        <v>1009.7</v>
      </c>
      <c r="E460" s="309">
        <v>0</v>
      </c>
      <c r="F460" s="309">
        <v>20.6</v>
      </c>
      <c r="G460" s="309">
        <v>71.3</v>
      </c>
      <c r="H460" s="348">
        <v>1.4</v>
      </c>
      <c r="I460" s="348">
        <v>358.7</v>
      </c>
      <c r="J460" s="307">
        <v>359.8</v>
      </c>
    </row>
    <row r="461" spans="3:10" x14ac:dyDescent="0.2">
      <c r="C461" s="332">
        <v>44246.333333333336</v>
      </c>
      <c r="D461" s="309">
        <v>1008.9</v>
      </c>
      <c r="E461" s="309">
        <v>0</v>
      </c>
      <c r="F461" s="309">
        <v>21.2</v>
      </c>
      <c r="G461" s="309">
        <v>68.8</v>
      </c>
      <c r="H461" s="307">
        <v>2.2000000000000002</v>
      </c>
      <c r="I461" s="307">
        <v>5.0999999999999996</v>
      </c>
      <c r="J461" s="307">
        <v>617.6</v>
      </c>
    </row>
    <row r="462" spans="3:10" x14ac:dyDescent="0.2">
      <c r="C462" s="332">
        <v>44246.375</v>
      </c>
      <c r="D462" s="309">
        <v>1007.9</v>
      </c>
      <c r="E462" s="309">
        <v>0</v>
      </c>
      <c r="F462" s="309">
        <v>23.1</v>
      </c>
      <c r="G462" s="309">
        <v>58.8</v>
      </c>
      <c r="H462" s="307">
        <v>2.7</v>
      </c>
      <c r="I462" s="307">
        <v>7.9</v>
      </c>
      <c r="J462" s="307">
        <v>799.5</v>
      </c>
    </row>
    <row r="463" spans="3:10" x14ac:dyDescent="0.2">
      <c r="C463" s="332">
        <v>44246.416666666664</v>
      </c>
      <c r="D463" s="309">
        <v>992.8</v>
      </c>
      <c r="E463" s="309">
        <v>0</v>
      </c>
      <c r="F463" s="309">
        <v>24.9</v>
      </c>
      <c r="G463" s="309">
        <v>48.6</v>
      </c>
      <c r="H463" s="307">
        <v>4.5</v>
      </c>
      <c r="I463" s="307">
        <v>227.7</v>
      </c>
      <c r="J463" s="307">
        <v>921.3</v>
      </c>
    </row>
    <row r="464" spans="3:10" x14ac:dyDescent="0.2">
      <c r="C464" s="332">
        <v>44246.458333333336</v>
      </c>
      <c r="D464" s="309">
        <v>964</v>
      </c>
      <c r="E464" s="309">
        <v>0</v>
      </c>
      <c r="F464" s="309">
        <v>25.3</v>
      </c>
      <c r="G464" s="309">
        <v>47.5</v>
      </c>
      <c r="H464" s="307">
        <v>6.4</v>
      </c>
      <c r="I464" s="307">
        <v>233.2</v>
      </c>
      <c r="J464" s="307">
        <v>998.5</v>
      </c>
    </row>
    <row r="465" spans="3:10" x14ac:dyDescent="0.2">
      <c r="C465" s="332">
        <v>44246.5</v>
      </c>
      <c r="D465" s="309">
        <v>825.4</v>
      </c>
      <c r="E465" s="309">
        <v>0</v>
      </c>
      <c r="F465" s="309">
        <v>25.2</v>
      </c>
      <c r="G465" s="309">
        <v>51.3</v>
      </c>
      <c r="H465" s="307">
        <v>7.1</v>
      </c>
      <c r="I465" s="307">
        <v>234.8</v>
      </c>
      <c r="J465" s="307">
        <v>996.5</v>
      </c>
    </row>
    <row r="466" spans="3:10" x14ac:dyDescent="0.2">
      <c r="C466" s="332">
        <v>44246.541666666664</v>
      </c>
      <c r="D466" s="309">
        <v>867.7</v>
      </c>
      <c r="E466" s="309">
        <v>0</v>
      </c>
      <c r="F466" s="309">
        <v>25.2</v>
      </c>
      <c r="G466" s="309">
        <v>55</v>
      </c>
      <c r="H466" s="307">
        <v>8.1</v>
      </c>
      <c r="I466" s="307">
        <v>242.3</v>
      </c>
      <c r="J466" s="307">
        <v>930.6</v>
      </c>
    </row>
    <row r="467" spans="3:10" x14ac:dyDescent="0.2">
      <c r="C467" s="332">
        <v>44246.583333333336</v>
      </c>
      <c r="D467" s="309">
        <v>929.1</v>
      </c>
      <c r="E467" s="309">
        <v>0</v>
      </c>
      <c r="F467" s="309">
        <v>24.9</v>
      </c>
      <c r="G467" s="309">
        <v>58.1</v>
      </c>
      <c r="H467" s="307">
        <v>7.2</v>
      </c>
      <c r="I467" s="307">
        <v>241.9</v>
      </c>
      <c r="J467" s="307">
        <v>784.4</v>
      </c>
    </row>
    <row r="468" spans="3:10" x14ac:dyDescent="0.2">
      <c r="C468" s="332">
        <v>44246.625</v>
      </c>
      <c r="D468" s="309">
        <v>929.5</v>
      </c>
      <c r="E468" s="309">
        <v>0</v>
      </c>
      <c r="F468" s="309">
        <v>24.9</v>
      </c>
      <c r="G468" s="309">
        <v>59</v>
      </c>
      <c r="H468" s="307">
        <v>6.7</v>
      </c>
      <c r="I468" s="307">
        <v>234.8</v>
      </c>
      <c r="J468" s="307">
        <v>553.70000000000005</v>
      </c>
    </row>
    <row r="469" spans="3:10" x14ac:dyDescent="0.2">
      <c r="C469" s="332">
        <v>44246.666666666664</v>
      </c>
      <c r="D469" s="309">
        <v>967.4</v>
      </c>
      <c r="E469" s="309">
        <v>0</v>
      </c>
      <c r="F469" s="309">
        <v>24.6</v>
      </c>
      <c r="G469" s="309">
        <v>60.7</v>
      </c>
      <c r="H469" s="307">
        <v>6.4</v>
      </c>
      <c r="I469" s="307">
        <v>228.2</v>
      </c>
      <c r="J469" s="307">
        <v>337.8</v>
      </c>
    </row>
    <row r="470" spans="3:10" x14ac:dyDescent="0.2">
      <c r="C470" s="332">
        <v>44246.708333333336</v>
      </c>
      <c r="D470" s="309">
        <v>996.9</v>
      </c>
      <c r="E470" s="309">
        <v>0</v>
      </c>
      <c r="F470" s="309">
        <v>24.1</v>
      </c>
      <c r="G470" s="309">
        <v>63.2</v>
      </c>
      <c r="H470" s="307">
        <v>5.7</v>
      </c>
      <c r="I470" s="307">
        <v>226.6</v>
      </c>
      <c r="J470" s="307">
        <v>120.4</v>
      </c>
    </row>
    <row r="471" spans="3:10" x14ac:dyDescent="0.2">
      <c r="C471" s="332">
        <v>44246.75</v>
      </c>
      <c r="D471" s="309">
        <v>1007.4</v>
      </c>
      <c r="E471" s="309">
        <v>0</v>
      </c>
      <c r="F471" s="309">
        <v>23.4</v>
      </c>
      <c r="G471" s="309">
        <v>66.3</v>
      </c>
      <c r="H471" s="307">
        <v>5</v>
      </c>
      <c r="I471" s="307">
        <v>222</v>
      </c>
      <c r="J471" s="307">
        <v>5.6</v>
      </c>
    </row>
    <row r="472" spans="3:10" x14ac:dyDescent="0.2">
      <c r="C472" s="332">
        <v>44246.791666666664</v>
      </c>
      <c r="D472" s="309">
        <v>1008</v>
      </c>
      <c r="E472" s="309">
        <v>0</v>
      </c>
      <c r="F472" s="309">
        <v>23.1</v>
      </c>
      <c r="G472" s="309">
        <v>66.5</v>
      </c>
      <c r="H472" s="307">
        <v>4.4000000000000004</v>
      </c>
      <c r="I472" s="307">
        <v>208.6</v>
      </c>
      <c r="J472" s="307">
        <v>0</v>
      </c>
    </row>
    <row r="473" spans="3:10" x14ac:dyDescent="0.2">
      <c r="C473" s="332">
        <v>44246.833333333336</v>
      </c>
      <c r="D473" s="309">
        <v>1008.4</v>
      </c>
      <c r="E473" s="309">
        <v>0</v>
      </c>
      <c r="F473" s="309">
        <v>23.1</v>
      </c>
      <c r="G473" s="309">
        <v>65.400000000000006</v>
      </c>
      <c r="H473" s="307">
        <v>4.4000000000000004</v>
      </c>
      <c r="I473" s="307">
        <v>202.1</v>
      </c>
      <c r="J473" s="307">
        <v>0</v>
      </c>
    </row>
    <row r="474" spans="3:10" x14ac:dyDescent="0.2">
      <c r="C474" s="332">
        <v>44246.875</v>
      </c>
      <c r="D474" s="309">
        <v>1008.8</v>
      </c>
      <c r="E474" s="309">
        <v>0</v>
      </c>
      <c r="F474" s="309">
        <v>23.2</v>
      </c>
      <c r="G474" s="309">
        <v>64.099999999999994</v>
      </c>
      <c r="H474" s="307">
        <v>4.2</v>
      </c>
      <c r="I474" s="307">
        <v>200.4</v>
      </c>
      <c r="J474" s="307">
        <v>0</v>
      </c>
    </row>
    <row r="475" spans="3:10" x14ac:dyDescent="0.2">
      <c r="C475" s="332">
        <v>44246.916666666664</v>
      </c>
      <c r="D475" s="309">
        <v>1008.9</v>
      </c>
      <c r="E475" s="309">
        <v>0</v>
      </c>
      <c r="F475" s="309">
        <v>23.2</v>
      </c>
      <c r="G475" s="309">
        <v>64.099999999999994</v>
      </c>
      <c r="H475" s="307">
        <v>3.1</v>
      </c>
      <c r="I475" s="307">
        <v>210.6</v>
      </c>
      <c r="J475" s="307">
        <v>0</v>
      </c>
    </row>
    <row r="476" spans="3:10" x14ac:dyDescent="0.2">
      <c r="C476" s="332">
        <v>44246.958333333336</v>
      </c>
      <c r="D476" s="309">
        <v>1008.2</v>
      </c>
      <c r="E476" s="309">
        <v>0</v>
      </c>
      <c r="F476" s="309">
        <v>23.2</v>
      </c>
      <c r="G476" s="309">
        <v>64.099999999999994</v>
      </c>
      <c r="H476" s="307">
        <v>3.6</v>
      </c>
      <c r="I476" s="307">
        <v>223.2</v>
      </c>
      <c r="J476" s="307">
        <v>0</v>
      </c>
    </row>
    <row r="477" spans="3:10" x14ac:dyDescent="0.2">
      <c r="C477" s="332">
        <v>44247</v>
      </c>
      <c r="D477" s="309">
        <v>1007.8</v>
      </c>
      <c r="E477" s="309">
        <v>0</v>
      </c>
      <c r="F477" s="309">
        <v>23.2</v>
      </c>
      <c r="G477" s="309">
        <v>64.099999999999994</v>
      </c>
      <c r="H477" s="307">
        <v>3.4</v>
      </c>
      <c r="I477" s="307">
        <v>212.1</v>
      </c>
      <c r="J477" s="307">
        <v>0</v>
      </c>
    </row>
    <row r="478" spans="3:10" x14ac:dyDescent="0.2">
      <c r="C478" s="332">
        <v>44247.041666666664</v>
      </c>
      <c r="D478" s="309">
        <v>1007.5</v>
      </c>
      <c r="E478" s="309">
        <v>0</v>
      </c>
      <c r="F478" s="309">
        <v>23.2</v>
      </c>
      <c r="G478" s="309">
        <v>64.099999999999994</v>
      </c>
      <c r="H478" s="347">
        <v>2</v>
      </c>
      <c r="I478" s="347">
        <v>179.9</v>
      </c>
      <c r="J478" s="307">
        <v>0</v>
      </c>
    </row>
    <row r="479" spans="3:10" x14ac:dyDescent="0.2">
      <c r="C479" s="332">
        <v>44247.083333333336</v>
      </c>
      <c r="D479" s="309">
        <v>1007.2</v>
      </c>
      <c r="E479" s="309">
        <v>0</v>
      </c>
      <c r="F479" s="309">
        <v>23.2</v>
      </c>
      <c r="G479" s="345">
        <v>64.099999999999994</v>
      </c>
      <c r="H479" s="358">
        <v>1.3</v>
      </c>
      <c r="I479" s="358">
        <v>12.7</v>
      </c>
      <c r="J479" s="346">
        <v>0</v>
      </c>
    </row>
    <row r="480" spans="3:10" x14ac:dyDescent="0.2">
      <c r="C480" s="332">
        <v>44247.125</v>
      </c>
      <c r="D480" s="309">
        <v>1007.3</v>
      </c>
      <c r="E480" s="309">
        <v>0</v>
      </c>
      <c r="F480" s="309">
        <v>23.2</v>
      </c>
      <c r="G480" s="345">
        <v>64.099999999999994</v>
      </c>
      <c r="H480" s="575" t="s">
        <v>360</v>
      </c>
      <c r="I480" s="575" t="s">
        <v>360</v>
      </c>
      <c r="J480" s="346">
        <v>0</v>
      </c>
    </row>
    <row r="481" spans="3:10" x14ac:dyDescent="0.2">
      <c r="C481" s="332">
        <v>44247.166666666664</v>
      </c>
      <c r="D481" s="309">
        <v>1007.8</v>
      </c>
      <c r="E481" s="309">
        <v>0</v>
      </c>
      <c r="F481" s="309">
        <v>23.2</v>
      </c>
      <c r="G481" s="345">
        <v>64.099999999999994</v>
      </c>
      <c r="H481" s="575" t="s">
        <v>360</v>
      </c>
      <c r="I481" s="575" t="s">
        <v>360</v>
      </c>
      <c r="J481" s="346">
        <v>0</v>
      </c>
    </row>
    <row r="482" spans="3:10" x14ac:dyDescent="0.2">
      <c r="C482" s="332">
        <v>44247.208333333336</v>
      </c>
      <c r="D482" s="309">
        <v>1007.9</v>
      </c>
      <c r="E482" s="309">
        <v>0</v>
      </c>
      <c r="F482" s="309">
        <v>23.2</v>
      </c>
      <c r="G482" s="345">
        <v>64.099999999999994</v>
      </c>
      <c r="H482" s="575" t="s">
        <v>360</v>
      </c>
      <c r="I482" s="575" t="s">
        <v>360</v>
      </c>
      <c r="J482" s="346">
        <v>1.9</v>
      </c>
    </row>
    <row r="483" spans="3:10" x14ac:dyDescent="0.2">
      <c r="C483" s="332">
        <v>44247.25</v>
      </c>
      <c r="D483" s="309">
        <v>1008.4</v>
      </c>
      <c r="E483" s="309">
        <v>0</v>
      </c>
      <c r="F483" s="309">
        <v>23.2</v>
      </c>
      <c r="G483" s="345">
        <v>64.099999999999994</v>
      </c>
      <c r="H483" s="359">
        <v>3.8</v>
      </c>
      <c r="I483" s="359">
        <v>215.3</v>
      </c>
      <c r="J483" s="346">
        <v>33.5</v>
      </c>
    </row>
    <row r="484" spans="3:10" x14ac:dyDescent="0.2">
      <c r="C484" s="332">
        <v>44247.291666666664</v>
      </c>
      <c r="D484" s="309">
        <v>1008.8</v>
      </c>
      <c r="E484" s="309">
        <v>0</v>
      </c>
      <c r="F484" s="309">
        <v>23.2</v>
      </c>
      <c r="G484" s="309">
        <v>64</v>
      </c>
      <c r="H484" s="348">
        <v>4.9000000000000004</v>
      </c>
      <c r="I484" s="348">
        <v>215.7</v>
      </c>
      <c r="J484" s="307">
        <v>92.7</v>
      </c>
    </row>
    <row r="485" spans="3:10" x14ac:dyDescent="0.2">
      <c r="C485" s="332">
        <v>44247.333333333336</v>
      </c>
      <c r="D485" s="309">
        <v>1008.9</v>
      </c>
      <c r="E485" s="309">
        <v>0</v>
      </c>
      <c r="F485" s="309">
        <v>22.7</v>
      </c>
      <c r="G485" s="309">
        <v>59.9</v>
      </c>
      <c r="H485" s="307">
        <v>4.3</v>
      </c>
      <c r="I485" s="307">
        <v>224.3</v>
      </c>
      <c r="J485" s="307">
        <v>139.5</v>
      </c>
    </row>
    <row r="486" spans="3:10" x14ac:dyDescent="0.2">
      <c r="C486" s="332">
        <v>44247.375</v>
      </c>
      <c r="D486" s="309">
        <v>1008.4</v>
      </c>
      <c r="E486" s="309">
        <v>0</v>
      </c>
      <c r="F486" s="309">
        <v>23.3</v>
      </c>
      <c r="G486" s="309">
        <v>57.4</v>
      </c>
      <c r="H486" s="307">
        <v>4.5</v>
      </c>
      <c r="I486" s="307">
        <v>235.1</v>
      </c>
      <c r="J486" s="307">
        <v>329</v>
      </c>
    </row>
    <row r="487" spans="3:10" x14ac:dyDescent="0.2">
      <c r="C487" s="332">
        <v>44247.416666666664</v>
      </c>
      <c r="D487" s="309">
        <v>1007.6</v>
      </c>
      <c r="E487" s="309">
        <v>0</v>
      </c>
      <c r="F487" s="309">
        <v>24.5</v>
      </c>
      <c r="G487" s="309">
        <v>53.4</v>
      </c>
      <c r="H487" s="307">
        <v>5.0999999999999996</v>
      </c>
      <c r="I487" s="307">
        <v>251.7</v>
      </c>
      <c r="J487" s="307">
        <v>817.1</v>
      </c>
    </row>
    <row r="488" spans="3:10" x14ac:dyDescent="0.2">
      <c r="C488" s="332">
        <v>44247.458333333336</v>
      </c>
      <c r="D488" s="309">
        <v>980.3</v>
      </c>
      <c r="E488" s="309">
        <v>0</v>
      </c>
      <c r="F488" s="309">
        <v>25.1</v>
      </c>
      <c r="G488" s="309">
        <v>51.7</v>
      </c>
      <c r="H488" s="307">
        <v>6</v>
      </c>
      <c r="I488" s="307">
        <v>244.4</v>
      </c>
      <c r="J488" s="307">
        <v>983.8</v>
      </c>
    </row>
    <row r="489" spans="3:10" x14ac:dyDescent="0.2">
      <c r="C489" s="332">
        <v>44247.5</v>
      </c>
      <c r="D489" s="309">
        <v>913.4</v>
      </c>
      <c r="E489" s="309">
        <v>0</v>
      </c>
      <c r="F489" s="309">
        <v>25</v>
      </c>
      <c r="G489" s="309">
        <v>51.8</v>
      </c>
      <c r="H489" s="307">
        <v>7.2</v>
      </c>
      <c r="I489" s="307">
        <v>236.3</v>
      </c>
      <c r="J489" s="307">
        <v>981.5</v>
      </c>
    </row>
    <row r="490" spans="3:10" x14ac:dyDescent="0.2">
      <c r="C490" s="332">
        <v>44247.541666666664</v>
      </c>
      <c r="D490" s="309">
        <v>795</v>
      </c>
      <c r="E490" s="309">
        <v>0</v>
      </c>
      <c r="F490" s="309">
        <v>25.2</v>
      </c>
      <c r="G490" s="309">
        <v>51.4</v>
      </c>
      <c r="H490" s="307">
        <v>7.7</v>
      </c>
      <c r="I490" s="307">
        <v>225</v>
      </c>
      <c r="J490" s="307">
        <v>905.7</v>
      </c>
    </row>
    <row r="491" spans="3:10" x14ac:dyDescent="0.2">
      <c r="C491" s="332">
        <v>44247.583333333336</v>
      </c>
      <c r="D491" s="309">
        <v>738.2</v>
      </c>
      <c r="E491" s="309">
        <v>0</v>
      </c>
      <c r="F491" s="309">
        <v>25</v>
      </c>
      <c r="G491" s="309">
        <v>51.8</v>
      </c>
      <c r="H491" s="307">
        <v>8</v>
      </c>
      <c r="I491" s="307">
        <v>233.3</v>
      </c>
      <c r="J491" s="307">
        <v>711.9</v>
      </c>
    </row>
    <row r="492" spans="3:10" x14ac:dyDescent="0.2">
      <c r="C492" s="332">
        <v>44247.625</v>
      </c>
      <c r="D492" s="309">
        <v>924.4</v>
      </c>
      <c r="E492" s="309">
        <v>0</v>
      </c>
      <c r="F492" s="309">
        <v>24.3</v>
      </c>
      <c r="G492" s="309">
        <v>54.9</v>
      </c>
      <c r="H492" s="307">
        <v>7.2</v>
      </c>
      <c r="I492" s="307">
        <v>226.2</v>
      </c>
      <c r="J492" s="307">
        <v>394.2</v>
      </c>
    </row>
    <row r="493" spans="3:10" x14ac:dyDescent="0.2">
      <c r="C493" s="332">
        <v>44247.666666666664</v>
      </c>
      <c r="D493" s="309">
        <v>944.1</v>
      </c>
      <c r="E493" s="309">
        <v>0</v>
      </c>
      <c r="F493" s="309">
        <v>23.6</v>
      </c>
      <c r="G493" s="309">
        <v>56.3</v>
      </c>
      <c r="H493" s="307">
        <v>7</v>
      </c>
      <c r="I493" s="307">
        <v>213.6</v>
      </c>
      <c r="J493" s="307">
        <v>208.4</v>
      </c>
    </row>
    <row r="494" spans="3:10" x14ac:dyDescent="0.2">
      <c r="C494" s="332">
        <v>44247.708333333336</v>
      </c>
      <c r="D494" s="309">
        <v>924.9</v>
      </c>
      <c r="E494" s="309">
        <v>0</v>
      </c>
      <c r="F494" s="309">
        <v>23.3</v>
      </c>
      <c r="G494" s="309">
        <v>56.5</v>
      </c>
      <c r="H494" s="307">
        <v>7</v>
      </c>
      <c r="I494" s="307">
        <v>211.5</v>
      </c>
      <c r="J494" s="307">
        <v>85.1</v>
      </c>
    </row>
    <row r="495" spans="3:10" x14ac:dyDescent="0.2">
      <c r="C495" s="332">
        <v>44247.75</v>
      </c>
      <c r="D495" s="309">
        <v>1002.5</v>
      </c>
      <c r="E495" s="309">
        <v>0</v>
      </c>
      <c r="F495" s="309">
        <v>23.1</v>
      </c>
      <c r="G495" s="309">
        <v>57.4</v>
      </c>
      <c r="H495" s="307">
        <v>5.6</v>
      </c>
      <c r="I495" s="307">
        <v>204.7</v>
      </c>
      <c r="J495" s="307">
        <v>4</v>
      </c>
    </row>
    <row r="496" spans="3:10" x14ac:dyDescent="0.2">
      <c r="C496" s="332">
        <v>44247.791666666664</v>
      </c>
      <c r="D496" s="309">
        <v>1007.8</v>
      </c>
      <c r="E496" s="309">
        <v>0</v>
      </c>
      <c r="F496" s="309">
        <v>22.7</v>
      </c>
      <c r="G496" s="309">
        <v>58.5</v>
      </c>
      <c r="H496" s="307">
        <v>5.4</v>
      </c>
      <c r="I496" s="307">
        <v>200.7</v>
      </c>
      <c r="J496" s="307">
        <v>0</v>
      </c>
    </row>
    <row r="497" spans="3:10" x14ac:dyDescent="0.2">
      <c r="C497" s="332">
        <v>44247.833333333336</v>
      </c>
      <c r="D497" s="309">
        <v>1008.4</v>
      </c>
      <c r="E497" s="309">
        <v>0</v>
      </c>
      <c r="F497" s="309">
        <v>22.3</v>
      </c>
      <c r="G497" s="309">
        <v>60.6</v>
      </c>
      <c r="H497" s="307">
        <v>4.9000000000000004</v>
      </c>
      <c r="I497" s="307">
        <v>205.6</v>
      </c>
      <c r="J497" s="307">
        <v>0</v>
      </c>
    </row>
    <row r="498" spans="3:10" x14ac:dyDescent="0.2">
      <c r="C498" s="332">
        <v>44247.875</v>
      </c>
      <c r="D498" s="309">
        <v>1008.6</v>
      </c>
      <c r="E498" s="309">
        <v>0</v>
      </c>
      <c r="F498" s="309">
        <v>22.1</v>
      </c>
      <c r="G498" s="309">
        <v>61</v>
      </c>
      <c r="H498" s="307">
        <v>5.6</v>
      </c>
      <c r="I498" s="307">
        <v>196.2</v>
      </c>
      <c r="J498" s="307">
        <v>0</v>
      </c>
    </row>
    <row r="499" spans="3:10" x14ac:dyDescent="0.2">
      <c r="C499" s="332">
        <v>44247.916666666664</v>
      </c>
      <c r="D499" s="309">
        <v>1008.3</v>
      </c>
      <c r="E499" s="309">
        <v>0</v>
      </c>
      <c r="F499" s="309">
        <v>22.3</v>
      </c>
      <c r="G499" s="309">
        <v>59.7</v>
      </c>
      <c r="H499" s="347">
        <v>4.4000000000000004</v>
      </c>
      <c r="I499" s="347">
        <v>194.7</v>
      </c>
      <c r="J499" s="307">
        <v>0</v>
      </c>
    </row>
    <row r="500" spans="3:10" x14ac:dyDescent="0.2">
      <c r="C500" s="332">
        <v>44247.958333333336</v>
      </c>
      <c r="D500" s="309">
        <v>1008.2</v>
      </c>
      <c r="E500" s="309">
        <v>0</v>
      </c>
      <c r="F500" s="309">
        <v>22.1</v>
      </c>
      <c r="G500" s="345">
        <v>60.5</v>
      </c>
      <c r="H500" s="575" t="s">
        <v>360</v>
      </c>
      <c r="I500" s="575" t="s">
        <v>360</v>
      </c>
      <c r="J500" s="346">
        <v>0</v>
      </c>
    </row>
    <row r="501" spans="3:10" x14ac:dyDescent="0.2">
      <c r="C501" s="332">
        <v>44248</v>
      </c>
      <c r="D501" s="309">
        <v>1007.7</v>
      </c>
      <c r="E501" s="309">
        <v>0</v>
      </c>
      <c r="F501" s="309">
        <v>21.5</v>
      </c>
      <c r="G501" s="345">
        <v>62.2</v>
      </c>
      <c r="H501" s="360">
        <v>2.2000000000000002</v>
      </c>
      <c r="I501" s="360">
        <v>151.4</v>
      </c>
      <c r="J501" s="346">
        <v>0</v>
      </c>
    </row>
    <row r="502" spans="3:10" x14ac:dyDescent="0.2">
      <c r="C502" s="332">
        <v>44248.041666666664</v>
      </c>
      <c r="D502" s="309">
        <v>1007.8</v>
      </c>
      <c r="E502" s="309">
        <v>0</v>
      </c>
      <c r="F502" s="309">
        <v>20.9</v>
      </c>
      <c r="G502" s="345">
        <v>64.900000000000006</v>
      </c>
      <c r="H502" s="575" t="s">
        <v>360</v>
      </c>
      <c r="I502" s="575" t="s">
        <v>360</v>
      </c>
      <c r="J502" s="346">
        <v>0</v>
      </c>
    </row>
    <row r="503" spans="3:10" x14ac:dyDescent="0.2">
      <c r="C503" s="332">
        <v>44248.083333333336</v>
      </c>
      <c r="D503" s="309">
        <v>1007.1</v>
      </c>
      <c r="E503" s="309">
        <v>0</v>
      </c>
      <c r="F503" s="309">
        <v>20.5</v>
      </c>
      <c r="G503" s="345">
        <v>65.5</v>
      </c>
      <c r="H503" s="575" t="s">
        <v>360</v>
      </c>
      <c r="I503" s="575" t="s">
        <v>360</v>
      </c>
      <c r="J503" s="346">
        <v>0</v>
      </c>
    </row>
    <row r="504" spans="3:10" x14ac:dyDescent="0.2">
      <c r="C504" s="332">
        <v>44248.125</v>
      </c>
      <c r="D504" s="309">
        <v>1007.2</v>
      </c>
      <c r="E504" s="309">
        <v>0</v>
      </c>
      <c r="F504" s="309">
        <v>20.3</v>
      </c>
      <c r="G504" s="345">
        <v>66</v>
      </c>
      <c r="H504" s="360">
        <v>1</v>
      </c>
      <c r="I504" s="360">
        <v>133</v>
      </c>
      <c r="J504" s="346">
        <v>0</v>
      </c>
    </row>
    <row r="505" spans="3:10" x14ac:dyDescent="0.2">
      <c r="C505" s="332">
        <v>44248.166666666664</v>
      </c>
      <c r="D505" s="309">
        <v>1007.6</v>
      </c>
      <c r="E505" s="309">
        <v>0</v>
      </c>
      <c r="F505" s="309">
        <v>20.2</v>
      </c>
      <c r="G505" s="345">
        <v>66</v>
      </c>
      <c r="H505" s="575" t="s">
        <v>360</v>
      </c>
      <c r="I505" s="575" t="s">
        <v>360</v>
      </c>
      <c r="J505" s="346">
        <v>0</v>
      </c>
    </row>
    <row r="506" spans="3:10" x14ac:dyDescent="0.2">
      <c r="C506" s="332">
        <v>44248.208333333336</v>
      </c>
      <c r="D506" s="309">
        <v>1007.6</v>
      </c>
      <c r="E506" s="309">
        <v>0</v>
      </c>
      <c r="F506" s="309">
        <v>20.5</v>
      </c>
      <c r="G506" s="345">
        <v>65.400000000000006</v>
      </c>
      <c r="H506" s="575" t="s">
        <v>360</v>
      </c>
      <c r="I506" s="575" t="s">
        <v>360</v>
      </c>
      <c r="J506" s="346">
        <v>1.5</v>
      </c>
    </row>
    <row r="507" spans="3:10" x14ac:dyDescent="0.2">
      <c r="C507" s="332">
        <v>44248.25</v>
      </c>
      <c r="D507" s="309">
        <v>1008.3</v>
      </c>
      <c r="E507" s="309">
        <v>0</v>
      </c>
      <c r="F507" s="309">
        <v>20.7</v>
      </c>
      <c r="G507" s="345">
        <v>64.5</v>
      </c>
      <c r="H507" s="575" t="s">
        <v>360</v>
      </c>
      <c r="I507" s="575" t="s">
        <v>360</v>
      </c>
      <c r="J507" s="346">
        <v>35.200000000000003</v>
      </c>
    </row>
    <row r="508" spans="3:10" x14ac:dyDescent="0.2">
      <c r="C508" s="332">
        <v>44248.291666666664</v>
      </c>
      <c r="D508" s="309">
        <v>1008.6</v>
      </c>
      <c r="E508" s="309">
        <v>0</v>
      </c>
      <c r="F508" s="309">
        <v>20.3</v>
      </c>
      <c r="G508" s="345">
        <v>67.400000000000006</v>
      </c>
      <c r="H508" s="575" t="s">
        <v>360</v>
      </c>
      <c r="I508" s="575" t="s">
        <v>360</v>
      </c>
      <c r="J508" s="346">
        <v>132.5</v>
      </c>
    </row>
    <row r="509" spans="3:10" x14ac:dyDescent="0.2">
      <c r="C509" s="332">
        <v>44248.333333333336</v>
      </c>
      <c r="D509" s="309">
        <v>1008.1</v>
      </c>
      <c r="E509" s="309">
        <v>0</v>
      </c>
      <c r="F509" s="309">
        <v>21.9</v>
      </c>
      <c r="G509" s="309">
        <v>62.6</v>
      </c>
      <c r="H509" s="348">
        <v>1.6</v>
      </c>
      <c r="I509" s="348">
        <v>350.4</v>
      </c>
      <c r="J509" s="307">
        <v>271.7</v>
      </c>
    </row>
    <row r="510" spans="3:10" x14ac:dyDescent="0.2">
      <c r="C510" s="332">
        <v>44248.375</v>
      </c>
      <c r="D510" s="309">
        <v>1007.6</v>
      </c>
      <c r="E510" s="309">
        <v>0</v>
      </c>
      <c r="F510" s="309">
        <v>22.8</v>
      </c>
      <c r="G510" s="309">
        <v>58.4</v>
      </c>
      <c r="H510" s="307">
        <v>2.6</v>
      </c>
      <c r="I510" s="307">
        <v>275.10000000000002</v>
      </c>
      <c r="J510" s="307">
        <v>429.3</v>
      </c>
    </row>
    <row r="511" spans="3:10" x14ac:dyDescent="0.2">
      <c r="C511" s="332">
        <v>44248.416666666664</v>
      </c>
      <c r="D511" s="309">
        <v>1002.3</v>
      </c>
      <c r="E511" s="309">
        <v>0</v>
      </c>
      <c r="F511" s="309">
        <v>24.4</v>
      </c>
      <c r="G511" s="309">
        <v>52</v>
      </c>
      <c r="H511" s="307">
        <v>5</v>
      </c>
      <c r="I511" s="307">
        <v>259.3</v>
      </c>
      <c r="J511" s="307">
        <v>787.4</v>
      </c>
    </row>
    <row r="512" spans="3:10" x14ac:dyDescent="0.2">
      <c r="C512" s="332">
        <v>44248.458333333336</v>
      </c>
      <c r="D512" s="309">
        <v>1001.9</v>
      </c>
      <c r="E512" s="309">
        <v>0</v>
      </c>
      <c r="F512" s="309">
        <v>24.8</v>
      </c>
      <c r="G512" s="309">
        <v>50.8</v>
      </c>
      <c r="H512" s="307">
        <v>4.7</v>
      </c>
      <c r="I512" s="307">
        <v>260</v>
      </c>
      <c r="J512" s="307">
        <v>749.3</v>
      </c>
    </row>
    <row r="513" spans="3:10" x14ac:dyDescent="0.2">
      <c r="C513" s="332">
        <v>44248.5</v>
      </c>
      <c r="D513" s="309">
        <v>1001.7</v>
      </c>
      <c r="E513" s="309">
        <v>0</v>
      </c>
      <c r="F513" s="309">
        <v>24.2</v>
      </c>
      <c r="G513" s="309">
        <v>52.5</v>
      </c>
      <c r="H513" s="307">
        <v>5.3</v>
      </c>
      <c r="I513" s="307">
        <v>250.8</v>
      </c>
      <c r="J513" s="307">
        <v>529.9</v>
      </c>
    </row>
    <row r="514" spans="3:10" x14ac:dyDescent="0.2">
      <c r="C514" s="332">
        <v>44248.541666666664</v>
      </c>
      <c r="D514" s="309">
        <v>1006.2</v>
      </c>
      <c r="E514" s="309">
        <v>0</v>
      </c>
      <c r="F514" s="309">
        <v>24.6</v>
      </c>
      <c r="G514" s="309">
        <v>51.9</v>
      </c>
      <c r="H514" s="307">
        <v>4.7</v>
      </c>
      <c r="I514" s="307">
        <v>243.9</v>
      </c>
      <c r="J514" s="307">
        <v>801.2</v>
      </c>
    </row>
    <row r="515" spans="3:10" x14ac:dyDescent="0.2">
      <c r="C515" s="332">
        <v>44248.583333333336</v>
      </c>
      <c r="D515" s="309">
        <v>1006</v>
      </c>
      <c r="E515" s="309">
        <v>0</v>
      </c>
      <c r="F515" s="309">
        <v>24.7</v>
      </c>
      <c r="G515" s="309">
        <v>52.1</v>
      </c>
      <c r="H515" s="307">
        <v>5</v>
      </c>
      <c r="I515" s="307">
        <v>281.10000000000002</v>
      </c>
      <c r="J515" s="307">
        <v>603.29999999999995</v>
      </c>
    </row>
    <row r="516" spans="3:10" x14ac:dyDescent="0.2">
      <c r="C516" s="332">
        <v>44248.625</v>
      </c>
      <c r="D516" s="309">
        <v>1006</v>
      </c>
      <c r="E516" s="309">
        <v>0</v>
      </c>
      <c r="F516" s="309">
        <v>23.9</v>
      </c>
      <c r="G516" s="309">
        <v>55.3</v>
      </c>
      <c r="H516" s="307">
        <v>4</v>
      </c>
      <c r="I516" s="307">
        <v>290.5</v>
      </c>
      <c r="J516" s="307">
        <v>306.8</v>
      </c>
    </row>
    <row r="517" spans="3:10" x14ac:dyDescent="0.2">
      <c r="C517" s="332">
        <v>44248.666666666664</v>
      </c>
      <c r="D517" s="309">
        <v>1006.1</v>
      </c>
      <c r="E517" s="309">
        <v>0</v>
      </c>
      <c r="F517" s="309">
        <v>23.3</v>
      </c>
      <c r="G517" s="309">
        <v>57.4</v>
      </c>
      <c r="H517" s="307">
        <v>3.8</v>
      </c>
      <c r="I517" s="307">
        <v>284</v>
      </c>
      <c r="J517" s="307">
        <v>157.30000000000001</v>
      </c>
    </row>
    <row r="518" spans="3:10" x14ac:dyDescent="0.2">
      <c r="C518" s="332">
        <v>44248.708333333336</v>
      </c>
      <c r="D518" s="309">
        <v>1007.1</v>
      </c>
      <c r="E518" s="309">
        <v>0</v>
      </c>
      <c r="F518" s="309">
        <v>23.6</v>
      </c>
      <c r="G518" s="309">
        <v>56.7</v>
      </c>
      <c r="H518" s="307">
        <v>3.1</v>
      </c>
      <c r="I518" s="307">
        <v>232.2</v>
      </c>
      <c r="J518" s="307">
        <v>41.4</v>
      </c>
    </row>
    <row r="519" spans="3:10" x14ac:dyDescent="0.2">
      <c r="C519" s="332">
        <v>44248.75</v>
      </c>
      <c r="D519" s="309">
        <v>1007.7</v>
      </c>
      <c r="E519" s="309">
        <v>0</v>
      </c>
      <c r="F519" s="309">
        <v>23.2</v>
      </c>
      <c r="G519" s="309">
        <v>57.2</v>
      </c>
      <c r="H519" s="307">
        <v>3.4</v>
      </c>
      <c r="I519" s="307">
        <v>215.3</v>
      </c>
      <c r="J519" s="307">
        <v>3.8</v>
      </c>
    </row>
    <row r="520" spans="3:10" x14ac:dyDescent="0.2">
      <c r="C520" s="332">
        <v>44248.791666666664</v>
      </c>
      <c r="D520" s="309">
        <v>1008.6</v>
      </c>
      <c r="E520" s="309">
        <v>0</v>
      </c>
      <c r="F520" s="309">
        <v>23.2</v>
      </c>
      <c r="G520" s="309">
        <v>58</v>
      </c>
      <c r="H520" s="307">
        <v>2</v>
      </c>
      <c r="I520" s="307">
        <v>230.8</v>
      </c>
      <c r="J520" s="307">
        <v>0</v>
      </c>
    </row>
    <row r="521" spans="3:10" x14ac:dyDescent="0.2">
      <c r="C521" s="332">
        <v>44248.833333333336</v>
      </c>
      <c r="D521" s="309">
        <v>1008.6</v>
      </c>
      <c r="E521" s="309">
        <v>0</v>
      </c>
      <c r="F521" s="309">
        <v>23.1</v>
      </c>
      <c r="G521" s="309">
        <v>57</v>
      </c>
      <c r="H521" s="347">
        <v>2.2000000000000002</v>
      </c>
      <c r="I521" s="347">
        <v>200.9</v>
      </c>
      <c r="J521" s="307">
        <v>0</v>
      </c>
    </row>
    <row r="522" spans="3:10" x14ac:dyDescent="0.2">
      <c r="C522" s="332">
        <v>44248.875</v>
      </c>
      <c r="D522" s="309">
        <v>1008.7</v>
      </c>
      <c r="E522" s="309">
        <v>0</v>
      </c>
      <c r="F522" s="309">
        <v>21.6</v>
      </c>
      <c r="G522" s="345">
        <v>62.3</v>
      </c>
      <c r="H522" s="575" t="s">
        <v>360</v>
      </c>
      <c r="I522" s="575" t="s">
        <v>360</v>
      </c>
      <c r="J522" s="346">
        <v>0</v>
      </c>
    </row>
    <row r="523" spans="3:10" x14ac:dyDescent="0.2">
      <c r="C523" s="332">
        <v>44248.916666666664</v>
      </c>
      <c r="D523" s="309">
        <v>1008.6</v>
      </c>
      <c r="E523" s="309">
        <v>0</v>
      </c>
      <c r="F523" s="309">
        <v>21.1</v>
      </c>
      <c r="G523" s="309">
        <v>64.8</v>
      </c>
      <c r="H523" s="350">
        <v>1</v>
      </c>
      <c r="I523" s="350">
        <v>3.2</v>
      </c>
      <c r="J523" s="307">
        <v>0</v>
      </c>
    </row>
    <row r="524" spans="3:10" x14ac:dyDescent="0.2">
      <c r="C524" s="332">
        <v>44248.958333333336</v>
      </c>
      <c r="D524" s="309">
        <v>1008.3</v>
      </c>
      <c r="E524" s="309">
        <v>0</v>
      </c>
      <c r="F524" s="309">
        <v>20.8</v>
      </c>
      <c r="G524" s="345">
        <v>66.5</v>
      </c>
      <c r="H524" s="575" t="s">
        <v>360</v>
      </c>
      <c r="I524" s="575" t="s">
        <v>360</v>
      </c>
      <c r="J524" s="346">
        <v>0</v>
      </c>
    </row>
    <row r="525" spans="3:10" x14ac:dyDescent="0.2">
      <c r="C525" s="332">
        <v>44249</v>
      </c>
      <c r="D525" s="309">
        <v>1008</v>
      </c>
      <c r="E525" s="309">
        <v>0</v>
      </c>
      <c r="F525" s="309">
        <v>20.6</v>
      </c>
      <c r="G525" s="309">
        <v>67.5</v>
      </c>
      <c r="H525" s="350">
        <v>1.5</v>
      </c>
      <c r="I525" s="350">
        <v>30.6</v>
      </c>
      <c r="J525" s="307">
        <v>0</v>
      </c>
    </row>
    <row r="526" spans="3:10" x14ac:dyDescent="0.2">
      <c r="C526" s="332">
        <v>44249.041666666664</v>
      </c>
      <c r="D526" s="309">
        <v>1007.7</v>
      </c>
      <c r="E526" s="309">
        <v>0</v>
      </c>
      <c r="F526" s="309">
        <v>19.899999999999999</v>
      </c>
      <c r="G526" s="345">
        <v>69.8</v>
      </c>
      <c r="H526" s="575" t="s">
        <v>360</v>
      </c>
      <c r="I526" s="575" t="s">
        <v>360</v>
      </c>
      <c r="J526" s="346">
        <v>0</v>
      </c>
    </row>
    <row r="527" spans="3:10" x14ac:dyDescent="0.2">
      <c r="C527" s="332">
        <v>44249.083333333336</v>
      </c>
      <c r="D527" s="309">
        <v>1007.6</v>
      </c>
      <c r="E527" s="309">
        <v>0</v>
      </c>
      <c r="F527" s="309">
        <v>19.899999999999999</v>
      </c>
      <c r="G527" s="345">
        <v>70.3</v>
      </c>
      <c r="H527" s="575" t="s">
        <v>360</v>
      </c>
      <c r="I527" s="575" t="s">
        <v>360</v>
      </c>
      <c r="J527" s="346">
        <v>0</v>
      </c>
    </row>
    <row r="528" spans="3:10" x14ac:dyDescent="0.2">
      <c r="C528" s="332">
        <v>44249.125</v>
      </c>
      <c r="D528" s="309">
        <v>1007.2</v>
      </c>
      <c r="E528" s="309">
        <v>0</v>
      </c>
      <c r="F528" s="309">
        <v>19.399999999999999</v>
      </c>
      <c r="G528" s="345">
        <v>72.400000000000006</v>
      </c>
      <c r="H528" s="575" t="s">
        <v>360</v>
      </c>
      <c r="I528" s="575" t="s">
        <v>360</v>
      </c>
      <c r="J528" s="346">
        <v>0</v>
      </c>
    </row>
    <row r="529" spans="3:10" x14ac:dyDescent="0.2">
      <c r="C529" s="332">
        <v>44249.166666666664</v>
      </c>
      <c r="D529" s="309">
        <v>1007.5</v>
      </c>
      <c r="E529" s="309">
        <v>0</v>
      </c>
      <c r="F529" s="309">
        <v>19.2</v>
      </c>
      <c r="G529" s="345">
        <v>74.599999999999994</v>
      </c>
      <c r="H529" s="575" t="s">
        <v>360</v>
      </c>
      <c r="I529" s="575" t="s">
        <v>360</v>
      </c>
      <c r="J529" s="346">
        <v>0</v>
      </c>
    </row>
    <row r="530" spans="3:10" x14ac:dyDescent="0.2">
      <c r="C530" s="332">
        <v>44249.208333333336</v>
      </c>
      <c r="D530" s="309">
        <v>1007.5</v>
      </c>
      <c r="E530" s="309">
        <v>0</v>
      </c>
      <c r="F530" s="309">
        <v>19.7</v>
      </c>
      <c r="G530" s="345">
        <v>71.900000000000006</v>
      </c>
      <c r="H530" s="575" t="s">
        <v>360</v>
      </c>
      <c r="I530" s="575" t="s">
        <v>360</v>
      </c>
      <c r="J530" s="346">
        <v>1.1000000000000001</v>
      </c>
    </row>
    <row r="531" spans="3:10" x14ac:dyDescent="0.2">
      <c r="C531" s="332">
        <v>44249.25</v>
      </c>
      <c r="D531" s="309">
        <v>1007.8</v>
      </c>
      <c r="E531" s="309">
        <v>0</v>
      </c>
      <c r="F531" s="309">
        <v>20.100000000000001</v>
      </c>
      <c r="G531" s="345">
        <v>70.099999999999994</v>
      </c>
      <c r="H531" s="362">
        <v>0.6</v>
      </c>
      <c r="I531" s="575" t="s">
        <v>360</v>
      </c>
      <c r="J531" s="346">
        <v>61.7</v>
      </c>
    </row>
    <row r="532" spans="3:10" x14ac:dyDescent="0.2">
      <c r="C532" s="332">
        <v>44249.291666666664</v>
      </c>
      <c r="D532" s="309">
        <v>1007.8</v>
      </c>
      <c r="E532" s="309">
        <v>0</v>
      </c>
      <c r="F532" s="309">
        <v>20.7</v>
      </c>
      <c r="G532" s="309">
        <v>67.7</v>
      </c>
      <c r="H532" s="348">
        <v>1</v>
      </c>
      <c r="I532" s="348">
        <v>295.2</v>
      </c>
      <c r="J532" s="307">
        <v>270.89999999999998</v>
      </c>
    </row>
    <row r="533" spans="3:10" x14ac:dyDescent="0.2">
      <c r="C533" s="332">
        <v>44249.333333333336</v>
      </c>
      <c r="D533" s="309">
        <v>1007.3</v>
      </c>
      <c r="E533" s="309">
        <v>0</v>
      </c>
      <c r="F533" s="309">
        <v>20.399999999999999</v>
      </c>
      <c r="G533" s="309">
        <v>69.400000000000006</v>
      </c>
      <c r="H533" s="307">
        <v>1.4</v>
      </c>
      <c r="I533" s="307">
        <v>334.4</v>
      </c>
      <c r="J533" s="307">
        <v>588.20000000000005</v>
      </c>
    </row>
    <row r="534" spans="3:10" x14ac:dyDescent="0.2">
      <c r="C534" s="332">
        <v>44249.375</v>
      </c>
      <c r="D534" s="309">
        <v>1006.6</v>
      </c>
      <c r="E534" s="309">
        <v>0</v>
      </c>
      <c r="F534" s="309">
        <v>20.9</v>
      </c>
      <c r="G534" s="309">
        <v>68.3</v>
      </c>
      <c r="H534" s="307">
        <v>1.6</v>
      </c>
      <c r="I534" s="307">
        <v>321.2</v>
      </c>
      <c r="J534" s="307">
        <v>756.9</v>
      </c>
    </row>
    <row r="535" spans="3:10" x14ac:dyDescent="0.2">
      <c r="C535" s="332">
        <v>44249.416666666664</v>
      </c>
      <c r="D535" s="309">
        <v>1005.8</v>
      </c>
      <c r="E535" s="309">
        <v>0</v>
      </c>
      <c r="F535" s="309">
        <v>21.4</v>
      </c>
      <c r="G535" s="309">
        <v>66</v>
      </c>
      <c r="H535" s="307">
        <v>2</v>
      </c>
      <c r="I535" s="307">
        <v>322.89999999999998</v>
      </c>
      <c r="J535" s="307">
        <v>893.3</v>
      </c>
    </row>
    <row r="536" spans="3:10" x14ac:dyDescent="0.2">
      <c r="C536" s="332">
        <v>44249.458333333336</v>
      </c>
      <c r="D536" s="309">
        <v>1005.1</v>
      </c>
      <c r="E536" s="309">
        <v>0</v>
      </c>
      <c r="F536" s="309">
        <v>21.7</v>
      </c>
      <c r="G536" s="309">
        <v>64.400000000000006</v>
      </c>
      <c r="H536" s="307">
        <v>2.2000000000000002</v>
      </c>
      <c r="I536" s="307">
        <v>328.1</v>
      </c>
      <c r="J536" s="307">
        <v>988.9</v>
      </c>
    </row>
    <row r="537" spans="3:10" x14ac:dyDescent="0.2">
      <c r="C537" s="332">
        <v>44249.5</v>
      </c>
      <c r="D537" s="309">
        <v>1005.4</v>
      </c>
      <c r="E537" s="309">
        <v>0</v>
      </c>
      <c r="F537" s="309">
        <v>22</v>
      </c>
      <c r="G537" s="309">
        <v>62.5</v>
      </c>
      <c r="H537" s="307">
        <v>3</v>
      </c>
      <c r="I537" s="307">
        <v>338.8</v>
      </c>
      <c r="J537" s="307">
        <v>974.9</v>
      </c>
    </row>
    <row r="538" spans="3:10" x14ac:dyDescent="0.2">
      <c r="C538" s="332">
        <v>44249.541666666664</v>
      </c>
      <c r="D538" s="309">
        <v>1005.4</v>
      </c>
      <c r="E538" s="309">
        <v>0</v>
      </c>
      <c r="F538" s="309">
        <v>22.9</v>
      </c>
      <c r="G538" s="309">
        <v>60.7</v>
      </c>
      <c r="H538" s="307">
        <v>4.0999999999999996</v>
      </c>
      <c r="I538" s="307">
        <v>326.7</v>
      </c>
      <c r="J538" s="307">
        <v>929.9</v>
      </c>
    </row>
    <row r="539" spans="3:10" x14ac:dyDescent="0.2">
      <c r="C539" s="332">
        <v>44249.583333333336</v>
      </c>
      <c r="D539" s="309">
        <v>1005.3</v>
      </c>
      <c r="E539" s="309">
        <v>0</v>
      </c>
      <c r="F539" s="309">
        <v>24.4</v>
      </c>
      <c r="G539" s="309">
        <v>51.8</v>
      </c>
      <c r="H539" s="307">
        <v>4.8</v>
      </c>
      <c r="I539" s="307">
        <v>302.3</v>
      </c>
      <c r="J539" s="307">
        <v>776.1</v>
      </c>
    </row>
    <row r="540" spans="3:10" x14ac:dyDescent="0.2">
      <c r="C540" s="332">
        <v>44249.625</v>
      </c>
      <c r="D540" s="309">
        <v>1005.6</v>
      </c>
      <c r="E540" s="309">
        <v>0</v>
      </c>
      <c r="F540" s="309">
        <v>22.3</v>
      </c>
      <c r="G540" s="309">
        <v>64.400000000000006</v>
      </c>
      <c r="H540" s="307">
        <v>3.8</v>
      </c>
      <c r="I540" s="307">
        <v>307</v>
      </c>
      <c r="J540" s="307">
        <v>541</v>
      </c>
    </row>
    <row r="541" spans="3:10" x14ac:dyDescent="0.2">
      <c r="C541" s="332">
        <v>44249.666666666664</v>
      </c>
      <c r="D541" s="309">
        <v>1006</v>
      </c>
      <c r="E541" s="309">
        <v>0</v>
      </c>
      <c r="F541" s="309">
        <v>22</v>
      </c>
      <c r="G541" s="309">
        <v>69</v>
      </c>
      <c r="H541" s="307">
        <v>2.7</v>
      </c>
      <c r="I541" s="307">
        <v>325</v>
      </c>
      <c r="J541" s="307">
        <v>280.7</v>
      </c>
    </row>
    <row r="542" spans="3:10" x14ac:dyDescent="0.2">
      <c r="C542" s="332">
        <v>44249.708333333336</v>
      </c>
      <c r="D542" s="309">
        <v>1006.5</v>
      </c>
      <c r="E542" s="309">
        <v>0</v>
      </c>
      <c r="F542" s="309">
        <v>21.7</v>
      </c>
      <c r="G542" s="309">
        <v>68.400000000000006</v>
      </c>
      <c r="H542" s="307">
        <v>1.6</v>
      </c>
      <c r="I542" s="307">
        <v>343.3</v>
      </c>
      <c r="J542" s="307">
        <v>98.1</v>
      </c>
    </row>
    <row r="543" spans="3:10" x14ac:dyDescent="0.2">
      <c r="C543" s="332">
        <v>44249.75</v>
      </c>
      <c r="D543" s="309">
        <v>1007.4</v>
      </c>
      <c r="E543" s="309">
        <v>0</v>
      </c>
      <c r="F543" s="309">
        <v>23.3</v>
      </c>
      <c r="G543" s="309">
        <v>54.8</v>
      </c>
      <c r="H543" s="307">
        <v>3.2</v>
      </c>
      <c r="I543" s="307">
        <v>227.2</v>
      </c>
      <c r="J543" s="307">
        <v>3.8</v>
      </c>
    </row>
    <row r="544" spans="3:10" x14ac:dyDescent="0.2">
      <c r="C544" s="332">
        <v>44249.791666666664</v>
      </c>
      <c r="D544" s="309">
        <v>1007.9</v>
      </c>
      <c r="E544" s="309">
        <v>0</v>
      </c>
      <c r="F544" s="309">
        <v>23.6</v>
      </c>
      <c r="G544" s="309">
        <v>52.3</v>
      </c>
      <c r="H544" s="307">
        <v>3.1</v>
      </c>
      <c r="I544" s="307">
        <v>205.8</v>
      </c>
      <c r="J544" s="307">
        <v>0</v>
      </c>
    </row>
    <row r="545" spans="3:10" x14ac:dyDescent="0.2">
      <c r="C545" s="332">
        <v>44249.833333333336</v>
      </c>
      <c r="D545" s="309">
        <v>1008.1</v>
      </c>
      <c r="E545" s="309">
        <v>0</v>
      </c>
      <c r="F545" s="309">
        <v>23.7</v>
      </c>
      <c r="G545" s="309">
        <v>50.9</v>
      </c>
      <c r="H545" s="307">
        <v>3.7</v>
      </c>
      <c r="I545" s="307">
        <v>199.1</v>
      </c>
      <c r="J545" s="307">
        <v>0</v>
      </c>
    </row>
    <row r="546" spans="3:10" x14ac:dyDescent="0.2">
      <c r="C546" s="332">
        <v>44249.875</v>
      </c>
      <c r="D546" s="309">
        <v>1008.2</v>
      </c>
      <c r="E546" s="309">
        <v>0</v>
      </c>
      <c r="F546" s="309">
        <v>23.6</v>
      </c>
      <c r="G546" s="309">
        <v>51.4</v>
      </c>
      <c r="H546" s="307">
        <v>3</v>
      </c>
      <c r="I546" s="307">
        <v>212.7</v>
      </c>
      <c r="J546" s="307">
        <v>0</v>
      </c>
    </row>
    <row r="547" spans="3:10" x14ac:dyDescent="0.2">
      <c r="C547" s="332">
        <v>44249.916666666664</v>
      </c>
      <c r="D547" s="309">
        <v>1008</v>
      </c>
      <c r="E547" s="309">
        <v>0</v>
      </c>
      <c r="F547" s="309">
        <v>23.1</v>
      </c>
      <c r="G547" s="309">
        <v>53.1</v>
      </c>
      <c r="H547" s="347">
        <v>3.1</v>
      </c>
      <c r="I547" s="347">
        <v>215.6</v>
      </c>
      <c r="J547" s="307">
        <v>0</v>
      </c>
    </row>
    <row r="548" spans="3:10" x14ac:dyDescent="0.2">
      <c r="C548" s="332">
        <v>44249.958333333336</v>
      </c>
      <c r="D548" s="309">
        <v>1007.6</v>
      </c>
      <c r="E548" s="309">
        <v>0</v>
      </c>
      <c r="F548" s="309">
        <v>21.9</v>
      </c>
      <c r="G548" s="345">
        <v>60.6</v>
      </c>
      <c r="H548" s="575" t="s">
        <v>360</v>
      </c>
      <c r="I548" s="575" t="s">
        <v>360</v>
      </c>
      <c r="J548" s="346">
        <v>0</v>
      </c>
    </row>
    <row r="549" spans="3:10" x14ac:dyDescent="0.2">
      <c r="C549" s="332">
        <v>44250</v>
      </c>
      <c r="D549" s="309">
        <v>1006.6</v>
      </c>
      <c r="E549" s="309">
        <v>0</v>
      </c>
      <c r="F549" s="309">
        <v>21.2</v>
      </c>
      <c r="G549" s="345">
        <v>66.099999999999994</v>
      </c>
      <c r="H549" s="575" t="s">
        <v>360</v>
      </c>
      <c r="I549" s="575" t="s">
        <v>360</v>
      </c>
      <c r="J549" s="346">
        <v>0</v>
      </c>
    </row>
    <row r="550" spans="3:10" x14ac:dyDescent="0.2">
      <c r="C550" s="332">
        <v>44250.041666666664</v>
      </c>
      <c r="D550" s="309">
        <v>1006.1</v>
      </c>
      <c r="E550" s="309">
        <v>0</v>
      </c>
      <c r="F550" s="309">
        <v>21.2</v>
      </c>
      <c r="G550" s="345">
        <v>64.400000000000006</v>
      </c>
      <c r="H550" s="575" t="s">
        <v>360</v>
      </c>
      <c r="I550" s="575" t="s">
        <v>360</v>
      </c>
      <c r="J550" s="346">
        <v>0</v>
      </c>
    </row>
    <row r="551" spans="3:10" x14ac:dyDescent="0.2">
      <c r="C551" s="332">
        <v>44250.083333333336</v>
      </c>
      <c r="D551" s="309">
        <v>1005.6</v>
      </c>
      <c r="E551" s="309">
        <v>0</v>
      </c>
      <c r="F551" s="309">
        <v>21.1</v>
      </c>
      <c r="G551" s="345">
        <v>64.8</v>
      </c>
      <c r="H551" s="359">
        <v>1.1000000000000001</v>
      </c>
      <c r="I551" s="359">
        <v>47.1</v>
      </c>
      <c r="J551" s="346">
        <v>0</v>
      </c>
    </row>
    <row r="552" spans="3:10" x14ac:dyDescent="0.2">
      <c r="C552" s="332">
        <v>44250.125</v>
      </c>
      <c r="D552" s="309">
        <v>1005.3</v>
      </c>
      <c r="E552" s="309">
        <v>0</v>
      </c>
      <c r="F552" s="309">
        <v>20.8</v>
      </c>
      <c r="G552" s="345">
        <v>66.599999999999994</v>
      </c>
      <c r="H552" s="351">
        <v>1</v>
      </c>
      <c r="I552" s="351">
        <v>29.5</v>
      </c>
      <c r="J552" s="346">
        <v>0</v>
      </c>
    </row>
    <row r="553" spans="3:10" x14ac:dyDescent="0.2">
      <c r="C553" s="332">
        <v>44250.166666666664</v>
      </c>
      <c r="D553" s="309">
        <v>1005.3</v>
      </c>
      <c r="E553" s="309">
        <v>0</v>
      </c>
      <c r="F553" s="309">
        <v>20.7</v>
      </c>
      <c r="G553" s="345">
        <v>66.099999999999994</v>
      </c>
      <c r="H553" s="360">
        <v>1.1000000000000001</v>
      </c>
      <c r="I553" s="360">
        <v>81.400000000000006</v>
      </c>
      <c r="J553" s="346">
        <v>0</v>
      </c>
    </row>
    <row r="554" spans="3:10" x14ac:dyDescent="0.2">
      <c r="C554" s="332">
        <v>44250.208333333336</v>
      </c>
      <c r="D554" s="309">
        <v>1005.6</v>
      </c>
      <c r="E554" s="309">
        <v>0</v>
      </c>
      <c r="F554" s="309">
        <v>21</v>
      </c>
      <c r="G554" s="345">
        <v>63.4</v>
      </c>
      <c r="H554" s="575" t="s">
        <v>360</v>
      </c>
      <c r="I554" s="575" t="s">
        <v>360</v>
      </c>
      <c r="J554" s="346">
        <v>3.5</v>
      </c>
    </row>
    <row r="555" spans="3:10" x14ac:dyDescent="0.2">
      <c r="C555" s="332">
        <v>44250.25</v>
      </c>
      <c r="D555" s="309">
        <v>1006.2</v>
      </c>
      <c r="E555" s="309">
        <v>0</v>
      </c>
      <c r="F555" s="309">
        <v>20.399999999999999</v>
      </c>
      <c r="G555" s="345">
        <v>67.2</v>
      </c>
      <c r="H555" s="575" t="s">
        <v>360</v>
      </c>
      <c r="I555" s="575" t="s">
        <v>360</v>
      </c>
      <c r="J555" s="346">
        <v>89.2</v>
      </c>
    </row>
    <row r="556" spans="3:10" x14ac:dyDescent="0.2">
      <c r="C556" s="332">
        <v>44250.291666666664</v>
      </c>
      <c r="D556" s="309">
        <v>1006.4</v>
      </c>
      <c r="E556" s="309">
        <v>0</v>
      </c>
      <c r="F556" s="309">
        <v>21.3</v>
      </c>
      <c r="G556" s="309">
        <v>64.8</v>
      </c>
      <c r="H556" s="348">
        <v>1.3</v>
      </c>
      <c r="I556" s="348">
        <v>26.1</v>
      </c>
      <c r="J556" s="307">
        <v>234.1</v>
      </c>
    </row>
    <row r="557" spans="3:10" x14ac:dyDescent="0.2">
      <c r="C557" s="332">
        <v>44250.333333333336</v>
      </c>
      <c r="D557" s="309">
        <v>1006</v>
      </c>
      <c r="E557" s="309">
        <v>0</v>
      </c>
      <c r="F557" s="309">
        <v>22.6</v>
      </c>
      <c r="G557" s="309">
        <v>59.9</v>
      </c>
      <c r="H557" s="307">
        <v>2.1</v>
      </c>
      <c r="I557" s="307">
        <v>7.2</v>
      </c>
      <c r="J557" s="307">
        <v>593.4</v>
      </c>
    </row>
    <row r="558" spans="3:10" x14ac:dyDescent="0.2">
      <c r="C558" s="332">
        <v>44250.375</v>
      </c>
      <c r="D558" s="309">
        <v>1004.8</v>
      </c>
      <c r="E558" s="309">
        <v>0</v>
      </c>
      <c r="F558" s="309">
        <v>23.5</v>
      </c>
      <c r="G558" s="309">
        <v>55.7</v>
      </c>
      <c r="H558" s="307">
        <v>3.8</v>
      </c>
      <c r="I558" s="307">
        <v>338.4</v>
      </c>
      <c r="J558" s="307">
        <v>764.8</v>
      </c>
    </row>
    <row r="559" spans="3:10" x14ac:dyDescent="0.2">
      <c r="C559" s="332">
        <v>44250.416666666664</v>
      </c>
      <c r="D559" s="309">
        <v>999.7</v>
      </c>
      <c r="E559" s="309">
        <v>0</v>
      </c>
      <c r="F559" s="309">
        <v>24.7</v>
      </c>
      <c r="G559" s="309">
        <v>50.7</v>
      </c>
      <c r="H559" s="307">
        <v>5.7</v>
      </c>
      <c r="I559" s="307">
        <v>239.1</v>
      </c>
      <c r="J559" s="307">
        <v>885.2</v>
      </c>
    </row>
    <row r="560" spans="3:10" x14ac:dyDescent="0.2">
      <c r="C560" s="332">
        <v>44250.458333333336</v>
      </c>
      <c r="D560" s="309">
        <v>1004.5</v>
      </c>
      <c r="E560" s="309">
        <v>0</v>
      </c>
      <c r="F560" s="309">
        <v>24.9</v>
      </c>
      <c r="G560" s="309">
        <v>51.5</v>
      </c>
      <c r="H560" s="307">
        <v>6.1</v>
      </c>
      <c r="I560" s="307">
        <v>232.3</v>
      </c>
      <c r="J560" s="307">
        <v>959.3</v>
      </c>
    </row>
    <row r="561" spans="3:10" x14ac:dyDescent="0.2">
      <c r="C561" s="332">
        <v>44250.5</v>
      </c>
      <c r="D561" s="309">
        <v>970.6</v>
      </c>
      <c r="E561" s="309">
        <v>0</v>
      </c>
      <c r="F561" s="309">
        <v>24.9</v>
      </c>
      <c r="G561" s="309">
        <v>52</v>
      </c>
      <c r="H561" s="307">
        <v>7.2</v>
      </c>
      <c r="I561" s="307">
        <v>242.1</v>
      </c>
      <c r="J561" s="307">
        <v>962.6</v>
      </c>
    </row>
    <row r="562" spans="3:10" x14ac:dyDescent="0.2">
      <c r="C562" s="332">
        <v>44250.541666666664</v>
      </c>
      <c r="D562" s="309">
        <v>989</v>
      </c>
      <c r="E562" s="309">
        <v>0</v>
      </c>
      <c r="F562" s="309">
        <v>24.8</v>
      </c>
      <c r="G562" s="309">
        <v>53</v>
      </c>
      <c r="H562" s="307">
        <v>6.6</v>
      </c>
      <c r="I562" s="307">
        <v>239.8</v>
      </c>
      <c r="J562" s="307">
        <v>887.7</v>
      </c>
    </row>
    <row r="563" spans="3:10" x14ac:dyDescent="0.2">
      <c r="C563" s="332">
        <v>44250.583333333336</v>
      </c>
      <c r="D563" s="309">
        <v>1003.5</v>
      </c>
      <c r="E563" s="309">
        <v>0</v>
      </c>
      <c r="F563" s="309">
        <v>25.1</v>
      </c>
      <c r="G563" s="309">
        <v>53.7</v>
      </c>
      <c r="H563" s="307">
        <v>5.3</v>
      </c>
      <c r="I563" s="307">
        <v>247.8</v>
      </c>
      <c r="J563" s="307">
        <v>792.5</v>
      </c>
    </row>
    <row r="564" spans="3:10" x14ac:dyDescent="0.2">
      <c r="C564" s="332">
        <v>44250.625</v>
      </c>
      <c r="D564" s="309">
        <v>1003.6</v>
      </c>
      <c r="E564" s="309">
        <v>0</v>
      </c>
      <c r="F564" s="309">
        <v>24.5</v>
      </c>
      <c r="G564" s="309">
        <v>55.3</v>
      </c>
      <c r="H564" s="307">
        <v>5.0999999999999996</v>
      </c>
      <c r="I564" s="307">
        <v>269.8</v>
      </c>
      <c r="J564" s="307">
        <v>501.3</v>
      </c>
    </row>
    <row r="565" spans="3:10" x14ac:dyDescent="0.2">
      <c r="C565" s="332">
        <v>44250.666666666664</v>
      </c>
      <c r="D565" s="309">
        <v>1004.3</v>
      </c>
      <c r="E565" s="309">
        <v>0</v>
      </c>
      <c r="F565" s="309">
        <v>23.7</v>
      </c>
      <c r="G565" s="309">
        <v>57.8</v>
      </c>
      <c r="H565" s="307">
        <v>4.5999999999999996</v>
      </c>
      <c r="I565" s="307">
        <v>282.2</v>
      </c>
      <c r="J565" s="307">
        <v>245.4</v>
      </c>
    </row>
    <row r="566" spans="3:10" x14ac:dyDescent="0.2">
      <c r="C566" s="332">
        <v>44250.708333333336</v>
      </c>
      <c r="D566" s="309">
        <v>1005.4</v>
      </c>
      <c r="E566" s="309">
        <v>0</v>
      </c>
      <c r="F566" s="309">
        <v>22</v>
      </c>
      <c r="G566" s="309">
        <v>63.3</v>
      </c>
      <c r="H566" s="307">
        <v>2.9</v>
      </c>
      <c r="I566" s="307">
        <v>293.8</v>
      </c>
      <c r="J566" s="307">
        <v>130.80000000000001</v>
      </c>
    </row>
    <row r="567" spans="3:10" x14ac:dyDescent="0.2">
      <c r="C567" s="332">
        <v>44250.75</v>
      </c>
      <c r="D567" s="309">
        <v>1006.8</v>
      </c>
      <c r="E567" s="309">
        <v>0</v>
      </c>
      <c r="F567" s="309">
        <v>21.2</v>
      </c>
      <c r="G567" s="309">
        <v>69</v>
      </c>
      <c r="H567" s="307">
        <v>2.2999999999999998</v>
      </c>
      <c r="I567" s="307">
        <v>10.199999999999999</v>
      </c>
      <c r="J567" s="307">
        <v>6.1</v>
      </c>
    </row>
    <row r="568" spans="3:10" x14ac:dyDescent="0.2">
      <c r="C568" s="332">
        <v>44250.791666666664</v>
      </c>
      <c r="D568" s="309">
        <v>1007.9</v>
      </c>
      <c r="E568" s="309">
        <v>0</v>
      </c>
      <c r="F568" s="309">
        <v>20.9</v>
      </c>
      <c r="G568" s="309">
        <v>71.400000000000006</v>
      </c>
      <c r="H568" s="347">
        <v>1.5</v>
      </c>
      <c r="I568" s="347">
        <v>8.3000000000000007</v>
      </c>
      <c r="J568" s="307">
        <v>0</v>
      </c>
    </row>
    <row r="569" spans="3:10" x14ac:dyDescent="0.2">
      <c r="C569" s="332">
        <v>44250.833333333336</v>
      </c>
      <c r="D569" s="309">
        <v>1008.1</v>
      </c>
      <c r="E569" s="309">
        <v>0</v>
      </c>
      <c r="F569" s="309">
        <v>20.8</v>
      </c>
      <c r="G569" s="345">
        <v>71.8</v>
      </c>
      <c r="H569" s="575" t="s">
        <v>360</v>
      </c>
      <c r="I569" s="575" t="s">
        <v>360</v>
      </c>
      <c r="J569" s="346">
        <v>0</v>
      </c>
    </row>
    <row r="570" spans="3:10" x14ac:dyDescent="0.2">
      <c r="C570" s="332">
        <v>44250.875</v>
      </c>
      <c r="D570" s="309">
        <v>1007.9</v>
      </c>
      <c r="E570" s="309">
        <v>0</v>
      </c>
      <c r="F570" s="309">
        <v>20.100000000000001</v>
      </c>
      <c r="G570" s="309">
        <v>74.2</v>
      </c>
      <c r="H570" s="350">
        <v>0.8</v>
      </c>
      <c r="I570" s="350">
        <v>359.4</v>
      </c>
      <c r="J570" s="307">
        <v>0</v>
      </c>
    </row>
    <row r="571" spans="3:10" x14ac:dyDescent="0.2">
      <c r="C571" s="332">
        <v>44250.916666666664</v>
      </c>
      <c r="D571" s="309">
        <v>1007.5</v>
      </c>
      <c r="E571" s="309">
        <v>0</v>
      </c>
      <c r="F571" s="309">
        <v>20.2</v>
      </c>
      <c r="G571" s="345">
        <v>73.2</v>
      </c>
      <c r="H571" s="575" t="s">
        <v>360</v>
      </c>
      <c r="I571" s="575" t="s">
        <v>360</v>
      </c>
      <c r="J571" s="346">
        <v>0</v>
      </c>
    </row>
    <row r="572" spans="3:10" x14ac:dyDescent="0.2">
      <c r="C572" s="332">
        <v>44250.958333333336</v>
      </c>
      <c r="D572" s="309">
        <v>1007.2</v>
      </c>
      <c r="E572" s="309">
        <v>0</v>
      </c>
      <c r="F572" s="309">
        <v>20</v>
      </c>
      <c r="G572" s="345">
        <v>72.8</v>
      </c>
      <c r="H572" s="575" t="s">
        <v>360</v>
      </c>
      <c r="I572" s="575" t="s">
        <v>360</v>
      </c>
      <c r="J572" s="346">
        <v>0</v>
      </c>
    </row>
    <row r="573" spans="3:10" x14ac:dyDescent="0.2">
      <c r="C573" s="332">
        <v>44251</v>
      </c>
      <c r="D573" s="309">
        <v>1006.1</v>
      </c>
      <c r="E573" s="309">
        <v>0</v>
      </c>
      <c r="F573" s="309">
        <v>20.7</v>
      </c>
      <c r="G573" s="345">
        <v>68.5</v>
      </c>
      <c r="H573" s="575" t="s">
        <v>360</v>
      </c>
      <c r="I573" s="575" t="s">
        <v>360</v>
      </c>
      <c r="J573" s="346">
        <v>0</v>
      </c>
    </row>
    <row r="574" spans="3:10" x14ac:dyDescent="0.2">
      <c r="C574" s="332">
        <v>44251.041666666664</v>
      </c>
      <c r="D574" s="309">
        <v>1005.1</v>
      </c>
      <c r="E574" s="309">
        <v>0</v>
      </c>
      <c r="F574" s="309">
        <v>19.7</v>
      </c>
      <c r="G574" s="345">
        <v>70.599999999999994</v>
      </c>
      <c r="H574" s="575" t="s">
        <v>360</v>
      </c>
      <c r="I574" s="575" t="s">
        <v>360</v>
      </c>
      <c r="J574" s="346">
        <v>0</v>
      </c>
    </row>
    <row r="575" spans="3:10" x14ac:dyDescent="0.2">
      <c r="C575" s="332">
        <v>44251.083333333336</v>
      </c>
      <c r="D575" s="309">
        <v>1004.9</v>
      </c>
      <c r="E575" s="309">
        <v>0</v>
      </c>
      <c r="F575" s="309">
        <v>19.600000000000001</v>
      </c>
      <c r="G575" s="345">
        <v>74.2</v>
      </c>
      <c r="H575" s="575" t="s">
        <v>360</v>
      </c>
      <c r="I575" s="575" t="s">
        <v>360</v>
      </c>
      <c r="J575" s="346">
        <v>0</v>
      </c>
    </row>
    <row r="576" spans="3:10" x14ac:dyDescent="0.2">
      <c r="C576" s="332">
        <v>44251.125</v>
      </c>
      <c r="D576" s="309">
        <v>1005.2</v>
      </c>
      <c r="E576" s="309">
        <v>0</v>
      </c>
      <c r="F576" s="309">
        <v>19.899999999999999</v>
      </c>
      <c r="G576" s="345">
        <v>71.5</v>
      </c>
      <c r="H576" s="359">
        <v>1.3</v>
      </c>
      <c r="I576" s="359">
        <v>71</v>
      </c>
      <c r="J576" s="346">
        <v>0</v>
      </c>
    </row>
    <row r="577" spans="3:10" x14ac:dyDescent="0.2">
      <c r="C577" s="332">
        <v>44251.166666666664</v>
      </c>
      <c r="D577" s="309">
        <v>1005.6</v>
      </c>
      <c r="E577" s="309">
        <v>0</v>
      </c>
      <c r="F577" s="309">
        <v>20.100000000000001</v>
      </c>
      <c r="G577" s="345">
        <v>69.7</v>
      </c>
      <c r="H577" s="358">
        <v>0.9</v>
      </c>
      <c r="I577" s="358">
        <v>170.6</v>
      </c>
      <c r="J577" s="346">
        <v>0</v>
      </c>
    </row>
    <row r="578" spans="3:10" x14ac:dyDescent="0.2">
      <c r="C578" s="332">
        <v>44251.208333333336</v>
      </c>
      <c r="D578" s="309">
        <v>1005.4</v>
      </c>
      <c r="E578" s="309">
        <v>0</v>
      </c>
      <c r="F578" s="309">
        <v>20.2</v>
      </c>
      <c r="G578" s="345">
        <v>66.3</v>
      </c>
      <c r="H578" s="575" t="s">
        <v>360</v>
      </c>
      <c r="I578" s="575" t="s">
        <v>360</v>
      </c>
      <c r="J578" s="346">
        <v>2.9</v>
      </c>
    </row>
    <row r="579" spans="3:10" x14ac:dyDescent="0.2">
      <c r="C579" s="332">
        <v>44251.25</v>
      </c>
      <c r="D579" s="309">
        <v>1005.9</v>
      </c>
      <c r="E579" s="309">
        <v>0</v>
      </c>
      <c r="F579" s="309">
        <v>20.6</v>
      </c>
      <c r="G579" s="345">
        <v>66.3</v>
      </c>
      <c r="H579" s="575" t="s">
        <v>360</v>
      </c>
      <c r="I579" s="575" t="s">
        <v>360</v>
      </c>
      <c r="J579" s="346">
        <v>117.5</v>
      </c>
    </row>
    <row r="580" spans="3:10" x14ac:dyDescent="0.2">
      <c r="C580" s="332">
        <v>44251.291666666664</v>
      </c>
      <c r="D580" s="309">
        <v>1006.2</v>
      </c>
      <c r="E580" s="309">
        <v>0</v>
      </c>
      <c r="F580" s="309">
        <v>20.9</v>
      </c>
      <c r="G580" s="309">
        <v>66.2</v>
      </c>
      <c r="H580" s="348">
        <v>1</v>
      </c>
      <c r="I580" s="348">
        <v>327</v>
      </c>
      <c r="J580" s="307">
        <v>354.3</v>
      </c>
    </row>
    <row r="581" spans="3:10" x14ac:dyDescent="0.2">
      <c r="C581" s="332">
        <v>44251.333333333336</v>
      </c>
      <c r="D581" s="309">
        <v>1005.8</v>
      </c>
      <c r="E581" s="309">
        <v>0</v>
      </c>
      <c r="F581" s="309">
        <v>21.3</v>
      </c>
      <c r="G581" s="309">
        <v>64.900000000000006</v>
      </c>
      <c r="H581" s="307">
        <v>1.4</v>
      </c>
      <c r="I581" s="307">
        <v>317</v>
      </c>
      <c r="J581" s="307">
        <v>587.4</v>
      </c>
    </row>
    <row r="582" spans="3:10" x14ac:dyDescent="0.2">
      <c r="C582" s="332">
        <v>44251.375</v>
      </c>
      <c r="D582" s="309">
        <v>1004.9</v>
      </c>
      <c r="E582" s="309">
        <v>0</v>
      </c>
      <c r="F582" s="309">
        <v>21.9</v>
      </c>
      <c r="G582" s="309">
        <v>62.4</v>
      </c>
      <c r="H582" s="307">
        <v>2</v>
      </c>
      <c r="I582" s="307">
        <v>323.5</v>
      </c>
      <c r="J582" s="307">
        <v>768.5</v>
      </c>
    </row>
    <row r="583" spans="3:10" x14ac:dyDescent="0.2">
      <c r="C583" s="332">
        <v>44251.416666666664</v>
      </c>
      <c r="D583" s="309">
        <v>1004.2</v>
      </c>
      <c r="E583" s="309">
        <v>0</v>
      </c>
      <c r="F583" s="309">
        <v>22.2</v>
      </c>
      <c r="G583" s="309">
        <v>62.5</v>
      </c>
      <c r="H583" s="307">
        <v>2.7</v>
      </c>
      <c r="I583" s="307">
        <v>346.1</v>
      </c>
      <c r="J583" s="307">
        <v>896.4</v>
      </c>
    </row>
    <row r="584" spans="3:10" x14ac:dyDescent="0.2">
      <c r="C584" s="332">
        <v>44251.458333333336</v>
      </c>
      <c r="D584" s="309">
        <v>1003.7</v>
      </c>
      <c r="E584" s="309">
        <v>0</v>
      </c>
      <c r="F584" s="309">
        <v>22.9</v>
      </c>
      <c r="G584" s="309">
        <v>60.4</v>
      </c>
      <c r="H584" s="307">
        <v>2.2999999999999998</v>
      </c>
      <c r="I584" s="307">
        <v>338.8</v>
      </c>
      <c r="J584" s="307">
        <v>968.6</v>
      </c>
    </row>
    <row r="585" spans="3:10" x14ac:dyDescent="0.2">
      <c r="C585" s="332">
        <v>44251.5</v>
      </c>
      <c r="D585" s="309">
        <v>998.6</v>
      </c>
      <c r="E585" s="309">
        <v>0</v>
      </c>
      <c r="F585" s="309">
        <v>26</v>
      </c>
      <c r="G585" s="309">
        <v>48.4</v>
      </c>
      <c r="H585" s="307">
        <v>4.2</v>
      </c>
      <c r="I585" s="307">
        <v>263.7</v>
      </c>
      <c r="J585" s="307">
        <v>964.5</v>
      </c>
    </row>
    <row r="586" spans="3:10" x14ac:dyDescent="0.2">
      <c r="C586" s="332">
        <v>44251.541666666664</v>
      </c>
      <c r="D586" s="309">
        <v>1002.9</v>
      </c>
      <c r="E586" s="309">
        <v>0</v>
      </c>
      <c r="F586" s="309">
        <v>26.2</v>
      </c>
      <c r="G586" s="309">
        <v>49.3</v>
      </c>
      <c r="H586" s="307">
        <v>4.7</v>
      </c>
      <c r="I586" s="307">
        <v>252.3</v>
      </c>
      <c r="J586" s="307">
        <v>906.4</v>
      </c>
    </row>
    <row r="587" spans="3:10" x14ac:dyDescent="0.2">
      <c r="C587" s="332">
        <v>44251.583333333336</v>
      </c>
      <c r="D587" s="309">
        <v>1002.8</v>
      </c>
      <c r="E587" s="309">
        <v>0</v>
      </c>
      <c r="F587" s="309">
        <v>25.6</v>
      </c>
      <c r="G587" s="309">
        <v>51.5</v>
      </c>
      <c r="H587" s="307">
        <v>5.4</v>
      </c>
      <c r="I587" s="307">
        <v>257.2</v>
      </c>
      <c r="J587" s="307">
        <v>766.2</v>
      </c>
    </row>
    <row r="588" spans="3:10" x14ac:dyDescent="0.2">
      <c r="C588" s="332">
        <v>44251.625</v>
      </c>
      <c r="D588" s="309">
        <v>1002.6</v>
      </c>
      <c r="E588" s="309">
        <v>0</v>
      </c>
      <c r="F588" s="309">
        <v>24.2</v>
      </c>
      <c r="G588" s="309">
        <v>57.1</v>
      </c>
      <c r="H588" s="307">
        <v>5.0999999999999996</v>
      </c>
      <c r="I588" s="307">
        <v>291.7</v>
      </c>
      <c r="J588" s="307">
        <v>530.29999999999995</v>
      </c>
    </row>
    <row r="589" spans="3:10" x14ac:dyDescent="0.2">
      <c r="C589" s="332">
        <v>44251.666666666664</v>
      </c>
      <c r="D589" s="309">
        <v>1002.9</v>
      </c>
      <c r="E589" s="309">
        <v>0</v>
      </c>
      <c r="F589" s="309">
        <v>22.7</v>
      </c>
      <c r="G589" s="309">
        <v>65.099999999999994</v>
      </c>
      <c r="H589" s="307">
        <v>4.5</v>
      </c>
      <c r="I589" s="307">
        <v>295.39999999999998</v>
      </c>
      <c r="J589" s="307">
        <v>281.89999999999998</v>
      </c>
    </row>
    <row r="590" spans="3:10" x14ac:dyDescent="0.2">
      <c r="C590" s="332">
        <v>44251.708333333336</v>
      </c>
      <c r="D590" s="309">
        <v>1003.5</v>
      </c>
      <c r="E590" s="309">
        <v>0</v>
      </c>
      <c r="F590" s="309">
        <v>24.1</v>
      </c>
      <c r="G590" s="309">
        <v>59.5</v>
      </c>
      <c r="H590" s="307">
        <v>3.5</v>
      </c>
      <c r="I590" s="307">
        <v>242.2</v>
      </c>
      <c r="J590" s="307">
        <v>100.4</v>
      </c>
    </row>
    <row r="591" spans="3:10" x14ac:dyDescent="0.2">
      <c r="C591" s="332">
        <v>44251.75</v>
      </c>
      <c r="D591" s="309">
        <v>1004.1</v>
      </c>
      <c r="E591" s="309">
        <v>0</v>
      </c>
      <c r="F591" s="309">
        <v>23.4</v>
      </c>
      <c r="G591" s="309">
        <v>61.8</v>
      </c>
      <c r="H591" s="307">
        <v>4</v>
      </c>
      <c r="I591" s="307">
        <v>219.3</v>
      </c>
      <c r="J591" s="307">
        <v>3.1</v>
      </c>
    </row>
    <row r="592" spans="3:10" x14ac:dyDescent="0.2">
      <c r="C592" s="332">
        <v>44251.791666666664</v>
      </c>
      <c r="D592" s="309">
        <v>1005.1</v>
      </c>
      <c r="E592" s="309">
        <v>0</v>
      </c>
      <c r="F592" s="309">
        <v>22.7</v>
      </c>
      <c r="G592" s="309">
        <v>64.900000000000006</v>
      </c>
      <c r="H592" s="307">
        <v>2.8</v>
      </c>
      <c r="I592" s="307">
        <v>218.1</v>
      </c>
      <c r="J592" s="307">
        <v>0</v>
      </c>
    </row>
    <row r="593" spans="3:10" x14ac:dyDescent="0.2">
      <c r="C593" s="332">
        <v>44251.833333333336</v>
      </c>
      <c r="D593" s="309">
        <v>1006.1</v>
      </c>
      <c r="E593" s="309">
        <v>0</v>
      </c>
      <c r="F593" s="309">
        <v>21.4</v>
      </c>
      <c r="G593" s="309">
        <v>71</v>
      </c>
      <c r="H593" s="347">
        <v>1.8</v>
      </c>
      <c r="I593" s="347">
        <v>32.799999999999997</v>
      </c>
      <c r="J593" s="307">
        <v>0</v>
      </c>
    </row>
    <row r="594" spans="3:10" x14ac:dyDescent="0.2">
      <c r="C594" s="332">
        <v>44251.875</v>
      </c>
      <c r="D594" s="309">
        <v>1006.7</v>
      </c>
      <c r="E594" s="309">
        <v>0</v>
      </c>
      <c r="F594" s="309">
        <v>20.8</v>
      </c>
      <c r="G594" s="345">
        <v>74.099999999999994</v>
      </c>
      <c r="H594" s="575" t="s">
        <v>360</v>
      </c>
      <c r="I594" s="575" t="s">
        <v>360</v>
      </c>
      <c r="J594" s="346">
        <v>0</v>
      </c>
    </row>
    <row r="595" spans="3:10" x14ac:dyDescent="0.2">
      <c r="C595" s="332">
        <v>44251.916666666664</v>
      </c>
      <c r="D595" s="309">
        <v>1006.3</v>
      </c>
      <c r="E595" s="309">
        <v>0</v>
      </c>
      <c r="F595" s="309">
        <v>20.399999999999999</v>
      </c>
      <c r="G595" s="345">
        <v>74.7</v>
      </c>
      <c r="H595" s="575" t="s">
        <v>360</v>
      </c>
      <c r="I595" s="575" t="s">
        <v>360</v>
      </c>
      <c r="J595" s="346">
        <v>0</v>
      </c>
    </row>
    <row r="596" spans="3:10" x14ac:dyDescent="0.2">
      <c r="C596" s="332">
        <v>44251.958333333336</v>
      </c>
      <c r="D596" s="309">
        <v>1005.5</v>
      </c>
      <c r="E596" s="309">
        <v>0</v>
      </c>
      <c r="F596" s="309">
        <v>20.5</v>
      </c>
      <c r="G596" s="345">
        <v>73.8</v>
      </c>
      <c r="H596" s="575" t="s">
        <v>360</v>
      </c>
      <c r="I596" s="575" t="s">
        <v>360</v>
      </c>
      <c r="J596" s="346">
        <v>0</v>
      </c>
    </row>
    <row r="597" spans="3:10" x14ac:dyDescent="0.2">
      <c r="C597" s="332">
        <v>44252</v>
      </c>
      <c r="D597" s="309">
        <v>1005.2</v>
      </c>
      <c r="E597" s="309">
        <v>0</v>
      </c>
      <c r="F597" s="309">
        <v>19.8</v>
      </c>
      <c r="G597" s="345">
        <v>76.400000000000006</v>
      </c>
      <c r="H597" s="575" t="s">
        <v>360</v>
      </c>
      <c r="I597" s="575" t="s">
        <v>360</v>
      </c>
      <c r="J597" s="346">
        <v>0</v>
      </c>
    </row>
    <row r="598" spans="3:10" x14ac:dyDescent="0.2">
      <c r="C598" s="332">
        <v>44252.041666666664</v>
      </c>
      <c r="D598" s="309">
        <v>1004.6</v>
      </c>
      <c r="E598" s="309">
        <v>0</v>
      </c>
      <c r="F598" s="309">
        <v>19.8</v>
      </c>
      <c r="G598" s="345">
        <v>77.099999999999994</v>
      </c>
      <c r="H598" s="575" t="s">
        <v>360</v>
      </c>
      <c r="I598" s="575" t="s">
        <v>360</v>
      </c>
      <c r="J598" s="346">
        <v>0</v>
      </c>
    </row>
    <row r="599" spans="3:10" x14ac:dyDescent="0.2">
      <c r="C599" s="332">
        <v>44252.083333333336</v>
      </c>
      <c r="D599" s="309">
        <v>1004.2</v>
      </c>
      <c r="E599" s="309">
        <v>0</v>
      </c>
      <c r="F599" s="309">
        <v>20.399999999999999</v>
      </c>
      <c r="G599" s="345">
        <v>73.5</v>
      </c>
      <c r="H599" s="575" t="s">
        <v>360</v>
      </c>
      <c r="I599" s="575" t="s">
        <v>360</v>
      </c>
      <c r="J599" s="346">
        <v>0</v>
      </c>
    </row>
    <row r="600" spans="3:10" x14ac:dyDescent="0.2">
      <c r="C600" s="332">
        <v>44252.125</v>
      </c>
      <c r="D600" s="309">
        <v>1004.2</v>
      </c>
      <c r="E600" s="309">
        <v>0</v>
      </c>
      <c r="F600" s="309">
        <v>19.899999999999999</v>
      </c>
      <c r="G600" s="345">
        <v>73.900000000000006</v>
      </c>
      <c r="H600" s="575" t="s">
        <v>360</v>
      </c>
      <c r="I600" s="575" t="s">
        <v>360</v>
      </c>
      <c r="J600" s="346">
        <v>0</v>
      </c>
    </row>
    <row r="601" spans="3:10" x14ac:dyDescent="0.2">
      <c r="C601" s="332">
        <v>44252.166666666664</v>
      </c>
      <c r="D601" s="309">
        <v>1004.3</v>
      </c>
      <c r="E601" s="309">
        <v>0</v>
      </c>
      <c r="F601" s="309">
        <v>19.899999999999999</v>
      </c>
      <c r="G601" s="345">
        <v>74.099999999999994</v>
      </c>
      <c r="H601" s="575" t="s">
        <v>360</v>
      </c>
      <c r="I601" s="575" t="s">
        <v>360</v>
      </c>
      <c r="J601" s="346">
        <v>0</v>
      </c>
    </row>
    <row r="602" spans="3:10" x14ac:dyDescent="0.2">
      <c r="C602" s="332">
        <v>44252.208333333336</v>
      </c>
      <c r="D602" s="309">
        <v>1004.6</v>
      </c>
      <c r="E602" s="309">
        <v>0</v>
      </c>
      <c r="F602" s="309">
        <v>19.8</v>
      </c>
      <c r="G602" s="345">
        <v>73.599999999999994</v>
      </c>
      <c r="H602" s="575" t="s">
        <v>360</v>
      </c>
      <c r="I602" s="575" t="s">
        <v>360</v>
      </c>
      <c r="J602" s="346">
        <v>2.5</v>
      </c>
    </row>
    <row r="603" spans="3:10" x14ac:dyDescent="0.2">
      <c r="C603" s="332">
        <v>44252.25</v>
      </c>
      <c r="D603" s="309">
        <v>1005.1</v>
      </c>
      <c r="E603" s="309">
        <v>0</v>
      </c>
      <c r="F603" s="309">
        <v>19.8</v>
      </c>
      <c r="G603" s="345">
        <v>77.2</v>
      </c>
      <c r="H603" s="575" t="s">
        <v>360</v>
      </c>
      <c r="I603" s="575" t="s">
        <v>360</v>
      </c>
      <c r="J603" s="346">
        <v>101.4</v>
      </c>
    </row>
    <row r="604" spans="3:10" x14ac:dyDescent="0.2">
      <c r="C604" s="332">
        <v>44252.291666666664</v>
      </c>
      <c r="D604" s="309">
        <v>1005.6</v>
      </c>
      <c r="E604" s="309">
        <v>0</v>
      </c>
      <c r="F604" s="309">
        <v>20.7</v>
      </c>
      <c r="G604" s="345">
        <v>74.2</v>
      </c>
      <c r="H604" s="359">
        <v>1</v>
      </c>
      <c r="I604" s="359">
        <v>312.5</v>
      </c>
      <c r="J604" s="346">
        <v>340.4</v>
      </c>
    </row>
    <row r="605" spans="3:10" x14ac:dyDescent="0.2">
      <c r="C605" s="332">
        <v>44252.333333333336</v>
      </c>
      <c r="D605" s="309">
        <v>1005.2</v>
      </c>
      <c r="E605" s="309">
        <v>0</v>
      </c>
      <c r="F605" s="309">
        <v>21.4</v>
      </c>
      <c r="G605" s="309">
        <v>71.2</v>
      </c>
      <c r="H605" s="348">
        <v>1.1000000000000001</v>
      </c>
      <c r="I605" s="348">
        <v>311.60000000000002</v>
      </c>
      <c r="J605" s="307">
        <v>583</v>
      </c>
    </row>
    <row r="606" spans="3:10" x14ac:dyDescent="0.2">
      <c r="C606" s="332">
        <v>44252.375</v>
      </c>
      <c r="D606" s="309">
        <v>1004.1</v>
      </c>
      <c r="E606" s="309">
        <v>0</v>
      </c>
      <c r="F606" s="309">
        <v>21.8</v>
      </c>
      <c r="G606" s="309">
        <v>68.5</v>
      </c>
      <c r="H606" s="307">
        <v>1.6</v>
      </c>
      <c r="I606" s="307">
        <v>316.3</v>
      </c>
      <c r="J606" s="307">
        <v>755.3</v>
      </c>
    </row>
    <row r="607" spans="3:10" x14ac:dyDescent="0.2">
      <c r="C607" s="332">
        <v>44252.416666666664</v>
      </c>
      <c r="D607" s="309">
        <v>1003.2</v>
      </c>
      <c r="E607" s="309">
        <v>0</v>
      </c>
      <c r="F607" s="309">
        <v>21.7</v>
      </c>
      <c r="G607" s="309">
        <v>68.3</v>
      </c>
      <c r="H607" s="307">
        <v>2.7</v>
      </c>
      <c r="I607" s="307">
        <v>310.60000000000002</v>
      </c>
      <c r="J607" s="307">
        <v>881.4</v>
      </c>
    </row>
    <row r="608" spans="3:10" x14ac:dyDescent="0.2">
      <c r="C608" s="332">
        <v>44252.458333333336</v>
      </c>
      <c r="D608" s="309">
        <v>1003</v>
      </c>
      <c r="E608" s="309">
        <v>0</v>
      </c>
      <c r="F608" s="309">
        <v>22.8</v>
      </c>
      <c r="G608" s="309">
        <v>61.8</v>
      </c>
      <c r="H608" s="307">
        <v>5</v>
      </c>
      <c r="I608" s="307">
        <v>298.5</v>
      </c>
      <c r="J608" s="307">
        <v>964</v>
      </c>
    </row>
    <row r="609" spans="3:10" x14ac:dyDescent="0.2">
      <c r="C609" s="332">
        <v>44252.5</v>
      </c>
      <c r="D609" s="309">
        <v>1002.9</v>
      </c>
      <c r="E609" s="309">
        <v>0</v>
      </c>
      <c r="F609" s="309">
        <v>23.7</v>
      </c>
      <c r="G609" s="309">
        <v>57.6</v>
      </c>
      <c r="H609" s="307">
        <v>4.9000000000000004</v>
      </c>
      <c r="I609" s="307">
        <v>300.3</v>
      </c>
      <c r="J609" s="307">
        <v>958</v>
      </c>
    </row>
    <row r="610" spans="3:10" x14ac:dyDescent="0.2">
      <c r="C610" s="332">
        <v>44252.541666666664</v>
      </c>
      <c r="D610" s="309">
        <v>1002.6</v>
      </c>
      <c r="E610" s="309">
        <v>0</v>
      </c>
      <c r="F610" s="309">
        <v>23.9</v>
      </c>
      <c r="G610" s="309">
        <v>58.7</v>
      </c>
      <c r="H610" s="307">
        <v>4.4000000000000004</v>
      </c>
      <c r="I610" s="307">
        <v>299.89999999999998</v>
      </c>
      <c r="J610" s="307">
        <v>894.5</v>
      </c>
    </row>
    <row r="611" spans="3:10" x14ac:dyDescent="0.2">
      <c r="C611" s="332">
        <v>44252.583333333336</v>
      </c>
      <c r="D611" s="309">
        <v>1002.5</v>
      </c>
      <c r="E611" s="309">
        <v>0</v>
      </c>
      <c r="F611" s="309">
        <v>24.2</v>
      </c>
      <c r="G611" s="309">
        <v>58.3</v>
      </c>
      <c r="H611" s="307">
        <v>4.4000000000000004</v>
      </c>
      <c r="I611" s="307">
        <v>296.2</v>
      </c>
      <c r="J611" s="307">
        <v>756.2</v>
      </c>
    </row>
    <row r="612" spans="3:10" x14ac:dyDescent="0.2">
      <c r="C612" s="332">
        <v>44252.625</v>
      </c>
      <c r="D612" s="309">
        <v>1002.5</v>
      </c>
      <c r="E612" s="309">
        <v>0</v>
      </c>
      <c r="F612" s="309">
        <v>23.8</v>
      </c>
      <c r="G612" s="309">
        <v>60.1</v>
      </c>
      <c r="H612" s="307">
        <v>3.6</v>
      </c>
      <c r="I612" s="307">
        <v>302.60000000000002</v>
      </c>
      <c r="J612" s="307">
        <v>538.70000000000005</v>
      </c>
    </row>
    <row r="613" spans="3:10" x14ac:dyDescent="0.2">
      <c r="C613" s="332">
        <v>44252.666666666664</v>
      </c>
      <c r="D613" s="309">
        <v>1002.9</v>
      </c>
      <c r="E613" s="309">
        <v>0</v>
      </c>
      <c r="F613" s="309">
        <v>23</v>
      </c>
      <c r="G613" s="309">
        <v>65.3</v>
      </c>
      <c r="H613" s="307">
        <v>3.2</v>
      </c>
      <c r="I613" s="307">
        <v>314.5</v>
      </c>
      <c r="J613" s="307">
        <v>283.5</v>
      </c>
    </row>
    <row r="614" spans="3:10" x14ac:dyDescent="0.2">
      <c r="C614" s="332">
        <v>44252.708333333336</v>
      </c>
      <c r="D614" s="309">
        <v>1003.7</v>
      </c>
      <c r="E614" s="309">
        <v>0</v>
      </c>
      <c r="F614" s="309">
        <v>22.2</v>
      </c>
      <c r="G614" s="309">
        <v>71.5</v>
      </c>
      <c r="H614" s="307">
        <v>1.8</v>
      </c>
      <c r="I614" s="307">
        <v>333.1</v>
      </c>
      <c r="J614" s="307">
        <v>102.5</v>
      </c>
    </row>
    <row r="615" spans="3:10" x14ac:dyDescent="0.2">
      <c r="C615" s="332">
        <v>44252.75</v>
      </c>
      <c r="D615" s="309">
        <v>1004.8</v>
      </c>
      <c r="E615" s="309">
        <v>0</v>
      </c>
      <c r="F615" s="309">
        <v>22.1</v>
      </c>
      <c r="G615" s="309">
        <v>72.2</v>
      </c>
      <c r="H615" s="307">
        <v>1.4</v>
      </c>
      <c r="I615" s="307">
        <v>355.7</v>
      </c>
      <c r="J615" s="307">
        <v>2</v>
      </c>
    </row>
    <row r="616" spans="3:10" x14ac:dyDescent="0.2">
      <c r="C616" s="332">
        <v>44252.791666666664</v>
      </c>
      <c r="D616" s="309">
        <v>1005.5</v>
      </c>
      <c r="E616" s="309">
        <v>0</v>
      </c>
      <c r="F616" s="309">
        <v>21.9</v>
      </c>
      <c r="G616" s="309">
        <v>72.5</v>
      </c>
      <c r="H616" s="347">
        <v>0.8</v>
      </c>
      <c r="I616" s="347">
        <v>332.8</v>
      </c>
      <c r="J616" s="307">
        <v>0</v>
      </c>
    </row>
    <row r="617" spans="3:10" x14ac:dyDescent="0.2">
      <c r="C617" s="332">
        <v>44252.833333333336</v>
      </c>
      <c r="D617" s="309">
        <v>1006.3</v>
      </c>
      <c r="E617" s="309">
        <v>0</v>
      </c>
      <c r="F617" s="309">
        <v>21.7</v>
      </c>
      <c r="G617" s="345">
        <v>73.599999999999994</v>
      </c>
      <c r="H617" s="575" t="s">
        <v>360</v>
      </c>
      <c r="I617" s="575" t="s">
        <v>360</v>
      </c>
      <c r="J617" s="346">
        <v>0</v>
      </c>
    </row>
    <row r="618" spans="3:10" x14ac:dyDescent="0.2">
      <c r="C618" s="332">
        <v>44252.875</v>
      </c>
      <c r="D618" s="309">
        <v>1006.5</v>
      </c>
      <c r="E618" s="309">
        <v>0</v>
      </c>
      <c r="F618" s="309">
        <v>20.9</v>
      </c>
      <c r="G618" s="345">
        <v>76.7</v>
      </c>
      <c r="H618" s="575" t="s">
        <v>360</v>
      </c>
      <c r="I618" s="575" t="s">
        <v>360</v>
      </c>
      <c r="J618" s="346">
        <v>0</v>
      </c>
    </row>
    <row r="619" spans="3:10" x14ac:dyDescent="0.2">
      <c r="C619" s="332">
        <v>44252.916666666664</v>
      </c>
      <c r="D619" s="309">
        <v>1006.2</v>
      </c>
      <c r="E619" s="309">
        <v>0</v>
      </c>
      <c r="F619" s="309">
        <v>20.7</v>
      </c>
      <c r="G619" s="345">
        <v>77.8</v>
      </c>
      <c r="H619" s="575" t="s">
        <v>360</v>
      </c>
      <c r="I619" s="575" t="s">
        <v>360</v>
      </c>
      <c r="J619" s="346">
        <v>0</v>
      </c>
    </row>
    <row r="620" spans="3:10" x14ac:dyDescent="0.2">
      <c r="C620" s="332">
        <v>44252.958333333336</v>
      </c>
      <c r="D620" s="309">
        <v>1005.8</v>
      </c>
      <c r="E620" s="309">
        <v>0</v>
      </c>
      <c r="F620" s="309">
        <v>21.1</v>
      </c>
      <c r="G620" s="345">
        <v>76.099999999999994</v>
      </c>
      <c r="H620" s="360">
        <v>1.2</v>
      </c>
      <c r="I620" s="360">
        <v>42.1</v>
      </c>
      <c r="J620" s="346">
        <v>0</v>
      </c>
    </row>
    <row r="621" spans="3:10" x14ac:dyDescent="0.2">
      <c r="C621" s="332">
        <v>44253</v>
      </c>
      <c r="D621" s="309">
        <v>1005.4</v>
      </c>
      <c r="E621" s="309">
        <v>0</v>
      </c>
      <c r="F621" s="309">
        <v>21.4</v>
      </c>
      <c r="G621" s="345">
        <v>74.2</v>
      </c>
      <c r="H621" s="575" t="s">
        <v>360</v>
      </c>
      <c r="I621" s="575" t="s">
        <v>360</v>
      </c>
      <c r="J621" s="346">
        <v>0</v>
      </c>
    </row>
    <row r="622" spans="3:10" x14ac:dyDescent="0.2">
      <c r="C622" s="332">
        <v>44253.041666666664</v>
      </c>
      <c r="D622" s="309">
        <v>1004.8</v>
      </c>
      <c r="E622" s="309">
        <v>0</v>
      </c>
      <c r="F622" s="309">
        <v>21.3</v>
      </c>
      <c r="G622" s="345">
        <v>72.900000000000006</v>
      </c>
      <c r="H622" s="575" t="s">
        <v>360</v>
      </c>
      <c r="I622" s="575" t="s">
        <v>360</v>
      </c>
      <c r="J622" s="346">
        <v>0</v>
      </c>
    </row>
    <row r="623" spans="3:10" x14ac:dyDescent="0.2">
      <c r="C623" s="332">
        <v>44253.083333333336</v>
      </c>
      <c r="D623" s="309">
        <v>1004.2</v>
      </c>
      <c r="E623" s="309">
        <v>0</v>
      </c>
      <c r="F623" s="309">
        <v>21.8</v>
      </c>
      <c r="G623" s="345">
        <v>69.900000000000006</v>
      </c>
      <c r="H623" s="575" t="s">
        <v>360</v>
      </c>
      <c r="I623" s="575" t="s">
        <v>360</v>
      </c>
      <c r="J623" s="346">
        <v>0</v>
      </c>
    </row>
    <row r="624" spans="3:10" x14ac:dyDescent="0.2">
      <c r="C624" s="332">
        <v>44253.125</v>
      </c>
      <c r="D624" s="309">
        <v>1004</v>
      </c>
      <c r="E624" s="309">
        <v>0</v>
      </c>
      <c r="F624" s="309">
        <v>21.6</v>
      </c>
      <c r="G624" s="345">
        <v>68.3</v>
      </c>
      <c r="H624" s="575" t="s">
        <v>360</v>
      </c>
      <c r="I624" s="575" t="s">
        <v>360</v>
      </c>
      <c r="J624" s="346">
        <v>0</v>
      </c>
    </row>
    <row r="625" spans="3:10" x14ac:dyDescent="0.2">
      <c r="C625" s="332">
        <v>44253.166666666664</v>
      </c>
      <c r="D625" s="309">
        <v>1004.1</v>
      </c>
      <c r="E625" s="309">
        <v>0</v>
      </c>
      <c r="F625" s="309">
        <v>20.9</v>
      </c>
      <c r="G625" s="345">
        <v>72.2</v>
      </c>
      <c r="H625" s="361">
        <v>0.1</v>
      </c>
      <c r="I625" s="575" t="s">
        <v>360</v>
      </c>
      <c r="J625" s="346">
        <v>0</v>
      </c>
    </row>
    <row r="626" spans="3:10" x14ac:dyDescent="0.2">
      <c r="C626" s="332">
        <v>44253.208333333336</v>
      </c>
      <c r="D626" s="309">
        <v>1004.6</v>
      </c>
      <c r="E626" s="309">
        <v>0</v>
      </c>
      <c r="F626" s="309">
        <v>20.7</v>
      </c>
      <c r="G626" s="345">
        <v>73.400000000000006</v>
      </c>
      <c r="H626" s="575" t="s">
        <v>360</v>
      </c>
      <c r="I626" s="575" t="s">
        <v>360</v>
      </c>
      <c r="J626" s="346">
        <v>3.1</v>
      </c>
    </row>
    <row r="627" spans="3:10" x14ac:dyDescent="0.2">
      <c r="C627" s="332">
        <v>44253.25</v>
      </c>
      <c r="D627" s="309">
        <v>1005.5</v>
      </c>
      <c r="E627" s="309">
        <v>0</v>
      </c>
      <c r="F627" s="309">
        <v>21.3</v>
      </c>
      <c r="G627" s="345">
        <v>72.5</v>
      </c>
      <c r="H627" s="361">
        <v>0.2</v>
      </c>
      <c r="I627" s="575" t="s">
        <v>360</v>
      </c>
      <c r="J627" s="346">
        <v>110.1</v>
      </c>
    </row>
    <row r="628" spans="3:10" x14ac:dyDescent="0.2">
      <c r="C628" s="332">
        <v>44253.291666666664</v>
      </c>
      <c r="D628" s="309">
        <v>1005.8</v>
      </c>
      <c r="E628" s="309">
        <v>0</v>
      </c>
      <c r="F628" s="309">
        <v>21.7</v>
      </c>
      <c r="G628" s="345">
        <v>70.900000000000006</v>
      </c>
      <c r="H628" s="356">
        <v>0.7</v>
      </c>
      <c r="I628" s="575" t="s">
        <v>360</v>
      </c>
      <c r="J628" s="346">
        <v>337.5</v>
      </c>
    </row>
    <row r="629" spans="3:10" x14ac:dyDescent="0.2">
      <c r="C629" s="332">
        <v>44253.333333333336</v>
      </c>
      <c r="D629" s="309">
        <v>1005.1</v>
      </c>
      <c r="E629" s="309">
        <v>0</v>
      </c>
      <c r="F629" s="309">
        <v>22.1</v>
      </c>
      <c r="G629" s="309">
        <v>70.5</v>
      </c>
      <c r="H629" s="348">
        <v>1.3</v>
      </c>
      <c r="I629" s="348">
        <v>327.60000000000002</v>
      </c>
      <c r="J629" s="307">
        <v>567.6</v>
      </c>
    </row>
    <row r="630" spans="3:10" x14ac:dyDescent="0.2">
      <c r="C630" s="332">
        <v>44253.375</v>
      </c>
      <c r="D630" s="309">
        <v>1004.5</v>
      </c>
      <c r="E630" s="309">
        <v>0</v>
      </c>
      <c r="F630" s="309">
        <v>22.4</v>
      </c>
      <c r="G630" s="309">
        <v>68.3</v>
      </c>
      <c r="H630" s="307">
        <v>1.5</v>
      </c>
      <c r="I630" s="307">
        <v>330.9</v>
      </c>
      <c r="J630" s="307">
        <v>738.6</v>
      </c>
    </row>
    <row r="631" spans="3:10" x14ac:dyDescent="0.2">
      <c r="C631" s="332">
        <v>44253.416666666664</v>
      </c>
      <c r="D631" s="309">
        <v>1003.5</v>
      </c>
      <c r="E631" s="309">
        <v>0</v>
      </c>
      <c r="F631" s="309">
        <v>23.1</v>
      </c>
      <c r="G631" s="309">
        <v>65.7</v>
      </c>
      <c r="H631" s="307">
        <v>2</v>
      </c>
      <c r="I631" s="307">
        <v>322.39999999999998</v>
      </c>
      <c r="J631" s="307">
        <v>864.3</v>
      </c>
    </row>
    <row r="632" spans="3:10" x14ac:dyDescent="0.2">
      <c r="C632" s="332">
        <v>44253.458333333336</v>
      </c>
      <c r="D632" s="309">
        <v>1002.5</v>
      </c>
      <c r="E632" s="309">
        <v>0</v>
      </c>
      <c r="F632" s="309">
        <v>23.3</v>
      </c>
      <c r="G632" s="309">
        <v>63</v>
      </c>
      <c r="H632" s="307">
        <v>2.2000000000000002</v>
      </c>
      <c r="I632" s="307">
        <v>317.5</v>
      </c>
      <c r="J632" s="307">
        <v>942</v>
      </c>
    </row>
    <row r="633" spans="3:10" x14ac:dyDescent="0.2">
      <c r="C633" s="332">
        <v>44253.5</v>
      </c>
      <c r="D633" s="309">
        <v>1002.5</v>
      </c>
      <c r="E633" s="309">
        <v>0</v>
      </c>
      <c r="F633" s="309">
        <v>23.8</v>
      </c>
      <c r="G633" s="309">
        <v>60.2</v>
      </c>
      <c r="H633" s="307">
        <v>3.3</v>
      </c>
      <c r="I633" s="307">
        <v>315.8</v>
      </c>
      <c r="J633" s="307">
        <v>950.1</v>
      </c>
    </row>
    <row r="634" spans="3:10" x14ac:dyDescent="0.2">
      <c r="C634" s="332">
        <v>44253.541666666664</v>
      </c>
      <c r="D634" s="309">
        <v>1002</v>
      </c>
      <c r="E634" s="309">
        <v>0</v>
      </c>
      <c r="F634" s="309">
        <v>25.4</v>
      </c>
      <c r="G634" s="309">
        <v>54.5</v>
      </c>
      <c r="H634" s="307">
        <v>4.4000000000000004</v>
      </c>
      <c r="I634" s="307">
        <v>282.2</v>
      </c>
      <c r="J634" s="307">
        <v>886.4</v>
      </c>
    </row>
    <row r="635" spans="3:10" x14ac:dyDescent="0.2">
      <c r="C635" s="332">
        <v>44253.583333333336</v>
      </c>
      <c r="D635" s="309">
        <v>1001.8</v>
      </c>
      <c r="E635" s="309">
        <v>0</v>
      </c>
      <c r="F635" s="309">
        <v>26.8</v>
      </c>
      <c r="G635" s="309">
        <v>49.3</v>
      </c>
      <c r="H635" s="307">
        <v>4.9000000000000004</v>
      </c>
      <c r="I635" s="307">
        <v>249.9</v>
      </c>
      <c r="J635" s="307">
        <v>744.9</v>
      </c>
    </row>
    <row r="636" spans="3:10" x14ac:dyDescent="0.2">
      <c r="C636" s="332">
        <v>44253.625</v>
      </c>
      <c r="D636" s="309">
        <v>1002.1</v>
      </c>
      <c r="E636" s="309">
        <v>82.8</v>
      </c>
      <c r="F636" s="309">
        <v>26.7</v>
      </c>
      <c r="G636" s="309">
        <v>50</v>
      </c>
      <c r="H636" s="307">
        <v>4</v>
      </c>
      <c r="I636" s="347">
        <v>251.2</v>
      </c>
      <c r="J636" s="307">
        <v>517.70000000000005</v>
      </c>
    </row>
    <row r="637" spans="3:10" x14ac:dyDescent="0.2">
      <c r="C637" s="332">
        <v>44253.666666666664</v>
      </c>
      <c r="D637" s="309">
        <v>1002.3</v>
      </c>
      <c r="E637" s="309">
        <v>10.199999999999999</v>
      </c>
      <c r="F637" s="309">
        <v>27.3</v>
      </c>
      <c r="G637" s="309">
        <v>50</v>
      </c>
      <c r="H637" s="344">
        <v>0.9</v>
      </c>
      <c r="I637" s="575" t="s">
        <v>360</v>
      </c>
      <c r="J637" s="346">
        <v>239.6</v>
      </c>
    </row>
    <row r="638" spans="3:10" x14ac:dyDescent="0.2">
      <c r="C638" s="332">
        <v>44253.708333333336</v>
      </c>
      <c r="D638" s="309">
        <v>1002.8</v>
      </c>
      <c r="E638" s="309">
        <v>0</v>
      </c>
      <c r="F638" s="309">
        <v>27.8</v>
      </c>
      <c r="G638" s="309">
        <v>57.9</v>
      </c>
      <c r="H638" s="344">
        <v>0</v>
      </c>
      <c r="I638" s="575" t="s">
        <v>360</v>
      </c>
      <c r="J638" s="346">
        <v>96.7</v>
      </c>
    </row>
    <row r="639" spans="3:10" x14ac:dyDescent="0.2">
      <c r="C639" s="332">
        <v>44253.75</v>
      </c>
      <c r="D639" s="309">
        <v>1003.5</v>
      </c>
      <c r="E639" s="309">
        <v>0</v>
      </c>
      <c r="F639" s="309">
        <v>24.6</v>
      </c>
      <c r="G639" s="309">
        <v>60.5</v>
      </c>
      <c r="H639" s="344">
        <v>0</v>
      </c>
      <c r="I639" s="575" t="s">
        <v>360</v>
      </c>
      <c r="J639" s="346">
        <v>2.9</v>
      </c>
    </row>
    <row r="640" spans="3:10" x14ac:dyDescent="0.2">
      <c r="C640" s="332">
        <v>44253.791666666664</v>
      </c>
      <c r="D640" s="309">
        <v>1004.2</v>
      </c>
      <c r="E640" s="309">
        <v>0</v>
      </c>
      <c r="F640" s="309">
        <v>24</v>
      </c>
      <c r="G640" s="309">
        <v>62.3</v>
      </c>
      <c r="H640" s="344">
        <v>0</v>
      </c>
      <c r="I640" s="575" t="s">
        <v>360</v>
      </c>
      <c r="J640" s="346">
        <v>0</v>
      </c>
    </row>
    <row r="641" spans="3:10" x14ac:dyDescent="0.2">
      <c r="C641" s="332">
        <v>44253.833333333336</v>
      </c>
      <c r="D641" s="309">
        <v>1004.6</v>
      </c>
      <c r="E641" s="309">
        <v>0</v>
      </c>
      <c r="F641" s="309">
        <v>24.2</v>
      </c>
      <c r="G641" s="309">
        <v>60.3</v>
      </c>
      <c r="H641" s="344">
        <v>0</v>
      </c>
      <c r="I641" s="575" t="s">
        <v>360</v>
      </c>
      <c r="J641" s="346">
        <v>0</v>
      </c>
    </row>
    <row r="642" spans="3:10" x14ac:dyDescent="0.2">
      <c r="C642" s="332">
        <v>44253.875</v>
      </c>
      <c r="D642" s="309">
        <v>1004.9</v>
      </c>
      <c r="E642" s="309">
        <v>0</v>
      </c>
      <c r="F642" s="309">
        <v>23.8</v>
      </c>
      <c r="G642" s="309">
        <v>62.2</v>
      </c>
      <c r="H642" s="570">
        <v>0</v>
      </c>
      <c r="I642" s="575" t="s">
        <v>360</v>
      </c>
      <c r="J642" s="346">
        <v>0</v>
      </c>
    </row>
    <row r="643" spans="3:10" x14ac:dyDescent="0.2">
      <c r="C643" s="332">
        <v>44253.916666666664</v>
      </c>
      <c r="D643" s="309">
        <v>1004.6</v>
      </c>
      <c r="E643" s="309">
        <v>0</v>
      </c>
      <c r="F643" s="309">
        <v>22.4</v>
      </c>
      <c r="G643" s="345">
        <v>69.400000000000006</v>
      </c>
      <c r="H643" s="356">
        <v>0</v>
      </c>
      <c r="I643" s="575" t="s">
        <v>360</v>
      </c>
      <c r="J643" s="346">
        <v>0</v>
      </c>
    </row>
    <row r="644" spans="3:10" x14ac:dyDescent="0.2">
      <c r="C644" s="332">
        <v>44253.958333333336</v>
      </c>
      <c r="D644" s="309">
        <v>1004.5</v>
      </c>
      <c r="E644" s="309">
        <v>0</v>
      </c>
      <c r="F644" s="309">
        <v>22.3</v>
      </c>
      <c r="G644" s="345">
        <v>69.400000000000006</v>
      </c>
      <c r="H644" s="571">
        <v>0</v>
      </c>
      <c r="I644" s="575" t="s">
        <v>360</v>
      </c>
      <c r="J644" s="346">
        <v>0</v>
      </c>
    </row>
    <row r="645" spans="3:10" x14ac:dyDescent="0.2">
      <c r="C645" s="332">
        <v>44254</v>
      </c>
      <c r="D645" s="309">
        <v>1004.2</v>
      </c>
      <c r="E645" s="309">
        <v>0</v>
      </c>
      <c r="F645" s="309">
        <v>21.6</v>
      </c>
      <c r="G645" s="345">
        <v>71.3</v>
      </c>
      <c r="H645" s="356">
        <v>0</v>
      </c>
      <c r="I645" s="575" t="s">
        <v>360</v>
      </c>
      <c r="J645" s="346">
        <v>0</v>
      </c>
    </row>
    <row r="646" spans="3:10" x14ac:dyDescent="0.2">
      <c r="C646" s="332">
        <v>44254.041666666664</v>
      </c>
      <c r="D646" s="309">
        <v>1003.5</v>
      </c>
      <c r="E646" s="309">
        <v>0</v>
      </c>
      <c r="F646" s="309">
        <v>21.1</v>
      </c>
      <c r="G646" s="345">
        <v>73.400000000000006</v>
      </c>
      <c r="H646" s="356">
        <v>0</v>
      </c>
      <c r="I646" s="575" t="s">
        <v>360</v>
      </c>
      <c r="J646" s="346">
        <v>0</v>
      </c>
    </row>
    <row r="647" spans="3:10" x14ac:dyDescent="0.2">
      <c r="C647" s="332">
        <v>44254.083333333336</v>
      </c>
      <c r="D647" s="309">
        <v>1003.4</v>
      </c>
      <c r="E647" s="309">
        <v>0</v>
      </c>
      <c r="F647" s="309">
        <v>21.3</v>
      </c>
      <c r="G647" s="345">
        <v>73.099999999999994</v>
      </c>
      <c r="H647" s="356">
        <v>0</v>
      </c>
      <c r="I647" s="575" t="s">
        <v>360</v>
      </c>
      <c r="J647" s="346">
        <v>0</v>
      </c>
    </row>
    <row r="648" spans="3:10" x14ac:dyDescent="0.2">
      <c r="C648" s="332">
        <v>44254.125</v>
      </c>
      <c r="D648" s="309">
        <v>1003.1</v>
      </c>
      <c r="E648" s="309">
        <v>0</v>
      </c>
      <c r="F648" s="309">
        <v>20.9</v>
      </c>
      <c r="G648" s="345">
        <v>73.599999999999994</v>
      </c>
      <c r="H648" s="362">
        <v>0</v>
      </c>
      <c r="I648" s="575" t="s">
        <v>360</v>
      </c>
      <c r="J648" s="346">
        <v>0</v>
      </c>
    </row>
    <row r="649" spans="3:10" x14ac:dyDescent="0.2">
      <c r="C649" s="332">
        <v>44254.166666666664</v>
      </c>
      <c r="D649" s="309">
        <v>1003.5</v>
      </c>
      <c r="E649" s="309">
        <v>0</v>
      </c>
      <c r="F649" s="309">
        <v>21.5</v>
      </c>
      <c r="G649" s="345">
        <v>68.3</v>
      </c>
      <c r="H649" s="356">
        <v>0</v>
      </c>
      <c r="I649" s="575" t="s">
        <v>360</v>
      </c>
      <c r="J649" s="346">
        <v>0</v>
      </c>
    </row>
    <row r="650" spans="3:10" x14ac:dyDescent="0.2">
      <c r="C650" s="332">
        <v>44254.208333333336</v>
      </c>
      <c r="D650" s="309">
        <v>1003.3</v>
      </c>
      <c r="E650" s="309">
        <v>0</v>
      </c>
      <c r="F650" s="309">
        <v>21.8</v>
      </c>
      <c r="G650" s="345">
        <v>66.099999999999994</v>
      </c>
      <c r="H650" s="356">
        <v>0</v>
      </c>
      <c r="I650" s="575" t="s">
        <v>360</v>
      </c>
      <c r="J650" s="346">
        <v>2.6</v>
      </c>
    </row>
    <row r="651" spans="3:10" x14ac:dyDescent="0.2">
      <c r="C651" s="332">
        <v>44254.25</v>
      </c>
      <c r="D651" s="309">
        <v>1004.2</v>
      </c>
      <c r="E651" s="309">
        <v>0</v>
      </c>
      <c r="F651" s="309">
        <v>21.8</v>
      </c>
      <c r="G651" s="345">
        <v>66.3</v>
      </c>
      <c r="H651" s="356">
        <v>0</v>
      </c>
      <c r="I651" s="575" t="s">
        <v>360</v>
      </c>
      <c r="J651" s="346">
        <v>69</v>
      </c>
    </row>
    <row r="652" spans="3:10" x14ac:dyDescent="0.2">
      <c r="C652" s="332">
        <v>44254.291666666664</v>
      </c>
      <c r="D652" s="309">
        <v>1004.7</v>
      </c>
      <c r="E652" s="309">
        <v>0</v>
      </c>
      <c r="F652" s="309">
        <v>22.6</v>
      </c>
      <c r="G652" s="309">
        <v>64.3</v>
      </c>
      <c r="H652" s="349">
        <v>0</v>
      </c>
      <c r="I652" s="575" t="s">
        <v>360</v>
      </c>
      <c r="J652" s="346">
        <v>325.5</v>
      </c>
    </row>
    <row r="653" spans="3:10" x14ac:dyDescent="0.2">
      <c r="C653" s="332">
        <v>44254.333333333336</v>
      </c>
      <c r="D653" s="309">
        <v>1004.1</v>
      </c>
      <c r="E653" s="309">
        <v>0</v>
      </c>
      <c r="F653" s="309">
        <v>24.2</v>
      </c>
      <c r="G653" s="309">
        <v>55.6</v>
      </c>
      <c r="H653" s="344">
        <v>0</v>
      </c>
      <c r="I653" s="575" t="s">
        <v>360</v>
      </c>
      <c r="J653" s="346">
        <v>563.70000000000005</v>
      </c>
    </row>
    <row r="654" spans="3:10" x14ac:dyDescent="0.2">
      <c r="C654" s="332">
        <v>44254.375</v>
      </c>
      <c r="D654" s="309">
        <v>998.5</v>
      </c>
      <c r="E654" s="309">
        <v>0</v>
      </c>
      <c r="F654" s="309">
        <v>27.3</v>
      </c>
      <c r="G654" s="309">
        <v>45.7</v>
      </c>
      <c r="H654" s="344">
        <v>1.7</v>
      </c>
      <c r="I654" s="575" t="s">
        <v>360</v>
      </c>
      <c r="J654" s="346">
        <v>739.9</v>
      </c>
    </row>
    <row r="655" spans="3:10" x14ac:dyDescent="0.2">
      <c r="C655" s="332">
        <v>44254.416666666664</v>
      </c>
      <c r="D655" s="309">
        <v>1003.2</v>
      </c>
      <c r="E655" s="309">
        <v>0</v>
      </c>
      <c r="F655" s="309">
        <v>27.5</v>
      </c>
      <c r="G655" s="309">
        <v>44.6</v>
      </c>
      <c r="H655" s="344">
        <v>3.8</v>
      </c>
      <c r="I655" s="575" t="s">
        <v>360</v>
      </c>
      <c r="J655" s="346">
        <v>876.4</v>
      </c>
    </row>
    <row r="656" spans="3:10" x14ac:dyDescent="0.2">
      <c r="C656" s="332">
        <v>44254.458333333336</v>
      </c>
      <c r="D656" s="309">
        <v>1003.2</v>
      </c>
      <c r="E656" s="309">
        <v>0</v>
      </c>
      <c r="F656" s="309">
        <v>27.3</v>
      </c>
      <c r="G656" s="309">
        <v>47.5</v>
      </c>
      <c r="H656" s="307">
        <v>5.0999999999999996</v>
      </c>
      <c r="I656" s="348">
        <v>232.5</v>
      </c>
      <c r="J656" s="307">
        <v>1013.6</v>
      </c>
    </row>
    <row r="657" spans="3:10" x14ac:dyDescent="0.2">
      <c r="C657" s="332">
        <v>44254.5</v>
      </c>
      <c r="D657" s="309">
        <v>1002.2</v>
      </c>
      <c r="E657" s="309">
        <v>0</v>
      </c>
      <c r="F657" s="309">
        <v>27.1</v>
      </c>
      <c r="G657" s="309">
        <v>48.8</v>
      </c>
      <c r="H657" s="307">
        <v>5.3</v>
      </c>
      <c r="I657" s="307">
        <v>180.4</v>
      </c>
      <c r="J657" s="307">
        <v>996.1</v>
      </c>
    </row>
    <row r="658" spans="3:10" x14ac:dyDescent="0.2">
      <c r="C658" s="332">
        <v>44254.541666666664</v>
      </c>
      <c r="D658" s="309">
        <v>1001.8</v>
      </c>
      <c r="E658" s="309">
        <v>0</v>
      </c>
      <c r="F658" s="309">
        <v>27</v>
      </c>
      <c r="G658" s="309">
        <v>50.6</v>
      </c>
      <c r="H658" s="307">
        <v>5.4</v>
      </c>
      <c r="I658" s="307">
        <v>181.3</v>
      </c>
      <c r="J658" s="307">
        <v>959.3</v>
      </c>
    </row>
    <row r="659" spans="3:10" x14ac:dyDescent="0.2">
      <c r="C659" s="332">
        <v>44254.583333333336</v>
      </c>
      <c r="D659" s="309">
        <v>1001.5</v>
      </c>
      <c r="E659" s="309">
        <v>0</v>
      </c>
      <c r="F659" s="309">
        <v>27.1</v>
      </c>
      <c r="G659" s="309">
        <v>50.2</v>
      </c>
      <c r="H659" s="307">
        <v>5.8</v>
      </c>
      <c r="I659" s="307">
        <v>174.4</v>
      </c>
      <c r="J659" s="307">
        <v>811.1</v>
      </c>
    </row>
    <row r="660" spans="3:10" x14ac:dyDescent="0.2">
      <c r="C660" s="332">
        <v>44254.625</v>
      </c>
      <c r="D660" s="309">
        <v>1001.5</v>
      </c>
      <c r="E660" s="309">
        <v>9</v>
      </c>
      <c r="F660" s="309">
        <v>26.1</v>
      </c>
      <c r="G660" s="309">
        <v>55.3</v>
      </c>
      <c r="H660" s="307">
        <v>6.1</v>
      </c>
      <c r="I660" s="307">
        <v>168.3</v>
      </c>
      <c r="J660" s="307">
        <v>584.4</v>
      </c>
    </row>
    <row r="661" spans="3:10" x14ac:dyDescent="0.2">
      <c r="C661" s="332">
        <v>44254.666666666664</v>
      </c>
      <c r="D661" s="309">
        <v>1001.7</v>
      </c>
      <c r="E661" s="309">
        <v>0</v>
      </c>
      <c r="F661" s="309">
        <v>25.8</v>
      </c>
      <c r="G661" s="309">
        <v>56.4</v>
      </c>
      <c r="H661" s="307">
        <v>5.3</v>
      </c>
      <c r="I661" s="307">
        <v>178.3</v>
      </c>
      <c r="J661" s="307">
        <v>280.39999999999998</v>
      </c>
    </row>
    <row r="662" spans="3:10" x14ac:dyDescent="0.2">
      <c r="C662" s="332">
        <v>44254.708333333336</v>
      </c>
      <c r="D662" s="309">
        <v>1002.6</v>
      </c>
      <c r="E662" s="309">
        <v>0</v>
      </c>
      <c r="F662" s="309">
        <v>25.1</v>
      </c>
      <c r="G662" s="309">
        <v>59.7</v>
      </c>
      <c r="H662" s="307">
        <v>3.7</v>
      </c>
      <c r="I662" s="307">
        <v>170</v>
      </c>
      <c r="J662" s="307">
        <v>66.3</v>
      </c>
    </row>
    <row r="663" spans="3:10" x14ac:dyDescent="0.2">
      <c r="C663" s="332">
        <v>44254.75</v>
      </c>
      <c r="D663" s="309">
        <v>1003.5</v>
      </c>
      <c r="E663" s="309">
        <v>0</v>
      </c>
      <c r="F663" s="309">
        <v>24.6</v>
      </c>
      <c r="G663" s="309">
        <v>61.3</v>
      </c>
      <c r="H663" s="307">
        <v>3.1</v>
      </c>
      <c r="I663" s="307">
        <v>156.9</v>
      </c>
      <c r="J663" s="307">
        <v>2.2999999999999998</v>
      </c>
    </row>
    <row r="664" spans="3:10" x14ac:dyDescent="0.2">
      <c r="C664" s="332">
        <v>44254.791666666664</v>
      </c>
      <c r="D664" s="309">
        <v>1004.4</v>
      </c>
      <c r="E664" s="309">
        <v>0</v>
      </c>
      <c r="F664" s="309">
        <v>24.2</v>
      </c>
      <c r="G664" s="309">
        <v>62.7</v>
      </c>
      <c r="H664" s="307">
        <v>3</v>
      </c>
      <c r="I664" s="307">
        <v>151.80000000000001</v>
      </c>
      <c r="J664" s="307">
        <v>0</v>
      </c>
    </row>
    <row r="665" spans="3:10" x14ac:dyDescent="0.2">
      <c r="C665" s="332">
        <v>44254.833333333336</v>
      </c>
      <c r="D665" s="309">
        <v>1005.2</v>
      </c>
      <c r="E665" s="309">
        <v>0</v>
      </c>
      <c r="F665" s="309">
        <v>24.3</v>
      </c>
      <c r="G665" s="309">
        <v>60.9</v>
      </c>
      <c r="H665" s="347">
        <v>1.7</v>
      </c>
      <c r="I665" s="347">
        <v>152.69999999999999</v>
      </c>
      <c r="J665" s="307">
        <v>0</v>
      </c>
    </row>
    <row r="666" spans="3:10" x14ac:dyDescent="0.2">
      <c r="C666" s="332">
        <v>44254.875</v>
      </c>
      <c r="D666" s="309">
        <v>1005.5</v>
      </c>
      <c r="E666" s="309">
        <v>0</v>
      </c>
      <c r="F666" s="309">
        <v>24</v>
      </c>
      <c r="G666" s="345">
        <v>61.6</v>
      </c>
      <c r="H666" s="358">
        <v>2.1</v>
      </c>
      <c r="I666" s="358">
        <v>141.1</v>
      </c>
      <c r="J666" s="346">
        <v>0</v>
      </c>
    </row>
    <row r="667" spans="3:10" x14ac:dyDescent="0.2">
      <c r="C667" s="332">
        <v>44254.916666666664</v>
      </c>
      <c r="D667" s="309">
        <v>1005.2</v>
      </c>
      <c r="E667" s="309">
        <v>0</v>
      </c>
      <c r="F667" s="309">
        <v>22.9</v>
      </c>
      <c r="G667" s="345">
        <v>66.400000000000006</v>
      </c>
      <c r="H667" s="575" t="s">
        <v>360</v>
      </c>
      <c r="I667" s="575" t="s">
        <v>360</v>
      </c>
      <c r="J667" s="346">
        <v>0</v>
      </c>
    </row>
    <row r="668" spans="3:10" x14ac:dyDescent="0.2">
      <c r="C668" s="332">
        <v>44254.958333333336</v>
      </c>
      <c r="D668" s="309">
        <v>1005</v>
      </c>
      <c r="E668" s="309">
        <v>0</v>
      </c>
      <c r="F668" s="309">
        <v>23.3</v>
      </c>
      <c r="G668" s="309">
        <v>64.7</v>
      </c>
      <c r="H668" s="350">
        <v>1.6</v>
      </c>
      <c r="I668" s="350">
        <v>120</v>
      </c>
      <c r="J668" s="307">
        <v>0</v>
      </c>
    </row>
    <row r="669" spans="3:10" x14ac:dyDescent="0.2">
      <c r="C669" s="332">
        <v>44255</v>
      </c>
      <c r="D669" s="309">
        <v>1004.5</v>
      </c>
      <c r="E669" s="309">
        <v>0</v>
      </c>
      <c r="F669" s="309">
        <v>22.2</v>
      </c>
      <c r="G669" s="345">
        <v>68.8</v>
      </c>
      <c r="H669" s="575" t="s">
        <v>360</v>
      </c>
      <c r="I669" s="575" t="s">
        <v>360</v>
      </c>
      <c r="J669" s="346">
        <v>0</v>
      </c>
    </row>
    <row r="670" spans="3:10" x14ac:dyDescent="0.2">
      <c r="C670" s="332">
        <v>44255.041666666664</v>
      </c>
      <c r="D670" s="309">
        <v>1004</v>
      </c>
      <c r="E670" s="309">
        <v>0</v>
      </c>
      <c r="F670" s="309">
        <v>22.1</v>
      </c>
      <c r="G670" s="345">
        <v>71.099999999999994</v>
      </c>
      <c r="H670" s="360">
        <v>1.6</v>
      </c>
      <c r="I670" s="360">
        <v>5.9</v>
      </c>
      <c r="J670" s="346">
        <v>0</v>
      </c>
    </row>
    <row r="671" spans="3:10" x14ac:dyDescent="0.2">
      <c r="C671" s="332">
        <v>44255.083333333336</v>
      </c>
      <c r="D671" s="309">
        <v>1003.6</v>
      </c>
      <c r="E671" s="309">
        <v>0</v>
      </c>
      <c r="F671" s="309">
        <v>22.3</v>
      </c>
      <c r="G671" s="345">
        <v>68.900000000000006</v>
      </c>
      <c r="H671" s="575" t="s">
        <v>360</v>
      </c>
      <c r="I671" s="575" t="s">
        <v>360</v>
      </c>
      <c r="J671" s="346">
        <v>0</v>
      </c>
    </row>
    <row r="672" spans="3:10" x14ac:dyDescent="0.2">
      <c r="C672" s="332">
        <v>44255.125</v>
      </c>
      <c r="D672" s="309">
        <v>1003.6</v>
      </c>
      <c r="E672" s="309">
        <v>0</v>
      </c>
      <c r="F672" s="309">
        <v>22.2</v>
      </c>
      <c r="G672" s="345">
        <v>67.8</v>
      </c>
      <c r="H672" s="575" t="s">
        <v>360</v>
      </c>
      <c r="I672" s="575" t="s">
        <v>360</v>
      </c>
      <c r="J672" s="346">
        <v>0</v>
      </c>
    </row>
    <row r="673" spans="3:10" x14ac:dyDescent="0.2">
      <c r="C673" s="332">
        <v>44255.166666666664</v>
      </c>
      <c r="D673" s="309">
        <v>1003.6</v>
      </c>
      <c r="E673" s="309">
        <v>0</v>
      </c>
      <c r="F673" s="309">
        <v>21.2</v>
      </c>
      <c r="G673" s="345">
        <v>72.7</v>
      </c>
      <c r="H673" s="575" t="s">
        <v>360</v>
      </c>
      <c r="I673" s="575" t="s">
        <v>360</v>
      </c>
      <c r="J673" s="346">
        <v>0</v>
      </c>
    </row>
    <row r="674" spans="3:10" x14ac:dyDescent="0.2">
      <c r="C674" s="332">
        <v>44255.208333333336</v>
      </c>
      <c r="D674" s="309">
        <v>1004</v>
      </c>
      <c r="E674" s="309">
        <v>0</v>
      </c>
      <c r="F674" s="309">
        <v>21</v>
      </c>
      <c r="G674" s="345">
        <v>74</v>
      </c>
      <c r="H674" s="575" t="s">
        <v>360</v>
      </c>
      <c r="I674" s="575" t="s">
        <v>360</v>
      </c>
      <c r="J674" s="346">
        <v>3.6</v>
      </c>
    </row>
    <row r="675" spans="3:10" x14ac:dyDescent="0.2">
      <c r="C675" s="332">
        <v>44255.25</v>
      </c>
      <c r="D675" s="309">
        <v>1004.5</v>
      </c>
      <c r="E675" s="309">
        <v>0</v>
      </c>
      <c r="F675" s="309">
        <v>21.1</v>
      </c>
      <c r="G675" s="345">
        <v>74.599999999999994</v>
      </c>
      <c r="H675" s="575" t="s">
        <v>360</v>
      </c>
      <c r="I675" s="575" t="s">
        <v>360</v>
      </c>
      <c r="J675" s="346">
        <v>84.8</v>
      </c>
    </row>
    <row r="676" spans="3:10" x14ac:dyDescent="0.2">
      <c r="C676" s="332">
        <v>44255.291666666664</v>
      </c>
      <c r="D676" s="309">
        <v>1004.7</v>
      </c>
      <c r="E676" s="309">
        <v>0</v>
      </c>
      <c r="F676" s="309">
        <v>22.3</v>
      </c>
      <c r="G676" s="345">
        <v>72</v>
      </c>
      <c r="H676" s="575" t="s">
        <v>360</v>
      </c>
      <c r="I676" s="575" t="s">
        <v>360</v>
      </c>
      <c r="J676" s="346">
        <v>330</v>
      </c>
    </row>
    <row r="677" spans="3:10" x14ac:dyDescent="0.2">
      <c r="C677" s="332">
        <v>44255.333333333336</v>
      </c>
      <c r="D677" s="309">
        <v>1003.8</v>
      </c>
      <c r="E677" s="309">
        <v>0</v>
      </c>
      <c r="F677" s="309">
        <v>23.6</v>
      </c>
      <c r="G677" s="309">
        <v>65.900000000000006</v>
      </c>
      <c r="H677" s="348">
        <v>1.3</v>
      </c>
      <c r="I677" s="348">
        <v>261.89999999999998</v>
      </c>
      <c r="J677" s="307">
        <v>586.5</v>
      </c>
    </row>
    <row r="678" spans="3:10" x14ac:dyDescent="0.2">
      <c r="C678" s="332">
        <v>44255.375</v>
      </c>
      <c r="D678" s="309">
        <v>1003.4</v>
      </c>
      <c r="E678" s="309">
        <v>0</v>
      </c>
      <c r="F678" s="309">
        <v>23.8</v>
      </c>
      <c r="G678" s="309">
        <v>63.4</v>
      </c>
      <c r="H678" s="307">
        <v>1.7</v>
      </c>
      <c r="I678" s="307">
        <v>265.7</v>
      </c>
      <c r="J678" s="307">
        <v>748.8</v>
      </c>
    </row>
    <row r="679" spans="3:10" x14ac:dyDescent="0.2">
      <c r="C679" s="332">
        <v>44255.416666666664</v>
      </c>
      <c r="D679" s="309">
        <v>1002.5</v>
      </c>
      <c r="E679" s="309">
        <v>0</v>
      </c>
      <c r="F679" s="309">
        <v>24.7</v>
      </c>
      <c r="G679" s="309">
        <v>58.2</v>
      </c>
      <c r="H679" s="307">
        <v>2.6</v>
      </c>
      <c r="I679" s="307">
        <v>262.7</v>
      </c>
      <c r="J679" s="307">
        <v>824.1</v>
      </c>
    </row>
    <row r="680" spans="3:10" x14ac:dyDescent="0.2">
      <c r="C680" s="332">
        <v>44255.458333333336</v>
      </c>
      <c r="D680" s="309">
        <v>1002.2</v>
      </c>
      <c r="E680" s="309">
        <v>0</v>
      </c>
      <c r="F680" s="309">
        <v>24.7</v>
      </c>
      <c r="G680" s="309">
        <v>58.3</v>
      </c>
      <c r="H680" s="307">
        <v>4.4000000000000004</v>
      </c>
      <c r="I680" s="307">
        <v>240.8</v>
      </c>
      <c r="J680" s="307">
        <v>896.6</v>
      </c>
    </row>
    <row r="681" spans="3:10" x14ac:dyDescent="0.2">
      <c r="C681" s="332">
        <v>44255.5</v>
      </c>
      <c r="D681" s="309">
        <v>1002.3</v>
      </c>
      <c r="E681" s="309">
        <v>0</v>
      </c>
      <c r="F681" s="309">
        <v>24.9</v>
      </c>
      <c r="G681" s="309">
        <v>58.4</v>
      </c>
      <c r="H681" s="307">
        <v>5.2</v>
      </c>
      <c r="I681" s="307">
        <v>235.6</v>
      </c>
      <c r="J681" s="307">
        <v>972.2</v>
      </c>
    </row>
    <row r="682" spans="3:10" x14ac:dyDescent="0.2">
      <c r="C682" s="332">
        <v>44255.541666666664</v>
      </c>
      <c r="D682" s="309">
        <v>1002.3</v>
      </c>
      <c r="E682" s="309">
        <v>0</v>
      </c>
      <c r="F682" s="309">
        <v>25.3</v>
      </c>
      <c r="G682" s="309">
        <v>57.9</v>
      </c>
      <c r="H682" s="307">
        <v>5.3</v>
      </c>
      <c r="I682" s="307">
        <v>234.1</v>
      </c>
      <c r="J682" s="307">
        <v>962</v>
      </c>
    </row>
    <row r="683" spans="3:10" x14ac:dyDescent="0.2">
      <c r="C683" s="332">
        <v>44255.583333333336</v>
      </c>
      <c r="D683" s="309">
        <v>1002.2</v>
      </c>
      <c r="E683" s="309">
        <v>0</v>
      </c>
      <c r="F683" s="309">
        <v>26.2</v>
      </c>
      <c r="G683" s="309">
        <v>57.3</v>
      </c>
      <c r="H683" s="307">
        <v>5</v>
      </c>
      <c r="I683" s="307">
        <v>232</v>
      </c>
      <c r="J683" s="307">
        <v>798</v>
      </c>
    </row>
    <row r="684" spans="3:10" x14ac:dyDescent="0.2">
      <c r="C684" s="332">
        <v>44255.625</v>
      </c>
      <c r="D684" s="309">
        <v>1002.4</v>
      </c>
      <c r="E684" s="309">
        <v>0</v>
      </c>
      <c r="F684" s="309">
        <v>26.6</v>
      </c>
      <c r="G684" s="309">
        <v>57.4</v>
      </c>
      <c r="H684" s="307">
        <v>4.5999999999999996</v>
      </c>
      <c r="I684" s="307">
        <v>203.2</v>
      </c>
      <c r="J684" s="307">
        <v>573.6</v>
      </c>
    </row>
    <row r="685" spans="3:10" x14ac:dyDescent="0.2">
      <c r="C685" s="332">
        <v>44255.666666666664</v>
      </c>
      <c r="D685" s="309">
        <v>1002.4</v>
      </c>
      <c r="E685" s="309">
        <v>0</v>
      </c>
      <c r="F685" s="309">
        <v>25.8</v>
      </c>
      <c r="G685" s="309">
        <v>61.7</v>
      </c>
      <c r="H685" s="307">
        <v>4.7</v>
      </c>
      <c r="I685" s="307">
        <v>200.5</v>
      </c>
      <c r="J685" s="307">
        <v>305.39999999999998</v>
      </c>
    </row>
    <row r="686" spans="3:10" x14ac:dyDescent="0.2">
      <c r="C686" s="332">
        <v>44255.708333333336</v>
      </c>
      <c r="D686" s="309">
        <v>1003</v>
      </c>
      <c r="E686" s="309">
        <v>0</v>
      </c>
      <c r="F686" s="309">
        <v>25.4</v>
      </c>
      <c r="G686" s="309">
        <v>62.5</v>
      </c>
      <c r="H686" s="307">
        <v>3.6</v>
      </c>
      <c r="I686" s="307">
        <v>195.3</v>
      </c>
      <c r="J686" s="307">
        <v>116</v>
      </c>
    </row>
    <row r="687" spans="3:10" x14ac:dyDescent="0.2">
      <c r="C687" s="332">
        <v>44255.75</v>
      </c>
      <c r="D687" s="309">
        <v>1003.5</v>
      </c>
      <c r="E687" s="309">
        <v>0</v>
      </c>
      <c r="F687" s="309">
        <v>24.8</v>
      </c>
      <c r="G687" s="309">
        <v>64.599999999999994</v>
      </c>
      <c r="H687" s="307">
        <v>3.4</v>
      </c>
      <c r="I687" s="307">
        <v>171.2</v>
      </c>
      <c r="J687" s="307">
        <v>2.4</v>
      </c>
    </row>
    <row r="688" spans="3:10" x14ac:dyDescent="0.2">
      <c r="C688" s="332">
        <v>44255.791666666664</v>
      </c>
      <c r="D688" s="309">
        <v>1004.5</v>
      </c>
      <c r="E688" s="309">
        <v>0</v>
      </c>
      <c r="F688" s="309">
        <v>24.4</v>
      </c>
      <c r="G688" s="309">
        <v>66.2</v>
      </c>
      <c r="H688" s="307">
        <v>2.2000000000000002</v>
      </c>
      <c r="I688" s="307">
        <v>172.4</v>
      </c>
      <c r="J688" s="307">
        <v>0</v>
      </c>
    </row>
    <row r="689" spans="3:10" x14ac:dyDescent="0.2">
      <c r="C689" s="332">
        <v>44255.833333333336</v>
      </c>
      <c r="D689" s="309">
        <v>1005</v>
      </c>
      <c r="E689" s="309">
        <v>0</v>
      </c>
      <c r="F689" s="309">
        <v>22.9</v>
      </c>
      <c r="G689" s="309">
        <v>73.8</v>
      </c>
      <c r="H689" s="347">
        <v>2</v>
      </c>
      <c r="I689" s="347">
        <v>336.6</v>
      </c>
      <c r="J689" s="307">
        <v>0</v>
      </c>
    </row>
    <row r="690" spans="3:10" x14ac:dyDescent="0.2">
      <c r="C690" s="332">
        <v>44255.875</v>
      </c>
      <c r="D690" s="309">
        <v>1005.1</v>
      </c>
      <c r="E690" s="309">
        <v>0</v>
      </c>
      <c r="F690" s="309">
        <v>22.4</v>
      </c>
      <c r="G690" s="345">
        <v>75.900000000000006</v>
      </c>
      <c r="H690" s="358">
        <v>1.1000000000000001</v>
      </c>
      <c r="I690" s="358">
        <v>325.89999999999998</v>
      </c>
      <c r="J690" s="346">
        <v>0</v>
      </c>
    </row>
    <row r="691" spans="3:10" x14ac:dyDescent="0.2">
      <c r="C691" s="332">
        <v>44255.916666666664</v>
      </c>
      <c r="D691" s="309">
        <v>1005.1</v>
      </c>
      <c r="E691" s="309">
        <v>0</v>
      </c>
      <c r="F691" s="309">
        <v>22.5</v>
      </c>
      <c r="G691" s="345">
        <v>74.3</v>
      </c>
      <c r="H691" s="575" t="s">
        <v>360</v>
      </c>
      <c r="I691" s="575" t="s">
        <v>360</v>
      </c>
      <c r="J691" s="346">
        <v>0</v>
      </c>
    </row>
    <row r="692" spans="3:10" x14ac:dyDescent="0.2">
      <c r="C692" s="332">
        <v>44255.958333333336</v>
      </c>
      <c r="D692" s="309">
        <v>1004.5</v>
      </c>
      <c r="E692" s="309">
        <v>0</v>
      </c>
      <c r="F692" s="309">
        <v>23.7</v>
      </c>
      <c r="G692" s="345">
        <v>67.099999999999994</v>
      </c>
      <c r="H692" s="359">
        <v>3.6</v>
      </c>
      <c r="I692" s="359">
        <v>149.19999999999999</v>
      </c>
      <c r="J692" s="346">
        <v>0</v>
      </c>
    </row>
    <row r="694" spans="3:10" x14ac:dyDescent="0.2">
      <c r="C694" s="354" t="s">
        <v>351</v>
      </c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'SO2_3h_CA-ILO-02'!Área_de_impresión</vt:lpstr>
      <vt:lpstr>'SO2_CA-ILO-02'!Área_de_impresión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Iván García Riega</cp:lastModifiedBy>
  <cp:lastPrinted>2020-11-23T22:53:43Z</cp:lastPrinted>
  <dcterms:created xsi:type="dcterms:W3CDTF">2004-09-16T21:53:08Z</dcterms:created>
  <dcterms:modified xsi:type="dcterms:W3CDTF">2021-03-30T23:41:09Z</dcterms:modified>
</cp:coreProperties>
</file>