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5\Enero\CA-ILO-01\"/>
    </mc:Choice>
  </mc:AlternateContent>
  <xr:revisionPtr revIDLastSave="0" documentId="13_ncr:1_{E8A51A15-F2E5-4FC0-81E1-DD396C2A493B}" xr6:coauthVersionLast="47" xr6:coauthVersionMax="47" xr10:uidLastSave="{00000000-0000-0000-0000-000000000000}"/>
  <bookViews>
    <workbookView xWindow="-120" yWindow="-120" windowWidth="20730" windowHeight="11160" tabRatio="869" firstSheet="2" activeTab="9" xr2:uid="{00000000-000D-0000-FFFF-FFFF00000000}"/>
  </bookViews>
  <sheets>
    <sheet name="PM10_CA-ILO-01" sheetId="48" r:id="rId1"/>
    <sheet name="PM2.5_CA-ILO-01" sheetId="47" r:id="rId2"/>
    <sheet name="SO2_CA-ILO-01" sheetId="49" r:id="rId3"/>
    <sheet name="SO2_m3h_CA-ILO-01" sheetId="54" r:id="rId4"/>
    <sheet name="H2S_CA-ILO-01" sheetId="50" r:id="rId5"/>
    <sheet name="NO2_CA-ILO-01" sheetId="52" r:id="rId6"/>
    <sheet name="CO_CA-ILO-01" sheetId="51" r:id="rId7"/>
    <sheet name="CO_m8h_CA-ILO-01" sheetId="53" r:id="rId8"/>
    <sheet name="MGT_CA-ILO-01" sheetId="55" state="hidden" r:id="rId9"/>
    <sheet name="Met_CA-ILO-01" sheetId="33" r:id="rId10"/>
    <sheet name="Regresion" sheetId="37" state="hidden" r:id="rId11"/>
    <sheet name="Hoja2" sheetId="46" state="hidden" r:id="rId12"/>
    <sheet name="A.2.1. Promedio meteorologia" sheetId="26" state="hidden" r:id="rId13"/>
    <sheet name="A.2.2. Promedio diarios (T y P)" sheetId="12" state="hidden" r:id="rId14"/>
    <sheet name="A.2.3. Flujo promedio" sheetId="28" state="hidden" r:id="rId15"/>
    <sheet name="A.2.4. Cálculo PM10 y VM" sheetId="16" state="hidden" r:id="rId16"/>
    <sheet name="A.2.5. Cálculo PM 2.5" sheetId="25" state="hidden" r:id="rId17"/>
    <sheet name="A.2.6. Conc. de Metales PM 10" sheetId="19" state="hidden" r:id="rId18"/>
    <sheet name="A.2.7. Cálculo Vol E" sheetId="29" state="hidden" r:id="rId19"/>
    <sheet name="A.2.8. Conc. Metales 10°C" sheetId="30" state="hidden" r:id="rId20"/>
    <sheet name="Resumen" sheetId="31" state="hidden" r:id="rId21"/>
    <sheet name="Fórmula EPA" sheetId="17" state="hidden" r:id="rId22"/>
  </sheets>
  <definedNames>
    <definedName name="_xlnm.Print_Area" localSheetId="12">'A.2.1. Promedio meteorologia'!$D$1:$I$155</definedName>
    <definedName name="_xlnm.Print_Area" localSheetId="13">'A.2.2. Promedio diarios (T y P)'!$A$1:$P$50</definedName>
    <definedName name="_xlnm.Print_Area" localSheetId="14">'A.2.3. Flujo promedio'!$A$1:$K$144</definedName>
    <definedName name="_xlnm.Print_Area" localSheetId="15">'A.2.4. Cálculo PM10 y VM'!$A$1:$N$30</definedName>
    <definedName name="_xlnm.Print_Area" localSheetId="16">'A.2.5. Cálculo PM 2.5'!$A$1:$N$30</definedName>
    <definedName name="_xlnm.Print_Area" localSheetId="17">'A.2.6. Conc. de Metales PM 10'!$A$1:$T$90</definedName>
    <definedName name="_xlnm.Print_Area" localSheetId="19">'A.2.8. Conc. Metales 10°C'!$A$1:$T$91</definedName>
    <definedName name="_xlnm.Print_Area" localSheetId="6">'CO_CA-ILO-01'!$A$2:$AG$46</definedName>
    <definedName name="_xlnm.Print_Area" localSheetId="7">'CO_m8h_CA-ILO-01'!$A$1:$AG$45</definedName>
    <definedName name="_xlnm.Print_Area" localSheetId="4">'H2S_CA-ILO-01'!$A$1:$AG$46</definedName>
    <definedName name="_xlnm.Print_Area" localSheetId="9">'Met_CA-ILO-01'!$B$1:$J$358</definedName>
    <definedName name="_xlnm.Print_Area" localSheetId="8">'MGT_CA-ILO-01'!$A$1:$AG$44</definedName>
    <definedName name="_xlnm.Print_Area" localSheetId="5">'NO2_CA-ILO-01'!$A$1:$AG$45</definedName>
    <definedName name="_xlnm.Print_Area" localSheetId="0">'PM10_CA-ILO-01'!$A$1:$AG$46</definedName>
    <definedName name="_xlnm.Print_Area" localSheetId="1">'PM2.5_CA-ILO-01'!$A$1:$AG$46</definedName>
    <definedName name="_xlnm.Print_Area" localSheetId="2">'SO2_CA-ILO-01'!$A$2:$AG$47</definedName>
    <definedName name="_xlnm.Print_Area" localSheetId="3">'SO2_m3h_CA-ILO-01'!$A$2:$AG$46</definedName>
    <definedName name="_xlnm.Print_Titles" localSheetId="12">'A.2.1. Promedio meteorologia'!$1:$4</definedName>
    <definedName name="_xlnm.Print_Titles" localSheetId="13">'A.2.2. Promedio diarios (T y P)'!$1:$5</definedName>
    <definedName name="_xlnm.Print_Titles" localSheetId="14">'A.2.3. Flujo promedio'!$1:$6</definedName>
    <definedName name="_xlnm.Print_Titles" localSheetId="15">'A.2.4. Cálculo PM10 y VM'!$1:$6</definedName>
    <definedName name="_xlnm.Print_Titles" localSheetId="16">'A.2.5. Cálculo PM 2.5'!$11:$11</definedName>
    <definedName name="_xlnm.Print_Titles" localSheetId="17">'A.2.6. Conc. de Metales PM 10'!$1:$7</definedName>
    <definedName name="_xlnm.Print_Titles" localSheetId="9">'Met_CA-ILO-01'!$1:$20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55" l="1"/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F65" i="30" s="1"/>
  <c r="G15" i="29"/>
  <c r="M15" i="29" s="1"/>
  <c r="H54" i="30" s="1"/>
  <c r="H65" i="30" s="1"/>
  <c r="G16" i="29"/>
  <c r="L16" i="29" s="1"/>
  <c r="G14" i="29"/>
  <c r="L14" i="29" s="1"/>
  <c r="F61" i="30"/>
  <c r="A52" i="26"/>
  <c r="F57" i="30"/>
  <c r="F70" i="30"/>
  <c r="Z70" i="30" s="1"/>
  <c r="F58" i="30"/>
  <c r="F66" i="30"/>
  <c r="F71" i="30"/>
  <c r="F79" i="30"/>
  <c r="F74" i="30"/>
  <c r="F59" i="30"/>
  <c r="F86" i="30"/>
  <c r="F55" i="30"/>
  <c r="F83" i="30"/>
  <c r="F85" i="30"/>
  <c r="F64" i="30"/>
  <c r="F60" i="30"/>
  <c r="F63" i="30"/>
  <c r="F80" i="30"/>
  <c r="F67" i="30"/>
  <c r="J54" i="19"/>
  <c r="G17" i="16"/>
  <c r="M14" i="29" l="1"/>
  <c r="G54" i="30" s="1"/>
  <c r="M16" i="29"/>
  <c r="I54" i="30" s="1"/>
  <c r="I61" i="30" s="1"/>
  <c r="F76" i="30"/>
  <c r="F84" i="30"/>
  <c r="F75" i="30"/>
  <c r="F56" i="30"/>
  <c r="F68" i="30"/>
  <c r="F77" i="30"/>
  <c r="F82" i="30"/>
  <c r="F62" i="30"/>
  <c r="Z62" i="30" s="1"/>
  <c r="F87" i="30"/>
  <c r="F81" i="30"/>
  <c r="F72" i="30"/>
  <c r="F69" i="30"/>
  <c r="F73" i="30"/>
  <c r="F78" i="30"/>
  <c r="Z78" i="30" s="1"/>
  <c r="L15" i="29"/>
  <c r="I65" i="30"/>
  <c r="G75" i="30"/>
  <c r="G65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0" i="30"/>
  <c r="I58" i="30"/>
  <c r="I75" i="30"/>
  <c r="I76" i="30"/>
  <c r="I57" i="30"/>
  <c r="I63" i="30"/>
  <c r="I68" i="30"/>
  <c r="I87" i="30"/>
  <c r="I66" i="30"/>
  <c r="I86" i="30"/>
  <c r="I78" i="30"/>
  <c r="I79" i="30"/>
  <c r="I55" i="30"/>
  <c r="I69" i="30"/>
  <c r="I83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H4" i="31" l="1"/>
  <c r="F4" i="31"/>
  <c r="I81" i="30"/>
  <c r="I64" i="30"/>
  <c r="I70" i="30"/>
  <c r="AC70" i="30" s="1"/>
  <c r="I71" i="30"/>
  <c r="I72" i="30"/>
  <c r="I67" i="30"/>
  <c r="I84" i="30"/>
  <c r="I74" i="30"/>
  <c r="I77" i="30"/>
  <c r="I82" i="30"/>
  <c r="I60" i="30"/>
  <c r="I56" i="30"/>
  <c r="I62" i="30"/>
  <c r="AC62" i="30" s="1"/>
  <c r="I85" i="30"/>
  <c r="F7" i="31"/>
  <c r="AC78" i="30"/>
  <c r="H5" i="31"/>
  <c r="AA62" i="30"/>
  <c r="F5" i="31"/>
  <c r="AA78" i="30"/>
  <c r="H6" i="31"/>
  <c r="AB62" i="30"/>
  <c r="F6" i="31"/>
  <c r="AB78" i="30"/>
  <c r="A54" i="26"/>
  <c r="M12" i="16"/>
  <c r="D3" i="31" s="1"/>
  <c r="E54" i="19"/>
  <c r="F13" i="19"/>
  <c r="H7" i="31" l="1"/>
  <c r="E56" i="19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59" i="30"/>
  <c r="V59" i="30" s="1"/>
  <c r="W59" i="30" s="1"/>
  <c r="E58" i="30"/>
  <c r="V58" i="30" s="1"/>
  <c r="W58" i="30" s="1"/>
  <c r="E77" i="30"/>
  <c r="V77" i="30" s="1"/>
  <c r="W77" i="30" s="1"/>
  <c r="E62" i="30"/>
  <c r="E71" i="30"/>
  <c r="V71" i="30" s="1"/>
  <c r="W71" i="30" s="1"/>
  <c r="E66" i="30"/>
  <c r="V66" i="30" s="1"/>
  <c r="W66" i="30" s="1"/>
  <c r="E84" i="30"/>
  <c r="V84" i="30" s="1"/>
  <c r="W84" i="30" s="1"/>
  <c r="E85" i="30"/>
  <c r="V85" i="30" s="1"/>
  <c r="W85" i="30" s="1"/>
  <c r="E56" i="30"/>
  <c r="V56" i="30" s="1"/>
  <c r="W56" i="30" s="1"/>
  <c r="E74" i="30"/>
  <c r="V74" i="30" s="1"/>
  <c r="W74" i="30" s="1"/>
  <c r="E78" i="30"/>
  <c r="E67" i="30"/>
  <c r="V67" i="30" s="1"/>
  <c r="W67" i="30" s="1"/>
  <c r="E63" i="30"/>
  <c r="V63" i="30" s="1"/>
  <c r="W63" i="30" s="1"/>
  <c r="M27" i="12"/>
  <c r="M34" i="12"/>
  <c r="M20" i="12"/>
  <c r="E72" i="30" l="1"/>
  <c r="V72" i="30" s="1"/>
  <c r="W72" i="30" s="1"/>
  <c r="E60" i="30"/>
  <c r="V60" i="30" s="1"/>
  <c r="W60" i="30" s="1"/>
  <c r="E81" i="30"/>
  <c r="V81" i="30" s="1"/>
  <c r="W81" i="30" s="1"/>
  <c r="E55" i="30"/>
  <c r="V55" i="30" s="1"/>
  <c r="W55" i="30" s="1"/>
  <c r="E69" i="30"/>
  <c r="V69" i="30" s="1"/>
  <c r="W69" i="30" s="1"/>
  <c r="E57" i="30"/>
  <c r="V57" i="30" s="1"/>
  <c r="W57" i="30" s="1"/>
  <c r="E87" i="30"/>
  <c r="V87" i="30" s="1"/>
  <c r="W87" i="30" s="1"/>
  <c r="E86" i="30"/>
  <c r="V86" i="30" s="1"/>
  <c r="W86" i="30" s="1"/>
  <c r="E79" i="30"/>
  <c r="V79" i="30" s="1"/>
  <c r="W79" i="30" s="1"/>
  <c r="E80" i="30"/>
  <c r="V80" i="30" s="1"/>
  <c r="W80" i="30" s="1"/>
  <c r="E82" i="30"/>
  <c r="V82" i="30" s="1"/>
  <c r="W82" i="30" s="1"/>
  <c r="E61" i="30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F16" i="31" s="1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<sst xmlns="http://schemas.openxmlformats.org/spreadsheetml/2006/main" count="4854" uniqueCount="377">
  <si>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</si>
  <si>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</si>
  <si>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</si>
  <si>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</si>
  <si>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</si>
  <si>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</si>
  <si>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</si>
  <si>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</si>
  <si>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</si>
  <si>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</si>
  <si>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</si>
  <si>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</si>
  <si>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</si>
  <si>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</si>
  <si>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</si>
  <si>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</si>
  <si>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</si>
  <si>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</si>
  <si>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</si>
  <si>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</si>
  <si>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</si>
  <si>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</si>
  <si>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</si>
  <si>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</si>
  <si>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</si>
  <si>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</si>
  <si>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</si>
  <si>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</si>
  <si>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</si>
  <si>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</si>
  <si>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</si>
  <si>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</si>
  <si>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</si>
  <si>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</si>
  <si>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</si>
  <si>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</si>
  <si>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</si>
  <si>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</si>
  <si>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</si>
  <si>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</si>
  <si>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</si>
  <si>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</si>
  <si>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</si>
  <si>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</si>
  <si>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</si>
  <si>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</si>
  <si>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</si>
  <si>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</si>
  <si>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</si>
  <si>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</si>
  <si>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</si>
  <si>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</si>
  <si>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</si>
  <si>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</si>
  <si>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</si>
  <si>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</si>
  <si>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</si>
  <si>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</si>
  <si>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</si>
  <si>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</si>
  <si>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</si>
  <si>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</si>
  <si>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</si>
  <si>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</si>
  <si>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</si>
  <si>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</si>
  <si>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</si>
  <si>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</si>
  <si>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</si>
  <si>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</si>
  <si>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</si>
  <si>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</si>
  <si>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</si>
  <si>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</si>
  <si>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</si>
  <si>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</si>
  <si>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</si>
  <si>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</si>
  <si>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</si>
  <si>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</si>
  <si>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</si>
  <si>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</si>
  <si>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</si>
  <si>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</si>
  <si>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</si>
  <si>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</si>
  <si>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</si>
  <si>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</si>
  <si>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</si>
  <si>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</si>
  <si>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</si>
  <si>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</si>
  <si>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</si>
  <si>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</si>
  <si>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</si>
  <si>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</si>
  <si>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</si>
  <si>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</si>
  <si>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</si>
  <si>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</si>
  <si>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</si>
  <si>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</si>
  <si>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</si>
  <si>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</si>
  <si>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</si>
  <si>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</si>
  <si>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</si>
  <si>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</si>
  <si>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</si>
  <si>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</si>
  <si>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</si>
  <si>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</si>
  <si>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</si>
  <si>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</si>
  <si>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</si>
  <si>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</si>
  <si>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</si>
  <si>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</si>
  <si>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</si>
  <si>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</si>
  <si>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</si>
  <si>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</si>
  <si>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</si>
  <si>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</si>
  <si>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</si>
  <si>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</si>
  <si>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</si>
  <si>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</si>
  <si>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</si>
  <si>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</si>
  <si>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</si>
  <si>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</si>
  <si>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</si>
  <si>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</si>
  <si>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</si>
  <si>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</si>
  <si>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</si>
  <si>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</si>
  <si>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</si>
  <si>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</si>
  <si>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</si>
  <si>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</si>
  <si>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</si>
  <si>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</si>
  <si>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</si>
  <si>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</si>
  <si>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</si>
  <si>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</si>
  <si>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</si>
  <si>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</si>
  <si>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</si>
  <si>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</si>
  <si>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</si>
  <si>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</si>
  <si>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</si>
  <si>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</si>
  <si>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</si>
  <si>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</si>
  <si>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</si>
  <si>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</si>
  <si>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</si>
  <si>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</si>
  <si>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</si>
  <si>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</si>
  <si>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</si>
  <si>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</si>
  <si>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</si>
  <si>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</si>
  <si>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</si>
  <si>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</si>
  <si>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</si>
  <si>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</si>
  <si>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</si>
  <si>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</si>
  <si>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</si>
  <si>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</si>
  <si>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</si>
  <si>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</si>
  <si>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</si>
  <si>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</si>
  <si>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</si>
  <si>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</si>
  <si>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</si>
  <si>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</si>
  <si>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</si>
  <si>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</si>
  <si>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</si>
  <si>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</si>
  <si>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</si>
  <si>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</si>
  <si>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</si>
  <si>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</si>
  <si>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</si>
  <si>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</si>
  <si>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</si>
  <si>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</si>
  <si>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</si>
  <si>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</si>
  <si>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</si>
  <si>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</si>
  <si>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</si>
  <si>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</si>
  <si>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</si>
  <si>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</si>
  <si>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</si>
  <si>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</si>
  <si>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</si>
  <si>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</si>
  <si>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</si>
  <si>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</si>
  <si>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</si>
  <si>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</si>
  <si>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</si>
  <si>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</si>
  <si>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</si>
  <si>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</si>
  <si>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</si>
  <si>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</si>
  <si>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</si>
  <si>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</si>
  <si>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</si>
  <si>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</si>
  <si>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</si>
  <si>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</si>
  <si>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</si>
  <si>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</si>
  <si>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</si>
  <si>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</si>
  <si>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</si>
  <si>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</si>
  <si>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</si>
  <si>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</si>
  <si>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</si>
  <si>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</si>
  <si>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</si>
  <si>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</si>
  <si>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</si>
  <si>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</si>
  <si>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</si>
  <si>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</si>
  <si>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</si>
  <si>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</si>
  <si>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</si>
  <si>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</si>
  <si>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</si>
  <si>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</si>
  <si>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</si>
  <si>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</si>
  <si>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</si>
  <si>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</si>
  <si>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</si>
  <si>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</si>
  <si>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</si>
  <si>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</si>
  <si>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</si>
  <si>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</si>
  <si>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</si>
  <si>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</si>
  <si>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</si>
  <si>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</si>
  <si>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</si>
  <si>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</si>
  <si>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</si>
  <si>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</si>
  <si>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</si>
  <si>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</si>
  <si>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</si>
  <si>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</si>
  <si>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</si>
  <si>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</si>
  <si>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</si>
  <si>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</si>
  <si>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</si>
  <si>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</si>
  <si>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</si>
  <si>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</si>
  <si>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</si>
  <si>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</si>
  <si>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</si>
  <si>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</si>
  <si>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</si>
  <si>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</si>
  <si>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</si>
  <si>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</si>
  <si>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</si>
  <si>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</si>
  <si>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</si>
  <si>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</si>
  <si>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</si>
  <si>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</si>
  <si>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</si>
  <si>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</si>
  <si>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</si>
  <si>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</si>
  <si>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</si>
  <si>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</si>
  <si>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</si>
  <si>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</si>
  <si>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</si>
  <si>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</si>
  <si>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</si>
  <si>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</si>
  <si>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</si>
  <si>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</si>
  <si>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</si>
  <si>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</si>
  <si>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EDM180</t>
  </si>
  <si>
    <t>50 µg/m³ en periodo de 24 horas</t>
  </si>
  <si>
    <t>Promedio de PM₂,₅ en 24 h</t>
  </si>
  <si>
    <t>ECA aire de PM₂,₅</t>
  </si>
  <si>
    <t>CA-ILO-01</t>
  </si>
  <si>
    <t>GRIMM AEROSOL TECHNIK</t>
  </si>
  <si>
    <t>Analizador de dióxido de azufre</t>
  </si>
  <si>
    <t>43i</t>
  </si>
  <si>
    <t>Analizador sulfuro de hidrógeno</t>
  </si>
  <si>
    <t>450i</t>
  </si>
  <si>
    <t>CM19490141</t>
  </si>
  <si>
    <t>Analizador monóxido de carbono</t>
  </si>
  <si>
    <t>48i</t>
  </si>
  <si>
    <t>Analizador dióxido de nitrógeno</t>
  </si>
  <si>
    <t>42i</t>
  </si>
  <si>
    <t>Promedio de SO₂ en 24 h</t>
  </si>
  <si>
    <t>ECA aire de SO₂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</si>
  <si>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</si>
  <si>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</si>
  <si>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</si>
  <si>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</si>
  <si>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</si>
  <si>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</si>
  <si>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</si>
  <si>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</si>
  <si>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 m8h</t>
  </si>
  <si>
    <t>10000 µg/m³ en periodo de 8 horas</t>
  </si>
  <si>
    <t>SENSOR:</t>
  </si>
  <si>
    <t>Diversas</t>
  </si>
  <si>
    <t>Velocidad y dirección de viento</t>
  </si>
  <si>
    <t>Temperatura y humedad relativa</t>
  </si>
  <si>
    <t>Presión barométrica</t>
  </si>
  <si>
    <t>Precipitación</t>
  </si>
  <si>
    <t>No Aplica</t>
  </si>
  <si>
    <t>Radiación Solar (W/m²)</t>
  </si>
  <si>
    <t>Tabla 3.2. Concentraciones horarias de PM₂,₅</t>
  </si>
  <si>
    <t>Tabla 3.3. Concentraciones horarias de SO₂</t>
  </si>
  <si>
    <t>Radiación solar</t>
  </si>
  <si>
    <t>Estado de cuidado de SO₂</t>
  </si>
  <si>
    <t>500 µg/m³ en periodo de 3 horas móviles</t>
  </si>
  <si>
    <t>Presión atmosférica
(hPa)</t>
  </si>
  <si>
    <t>ID</t>
  </si>
  <si>
    <t>ID: Insuficiencia de data</t>
  </si>
  <si>
    <t>2000 ng/m³ en periodo de 24 horas</t>
  </si>
  <si>
    <t>Promedio de MGT en 24 h</t>
  </si>
  <si>
    <t>ECA aire de MGT</t>
  </si>
  <si>
    <t>Analizador automático de Mercurio Gaseoso Total</t>
  </si>
  <si>
    <t>UT-3000</t>
  </si>
  <si>
    <t>Mercury Instruments</t>
  </si>
  <si>
    <t>0919/2425</t>
  </si>
  <si>
    <t>Tabla 3.4. Concentraciones horarias de SO₂</t>
  </si>
  <si>
    <t>Tabla 3.5. Concentraciones horarias de H₂S</t>
  </si>
  <si>
    <t>Tabla 3.6. Concentraciones horarias de NO₂</t>
  </si>
  <si>
    <t>Tabla 3.7. Concentraciones horarias de CO</t>
  </si>
  <si>
    <t>Tabla 3.8. Concentraciones horarias de CO m8h</t>
  </si>
  <si>
    <t>Tabla 3.9. Concentraciones horarias de Mercurio Gaseoso Total (MGT)</t>
  </si>
  <si>
    <t xml:space="preserve">Tabla 3.10. Datos Meteorológicos </t>
  </si>
  <si>
    <r>
      <t>Tabla 3.1. Concentraciones horarias de PM</t>
    </r>
    <r>
      <rPr>
        <b/>
        <sz val="12"/>
        <rFont val="Calibri"/>
        <family val="2"/>
      </rPr>
      <t>₁₀</t>
    </r>
  </si>
  <si>
    <t>VF</t>
  </si>
  <si>
    <t>WM174404</t>
  </si>
  <si>
    <t>BPA11352</t>
  </si>
  <si>
    <t>TB00015748</t>
  </si>
  <si>
    <t>18A19094</t>
  </si>
  <si>
    <t>VF: Verificaciones</t>
  </si>
  <si>
    <t>Evaluación de seguimiento de la calidad del aire en la I.E. Francisco Bolognesi, distrito Ilo, provincia Ilo, departamento Moquegua, en enero 2025</t>
  </si>
  <si>
    <t>MA</t>
  </si>
  <si>
    <t>IE</t>
  </si>
  <si>
    <t>FT</t>
  </si>
  <si>
    <t>MA: Mantenimiento</t>
  </si>
  <si>
    <t>FT: Funcionamiento Tecnico</t>
  </si>
  <si>
    <t>IE: Interrupción Electrica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</si>
</sst>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10"/>
      <name val="Arial"/>
    </font>
    <font>
      <sz val="10"/>
      <name val="Calibri"/>
      <family val="2"/>
      <scheme val="minor"/>
    </font>
    <font>
      <b/>
      <sz val="12"/>
      <name val="Calibri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10">
    <xf numFmtId="0" fontId="0" fillId="0" borderId="0"/>
    <xf numFmtId="0" fontId="7" fillId="0" borderId="0"/>
    <xf numFmtId="0" fontId="30" fillId="0" borderId="0">
      <alignment vertical="top"/>
    </xf>
    <xf numFmtId="9" fontId="36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9" fontId="7" fillId="0" borderId="0" applyFont="0" applyFill="0" applyBorder="0" applyAlignment="0" applyProtection="0"/>
    <xf numFmtId="0" fontId="3" fillId="0" borderId="0"/>
    <xf numFmtId="0" fontId="2" fillId="0" borderId="0"/>
  </cellStyleXfs>
  <cellXfs count="554">
    <xf numFmtId="0" fontId="0" fillId="0" borderId="0" xfId="0"/>
    <xf numFmtId="0" fontId="7" fillId="0" borderId="0" xfId="1"/>
    <xf numFmtId="0" fontId="7" fillId="2" borderId="0" xfId="1" applyFill="1"/>
    <xf numFmtId="0" fontId="6" fillId="0" borderId="0" xfId="1" applyFont="1"/>
    <xf numFmtId="0" fontId="10" fillId="0" borderId="0" xfId="1" applyFont="1" applyAlignment="1">
      <alignment horizontal="center" vertical="center"/>
    </xf>
    <xf numFmtId="0" fontId="7" fillId="0" borderId="0" xfId="0" applyFont="1"/>
    <xf numFmtId="0" fontId="6" fillId="0" borderId="0" xfId="1" applyFont="1" applyAlignment="1">
      <alignment vertical="center"/>
    </xf>
    <xf numFmtId="0" fontId="10" fillId="0" borderId="0" xfId="0" applyFont="1" applyAlignment="1">
      <alignment horizontal="right"/>
    </xf>
    <xf numFmtId="0" fontId="7" fillId="0" borderId="0" xfId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1" fillId="0" borderId="0" xfId="0" applyFont="1"/>
    <xf numFmtId="0" fontId="20" fillId="0" borderId="0" xfId="0" applyFont="1"/>
    <xf numFmtId="0" fontId="21" fillId="0" borderId="0" xfId="0" applyFont="1" applyAlignment="1">
      <alignment vertical="center"/>
    </xf>
    <xf numFmtId="0" fontId="6" fillId="0" borderId="0" xfId="0" applyFont="1"/>
    <xf numFmtId="0" fontId="22" fillId="3" borderId="0" xfId="0" applyFont="1" applyFill="1"/>
    <xf numFmtId="0" fontId="22" fillId="3" borderId="0" xfId="0" applyFont="1" applyFill="1" applyAlignment="1">
      <alignment horizontal="center"/>
    </xf>
    <xf numFmtId="0" fontId="22" fillId="3" borderId="0" xfId="0" applyFont="1" applyFill="1" applyAlignment="1">
      <alignment horizontal="center" vertical="center"/>
    </xf>
    <xf numFmtId="0" fontId="21" fillId="3" borderId="0" xfId="0" applyFont="1" applyFill="1"/>
    <xf numFmtId="0" fontId="21" fillId="4" borderId="10" xfId="0" applyFont="1" applyFill="1" applyBorder="1" applyAlignment="1">
      <alignment horizontal="center"/>
    </xf>
    <xf numFmtId="0" fontId="21" fillId="4" borderId="5" xfId="0" applyFont="1" applyFill="1" applyBorder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0" xfId="0" applyFont="1" applyFill="1" applyAlignment="1">
      <alignment horizontal="center"/>
    </xf>
    <xf numFmtId="0" fontId="21" fillId="4" borderId="12" xfId="0" applyFont="1" applyFill="1" applyBorder="1" applyAlignment="1">
      <alignment horizontal="center"/>
    </xf>
    <xf numFmtId="0" fontId="21" fillId="4" borderId="6" xfId="0" applyFont="1" applyFill="1" applyBorder="1" applyAlignment="1">
      <alignment horizontal="center"/>
    </xf>
    <xf numFmtId="0" fontId="21" fillId="3" borderId="0" xfId="0" applyFont="1" applyFill="1" applyAlignment="1">
      <alignment vertical="center"/>
    </xf>
    <xf numFmtId="0" fontId="21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 wrapText="1"/>
    </xf>
    <xf numFmtId="0" fontId="21" fillId="4" borderId="0" xfId="0" applyFont="1" applyFill="1"/>
    <xf numFmtId="0" fontId="20" fillId="3" borderId="0" xfId="0" applyFont="1" applyFill="1"/>
    <xf numFmtId="14" fontId="20" fillId="7" borderId="13" xfId="0" applyNumberFormat="1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/>
    </xf>
    <xf numFmtId="0" fontId="31" fillId="3" borderId="13" xfId="0" applyFont="1" applyFill="1" applyBorder="1" applyAlignment="1">
      <alignment horizontal="center" vertical="center"/>
    </xf>
    <xf numFmtId="0" fontId="24" fillId="8" borderId="0" xfId="0" applyFont="1" applyFill="1" applyAlignment="1">
      <alignment horizontal="center" vertical="center" wrapText="1"/>
    </xf>
    <xf numFmtId="0" fontId="24" fillId="3" borderId="0" xfId="0" applyFont="1" applyFill="1" applyAlignment="1">
      <alignment horizontal="center" vertical="center" wrapText="1"/>
    </xf>
    <xf numFmtId="0" fontId="24" fillId="8" borderId="0" xfId="0" applyFont="1" applyFill="1" applyAlignment="1">
      <alignment horizontal="center" vertical="center"/>
    </xf>
    <xf numFmtId="0" fontId="20" fillId="3" borderId="0" xfId="0" quotePrefix="1" applyFont="1" applyFill="1" applyAlignment="1">
      <alignment horizontal="right" vertical="center"/>
    </xf>
    <xf numFmtId="166" fontId="24" fillId="3" borderId="0" xfId="0" applyNumberFormat="1" applyFont="1" applyFill="1" applyAlignment="1">
      <alignment horizontal="center" vertical="center" wrapText="1"/>
    </xf>
    <xf numFmtId="2" fontId="20" fillId="7" borderId="13" xfId="0" applyNumberFormat="1" applyFont="1" applyFill="1" applyBorder="1" applyAlignment="1">
      <alignment horizontal="center" vertical="center"/>
    </xf>
    <xf numFmtId="169" fontId="24" fillId="3" borderId="13" xfId="0" applyNumberFormat="1" applyFont="1" applyFill="1" applyBorder="1" applyAlignment="1">
      <alignment horizontal="center" vertical="center" wrapText="1"/>
    </xf>
    <xf numFmtId="165" fontId="24" fillId="3" borderId="0" xfId="0" applyNumberFormat="1" applyFont="1" applyFill="1" applyAlignment="1">
      <alignment horizontal="center" vertical="center" wrapText="1"/>
    </xf>
    <xf numFmtId="0" fontId="20" fillId="3" borderId="0" xfId="0" applyFont="1" applyFill="1" applyAlignment="1">
      <alignment horizontal="right" vertical="center"/>
    </xf>
    <xf numFmtId="0" fontId="22" fillId="3" borderId="0" xfId="0" applyFont="1" applyFill="1" applyAlignment="1">
      <alignment vertical="top" wrapText="1"/>
    </xf>
    <xf numFmtId="0" fontId="7" fillId="4" borderId="0" xfId="1" applyFill="1"/>
    <xf numFmtId="0" fontId="7" fillId="4" borderId="0" xfId="1" applyFill="1" applyAlignment="1">
      <alignment horizontal="center" vertical="center"/>
    </xf>
    <xf numFmtId="0" fontId="7" fillId="3" borderId="0" xfId="1" applyFill="1"/>
    <xf numFmtId="0" fontId="7" fillId="4" borderId="0" xfId="1" applyFill="1" applyAlignment="1">
      <alignment horizontal="center"/>
    </xf>
    <xf numFmtId="0" fontId="7" fillId="3" borderId="0" xfId="1" applyFill="1" applyAlignment="1">
      <alignment horizontal="center" vertical="center"/>
    </xf>
    <xf numFmtId="0" fontId="10" fillId="4" borderId="0" xfId="1" applyFont="1" applyFill="1" applyAlignment="1">
      <alignment vertical="center" wrapText="1"/>
    </xf>
    <xf numFmtId="0" fontId="9" fillId="6" borderId="13" xfId="1" applyFont="1" applyFill="1" applyBorder="1" applyAlignment="1">
      <alignment vertical="center"/>
    </xf>
    <xf numFmtId="0" fontId="8" fillId="10" borderId="13" xfId="1" applyFont="1" applyFill="1" applyBorder="1" applyAlignment="1">
      <alignment horizontal="center" vertical="center"/>
    </xf>
    <xf numFmtId="0" fontId="11" fillId="4" borderId="0" xfId="1" applyFont="1" applyFill="1" applyAlignment="1">
      <alignment vertical="center"/>
    </xf>
    <xf numFmtId="0" fontId="12" fillId="6" borderId="17" xfId="1" applyFont="1" applyFill="1" applyBorder="1" applyAlignment="1">
      <alignment horizontal="center" vertical="center"/>
    </xf>
    <xf numFmtId="0" fontId="11" fillId="4" borderId="0" xfId="1" applyFont="1" applyFill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6" fillId="10" borderId="18" xfId="1" applyFont="1" applyFill="1" applyBorder="1"/>
    <xf numFmtId="0" fontId="6" fillId="10" borderId="19" xfId="1" applyFont="1" applyFill="1" applyBorder="1"/>
    <xf numFmtId="0" fontId="6" fillId="3" borderId="0" xfId="1" applyFont="1" applyFill="1"/>
    <xf numFmtId="165" fontId="6" fillId="10" borderId="18" xfId="1" applyNumberFormat="1" applyFont="1" applyFill="1" applyBorder="1" applyAlignment="1">
      <alignment vertical="center"/>
    </xf>
    <xf numFmtId="0" fontId="6" fillId="10" borderId="19" xfId="1" applyFont="1" applyFill="1" applyBorder="1" applyAlignment="1">
      <alignment vertical="center"/>
    </xf>
    <xf numFmtId="0" fontId="12" fillId="7" borderId="13" xfId="1" applyFont="1" applyFill="1" applyBorder="1" applyAlignment="1">
      <alignment horizontal="center" vertical="center" wrapText="1"/>
    </xf>
    <xf numFmtId="0" fontId="12" fillId="7" borderId="17" xfId="1" applyFont="1" applyFill="1" applyBorder="1" applyAlignment="1">
      <alignment horizontal="center" vertical="center" wrapText="1"/>
    </xf>
    <xf numFmtId="165" fontId="6" fillId="6" borderId="13" xfId="1" applyNumberFormat="1" applyFont="1" applyFill="1" applyBorder="1" applyAlignment="1">
      <alignment horizontal="center" vertical="center" wrapText="1"/>
    </xf>
    <xf numFmtId="165" fontId="6" fillId="6" borderId="17" xfId="1" applyNumberFormat="1" applyFont="1" applyFill="1" applyBorder="1" applyAlignment="1">
      <alignment horizontal="center" vertical="center" wrapText="1"/>
    </xf>
    <xf numFmtId="165" fontId="6" fillId="6" borderId="13" xfId="1" applyNumberFormat="1" applyFont="1" applyFill="1" applyBorder="1" applyAlignment="1">
      <alignment horizontal="center" vertical="center"/>
    </xf>
    <xf numFmtId="164" fontId="6" fillId="6" borderId="13" xfId="1" applyNumberFormat="1" applyFont="1" applyFill="1" applyBorder="1" applyAlignment="1">
      <alignment horizontal="center" vertical="center"/>
    </xf>
    <xf numFmtId="0" fontId="6" fillId="10" borderId="13" xfId="1" applyFont="1" applyFill="1" applyBorder="1" applyAlignment="1">
      <alignment horizontal="center" vertical="center"/>
    </xf>
    <xf numFmtId="164" fontId="6" fillId="10" borderId="17" xfId="1" applyNumberFormat="1" applyFont="1" applyFill="1" applyBorder="1" applyAlignment="1">
      <alignment horizontal="center" vertical="center"/>
    </xf>
    <xf numFmtId="165" fontId="6" fillId="10" borderId="18" xfId="1" applyNumberFormat="1" applyFont="1" applyFill="1" applyBorder="1"/>
    <xf numFmtId="164" fontId="6" fillId="10" borderId="13" xfId="1" applyNumberFormat="1" applyFont="1" applyFill="1" applyBorder="1" applyAlignment="1">
      <alignment horizontal="center" vertical="center"/>
    </xf>
    <xf numFmtId="0" fontId="6" fillId="10" borderId="17" xfId="1" applyFont="1" applyFill="1" applyBorder="1" applyAlignment="1">
      <alignment horizontal="center" vertical="center"/>
    </xf>
    <xf numFmtId="0" fontId="7" fillId="4" borderId="0" xfId="0" applyFont="1" applyFill="1"/>
    <xf numFmtId="0" fontId="7" fillId="4" borderId="0" xfId="0" applyFont="1" applyFill="1" applyAlignment="1">
      <alignment horizontal="center" vertical="center"/>
    </xf>
    <xf numFmtId="0" fontId="6" fillId="3" borderId="0" xfId="1" applyFont="1" applyFill="1" applyAlignment="1">
      <alignment vertical="center"/>
    </xf>
    <xf numFmtId="0" fontId="12" fillId="3" borderId="0" xfId="1" applyFont="1" applyFill="1" applyAlignment="1">
      <alignment vertical="center"/>
    </xf>
    <xf numFmtId="0" fontId="6" fillId="3" borderId="24" xfId="1" applyFont="1" applyFill="1" applyBorder="1" applyAlignment="1">
      <alignment horizontal="center" vertical="center"/>
    </xf>
    <xf numFmtId="0" fontId="6" fillId="10" borderId="25" xfId="1" applyFont="1" applyFill="1" applyBorder="1" applyAlignment="1">
      <alignment horizontal="center" vertical="center"/>
    </xf>
    <xf numFmtId="22" fontId="6" fillId="3" borderId="25" xfId="1" applyNumberFormat="1" applyFont="1" applyFill="1" applyBorder="1" applyAlignment="1">
      <alignment horizontal="center" vertical="center"/>
    </xf>
    <xf numFmtId="2" fontId="6" fillId="3" borderId="25" xfId="1" applyNumberFormat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22" fontId="6" fillId="3" borderId="13" xfId="1" applyNumberFormat="1" applyFont="1" applyFill="1" applyBorder="1" applyAlignment="1">
      <alignment horizontal="center" vertical="center"/>
    </xf>
    <xf numFmtId="2" fontId="6" fillId="3" borderId="13" xfId="1" applyNumberFormat="1" applyFont="1" applyFill="1" applyBorder="1" applyAlignment="1">
      <alignment horizontal="center" vertical="center"/>
    </xf>
    <xf numFmtId="1" fontId="6" fillId="10" borderId="13" xfId="1" applyNumberFormat="1" applyFont="1" applyFill="1" applyBorder="1" applyAlignment="1">
      <alignment horizontal="center"/>
    </xf>
    <xf numFmtId="0" fontId="7" fillId="3" borderId="0" xfId="0" applyFont="1" applyFill="1"/>
    <xf numFmtId="0" fontId="12" fillId="7" borderId="24" xfId="1" applyFont="1" applyFill="1" applyBorder="1" applyAlignment="1">
      <alignment horizontal="center" vertical="center" wrapText="1"/>
    </xf>
    <xf numFmtId="0" fontId="12" fillId="7" borderId="25" xfId="1" applyFont="1" applyFill="1" applyBorder="1" applyAlignment="1">
      <alignment horizontal="center" vertical="center" wrapText="1"/>
    </xf>
    <xf numFmtId="0" fontId="12" fillId="7" borderId="26" xfId="1" applyFont="1" applyFill="1" applyBorder="1" applyAlignment="1">
      <alignment horizontal="center" vertical="center" wrapText="1"/>
    </xf>
    <xf numFmtId="165" fontId="6" fillId="3" borderId="13" xfId="1" applyNumberFormat="1" applyFont="1" applyFill="1" applyBorder="1" applyAlignment="1">
      <alignment horizontal="center" vertical="center"/>
    </xf>
    <xf numFmtId="1" fontId="12" fillId="11" borderId="28" xfId="1" applyNumberFormat="1" applyFont="1" applyFill="1" applyBorder="1" applyAlignment="1">
      <alignment horizontal="center"/>
    </xf>
    <xf numFmtId="1" fontId="6" fillId="3" borderId="13" xfId="1" applyNumberFormat="1" applyFont="1" applyFill="1" applyBorder="1" applyAlignment="1">
      <alignment horizontal="center" vertical="center"/>
    </xf>
    <xf numFmtId="0" fontId="21" fillId="4" borderId="0" xfId="1" applyFont="1" applyFill="1" applyAlignment="1">
      <alignment horizontal="center"/>
    </xf>
    <xf numFmtId="0" fontId="29" fillId="10" borderId="1" xfId="1" applyFont="1" applyFill="1" applyBorder="1" applyAlignment="1">
      <alignment horizontal="center" vertical="center"/>
    </xf>
    <xf numFmtId="0" fontId="29" fillId="10" borderId="1" xfId="1" applyFont="1" applyFill="1" applyBorder="1" applyAlignment="1">
      <alignment vertical="center"/>
    </xf>
    <xf numFmtId="0" fontId="28" fillId="6" borderId="0" xfId="1" applyFont="1" applyFill="1" applyAlignment="1">
      <alignment horizontal="left" vertical="center"/>
    </xf>
    <xf numFmtId="0" fontId="18" fillId="4" borderId="0" xfId="1" applyFont="1" applyFill="1" applyAlignment="1">
      <alignment vertical="center" wrapText="1"/>
    </xf>
    <xf numFmtId="0" fontId="12" fillId="7" borderId="0" xfId="1" applyFont="1" applyFill="1" applyAlignment="1">
      <alignment horizontal="center" vertical="center"/>
    </xf>
    <xf numFmtId="22" fontId="6" fillId="10" borderId="1" xfId="1" applyNumberFormat="1" applyFont="1" applyFill="1" applyBorder="1" applyAlignment="1">
      <alignment vertical="center"/>
    </xf>
    <xf numFmtId="22" fontId="6" fillId="3" borderId="1" xfId="1" applyNumberFormat="1" applyFont="1" applyFill="1" applyBorder="1" applyAlignment="1">
      <alignment vertical="center"/>
    </xf>
    <xf numFmtId="22" fontId="6" fillId="3" borderId="0" xfId="1" applyNumberFormat="1" applyFont="1" applyFill="1" applyAlignment="1">
      <alignment vertical="center"/>
    </xf>
    <xf numFmtId="0" fontId="6" fillId="3" borderId="16" xfId="1" applyFont="1" applyFill="1" applyBorder="1" applyAlignment="1">
      <alignment horizontal="left" vertical="center"/>
    </xf>
    <xf numFmtId="0" fontId="12" fillId="6" borderId="14" xfId="1" applyFont="1" applyFill="1" applyBorder="1" applyAlignment="1">
      <alignment vertical="center"/>
    </xf>
    <xf numFmtId="0" fontId="12" fillId="6" borderId="15" xfId="1" applyFont="1" applyFill="1" applyBorder="1" applyAlignment="1">
      <alignment horizontal="center" vertical="center"/>
    </xf>
    <xf numFmtId="0" fontId="6" fillId="4" borderId="0" xfId="1" applyFont="1" applyFill="1"/>
    <xf numFmtId="0" fontId="12" fillId="3" borderId="0" xfId="1" applyFont="1" applyFill="1" applyAlignment="1">
      <alignment horizontal="center" vertical="center"/>
    </xf>
    <xf numFmtId="22" fontId="6" fillId="3" borderId="0" xfId="1" applyNumberFormat="1" applyFont="1" applyFill="1" applyAlignment="1">
      <alignment horizontal="left" vertical="center"/>
    </xf>
    <xf numFmtId="20" fontId="6" fillId="3" borderId="0" xfId="1" applyNumberFormat="1" applyFont="1" applyFill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0" fontId="12" fillId="3" borderId="0" xfId="1" applyFont="1" applyFill="1" applyAlignment="1">
      <alignment horizontal="right" vertical="center"/>
    </xf>
    <xf numFmtId="168" fontId="12" fillId="10" borderId="1" xfId="1" applyNumberFormat="1" applyFont="1" applyFill="1" applyBorder="1" applyAlignment="1">
      <alignment horizontal="center" vertical="center"/>
    </xf>
    <xf numFmtId="14" fontId="6" fillId="3" borderId="0" xfId="1" applyNumberFormat="1" applyFont="1" applyFill="1" applyAlignment="1">
      <alignment vertical="center"/>
    </xf>
    <xf numFmtId="14" fontId="12" fillId="3" borderId="0" xfId="1" applyNumberFormat="1" applyFont="1" applyFill="1" applyAlignment="1">
      <alignment horizontal="center" vertical="center"/>
    </xf>
    <xf numFmtId="2" fontId="12" fillId="3" borderId="0" xfId="1" applyNumberFormat="1" applyFont="1" applyFill="1" applyAlignment="1">
      <alignment horizontal="center" vertical="center"/>
    </xf>
    <xf numFmtId="14" fontId="12" fillId="3" borderId="0" xfId="1" applyNumberFormat="1" applyFont="1" applyFill="1" applyAlignment="1">
      <alignment vertical="center"/>
    </xf>
    <xf numFmtId="165" fontId="6" fillId="10" borderId="1" xfId="1" applyNumberFormat="1" applyFont="1" applyFill="1" applyBorder="1"/>
    <xf numFmtId="0" fontId="6" fillId="4" borderId="20" xfId="1" applyFont="1" applyFill="1" applyBorder="1"/>
    <xf numFmtId="0" fontId="6" fillId="4" borderId="0" xfId="1" applyFont="1" applyFill="1" applyAlignment="1">
      <alignment horizontal="center"/>
    </xf>
    <xf numFmtId="0" fontId="6" fillId="10" borderId="1" xfId="1" applyFont="1" applyFill="1" applyBorder="1"/>
    <xf numFmtId="0" fontId="14" fillId="4" borderId="10" xfId="1" applyFont="1" applyFill="1" applyBorder="1" applyAlignment="1">
      <alignment vertical="center" wrapText="1"/>
    </xf>
    <xf numFmtId="0" fontId="14" fillId="4" borderId="11" xfId="1" applyFont="1" applyFill="1" applyBorder="1" applyAlignment="1">
      <alignment vertical="center" wrapText="1"/>
    </xf>
    <xf numFmtId="0" fontId="14" fillId="4" borderId="12" xfId="1" applyFont="1" applyFill="1" applyBorder="1" applyAlignment="1">
      <alignment vertical="center" wrapText="1"/>
    </xf>
    <xf numFmtId="0" fontId="0" fillId="3" borderId="0" xfId="0" applyFill="1"/>
    <xf numFmtId="0" fontId="28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2" fillId="5" borderId="21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14" fontId="6" fillId="4" borderId="13" xfId="0" applyNumberFormat="1" applyFont="1" applyFill="1" applyBorder="1" applyAlignment="1">
      <alignment horizontal="center" vertical="center"/>
    </xf>
    <xf numFmtId="20" fontId="6" fillId="3" borderId="13" xfId="0" applyNumberFormat="1" applyFont="1" applyFill="1" applyBorder="1" applyAlignment="1">
      <alignment horizontal="center" vertical="center"/>
    </xf>
    <xf numFmtId="165" fontId="6" fillId="4" borderId="13" xfId="0" applyNumberFormat="1" applyFont="1" applyFill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1" fontId="6" fillId="3" borderId="13" xfId="0" applyNumberFormat="1" applyFont="1" applyFill="1" applyBorder="1" applyAlignment="1">
      <alignment horizontal="center" vertical="center"/>
    </xf>
    <xf numFmtId="20" fontId="6" fillId="3" borderId="21" xfId="0" applyNumberFormat="1" applyFont="1" applyFill="1" applyBorder="1" applyAlignment="1">
      <alignment horizontal="center" vertical="center"/>
    </xf>
    <xf numFmtId="165" fontId="12" fillId="10" borderId="13" xfId="1" applyNumberFormat="1" applyFont="1" applyFill="1" applyBorder="1" applyAlignment="1">
      <alignment horizontal="center" vertical="center"/>
    </xf>
    <xf numFmtId="0" fontId="29" fillId="10" borderId="0" xfId="1" applyFont="1" applyFill="1" applyAlignment="1">
      <alignment vertical="center"/>
    </xf>
    <xf numFmtId="0" fontId="34" fillId="0" borderId="0" xfId="1" applyFont="1" applyAlignment="1">
      <alignment vertical="center"/>
    </xf>
    <xf numFmtId="0" fontId="7" fillId="3" borderId="45" xfId="1" applyFill="1" applyBorder="1"/>
    <xf numFmtId="0" fontId="6" fillId="3" borderId="0" xfId="1" applyFont="1" applyFill="1" applyAlignment="1">
      <alignment horizontal="center" vertical="center"/>
    </xf>
    <xf numFmtId="0" fontId="28" fillId="3" borderId="0" xfId="1" applyFont="1" applyFill="1" applyAlignment="1">
      <alignment vertical="center"/>
    </xf>
    <xf numFmtId="0" fontId="28" fillId="3" borderId="0" xfId="1" applyFont="1" applyFill="1" applyAlignment="1">
      <alignment horizontal="left" vertical="center"/>
    </xf>
    <xf numFmtId="0" fontId="29" fillId="3" borderId="0" xfId="1" applyFont="1" applyFill="1" applyAlignment="1">
      <alignment horizontal="left" vertical="center"/>
    </xf>
    <xf numFmtId="0" fontId="29" fillId="3" borderId="0" xfId="1" applyFont="1" applyFill="1" applyAlignment="1">
      <alignment vertical="center"/>
    </xf>
    <xf numFmtId="0" fontId="10" fillId="3" borderId="0" xfId="1" applyFont="1" applyFill="1" applyAlignment="1">
      <alignment horizontal="center" vertical="center"/>
    </xf>
    <xf numFmtId="0" fontId="6" fillId="3" borderId="59" xfId="1" applyFont="1" applyFill="1" applyBorder="1" applyAlignment="1">
      <alignment horizontal="center" vertical="center"/>
    </xf>
    <xf numFmtId="0" fontId="6" fillId="10" borderId="60" xfId="1" applyFont="1" applyFill="1" applyBorder="1" applyAlignment="1">
      <alignment horizontal="center" vertical="center"/>
    </xf>
    <xf numFmtId="22" fontId="6" fillId="3" borderId="60" xfId="1" applyNumberFormat="1" applyFont="1" applyFill="1" applyBorder="1" applyAlignment="1">
      <alignment horizontal="center" vertical="center"/>
    </xf>
    <xf numFmtId="2" fontId="6" fillId="3" borderId="60" xfId="1" applyNumberFormat="1" applyFont="1" applyFill="1" applyBorder="1" applyAlignment="1">
      <alignment horizontal="center" vertical="center"/>
    </xf>
    <xf numFmtId="1" fontId="6" fillId="10" borderId="60" xfId="1" applyNumberFormat="1" applyFont="1" applyFill="1" applyBorder="1" applyAlignment="1">
      <alignment horizontal="center"/>
    </xf>
    <xf numFmtId="1" fontId="12" fillId="11" borderId="61" xfId="1" applyNumberFormat="1" applyFont="1" applyFill="1" applyBorder="1" applyAlignment="1">
      <alignment horizontal="center"/>
    </xf>
    <xf numFmtId="1" fontId="6" fillId="3" borderId="60" xfId="1" applyNumberFormat="1" applyFont="1" applyFill="1" applyBorder="1" applyAlignment="1">
      <alignment horizontal="center" vertical="center"/>
    </xf>
    <xf numFmtId="14" fontId="20" fillId="7" borderId="28" xfId="0" applyNumberFormat="1" applyFont="1" applyFill="1" applyBorder="1" applyAlignment="1">
      <alignment horizontal="center" vertical="center" wrapText="1"/>
    </xf>
    <xf numFmtId="0" fontId="24" fillId="8" borderId="27" xfId="0" applyFont="1" applyFill="1" applyBorder="1" applyAlignment="1">
      <alignment horizontal="center" vertical="center" wrapText="1"/>
    </xf>
    <xf numFmtId="0" fontId="31" fillId="3" borderId="28" xfId="0" applyFont="1" applyFill="1" applyBorder="1" applyAlignment="1">
      <alignment horizontal="center" vertical="center"/>
    </xf>
    <xf numFmtId="0" fontId="24" fillId="8" borderId="59" xfId="0" applyFont="1" applyFill="1" applyBorder="1" applyAlignment="1">
      <alignment horizontal="center" vertical="center" wrapText="1"/>
    </xf>
    <xf numFmtId="0" fontId="24" fillId="3" borderId="60" xfId="0" applyFont="1" applyFill="1" applyBorder="1" applyAlignment="1">
      <alignment horizontal="center" vertical="center" wrapText="1"/>
    </xf>
    <xf numFmtId="0" fontId="22" fillId="3" borderId="60" xfId="0" applyFont="1" applyFill="1" applyBorder="1" applyAlignment="1">
      <alignment horizontal="center"/>
    </xf>
    <xf numFmtId="0" fontId="31" fillId="3" borderId="60" xfId="0" applyFont="1" applyFill="1" applyBorder="1" applyAlignment="1">
      <alignment horizontal="center" vertical="center"/>
    </xf>
    <xf numFmtId="0" fontId="31" fillId="3" borderId="61" xfId="0" applyFont="1" applyFill="1" applyBorder="1" applyAlignment="1">
      <alignment horizontal="center" vertical="center"/>
    </xf>
    <xf numFmtId="2" fontId="20" fillId="7" borderId="28" xfId="0" applyNumberFormat="1" applyFont="1" applyFill="1" applyBorder="1" applyAlignment="1">
      <alignment horizontal="center" vertical="center"/>
    </xf>
    <xf numFmtId="169" fontId="24" fillId="3" borderId="28" xfId="0" applyNumberFormat="1" applyFont="1" applyFill="1" applyBorder="1" applyAlignment="1">
      <alignment horizontal="center" vertical="center" wrapText="1"/>
    </xf>
    <xf numFmtId="169" fontId="24" fillId="3" borderId="60" xfId="0" applyNumberFormat="1" applyFont="1" applyFill="1" applyBorder="1" applyAlignment="1">
      <alignment horizontal="center" vertical="center" wrapText="1"/>
    </xf>
    <xf numFmtId="169" fontId="24" fillId="3" borderId="61" xfId="0" applyNumberFormat="1" applyFont="1" applyFill="1" applyBorder="1" applyAlignment="1">
      <alignment horizontal="center" vertical="center" wrapText="1"/>
    </xf>
    <xf numFmtId="0" fontId="18" fillId="7" borderId="62" xfId="1" applyFont="1" applyFill="1" applyBorder="1" applyAlignment="1">
      <alignment vertical="center"/>
    </xf>
    <xf numFmtId="0" fontId="18" fillId="7" borderId="63" xfId="1" applyFont="1" applyFill="1" applyBorder="1" applyAlignment="1">
      <alignment vertical="center"/>
    </xf>
    <xf numFmtId="0" fontId="18" fillId="7" borderId="64" xfId="1" applyFont="1" applyFill="1" applyBorder="1" applyAlignment="1">
      <alignment vertical="center"/>
    </xf>
    <xf numFmtId="0" fontId="35" fillId="4" borderId="0" xfId="0" applyFont="1" applyFill="1" applyAlignment="1">
      <alignment horizontal="center" vertical="center" wrapText="1"/>
    </xf>
    <xf numFmtId="0" fontId="20" fillId="3" borderId="0" xfId="0" quotePrefix="1" applyFont="1" applyFill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29" fillId="10" borderId="1" xfId="1" applyFont="1" applyFill="1" applyBorder="1" applyAlignment="1">
      <alignment horizontal="left" vertical="center"/>
    </xf>
    <xf numFmtId="164" fontId="6" fillId="3" borderId="17" xfId="1" applyNumberFormat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12" fillId="7" borderId="40" xfId="1" applyFont="1" applyFill="1" applyBorder="1" applyAlignment="1">
      <alignment horizontal="center" vertical="center" wrapText="1"/>
    </xf>
    <xf numFmtId="0" fontId="6" fillId="3" borderId="42" xfId="1" applyFont="1" applyFill="1" applyBorder="1" applyAlignment="1">
      <alignment horizontal="center" vertical="center"/>
    </xf>
    <xf numFmtId="0" fontId="12" fillId="7" borderId="72" xfId="1" applyFont="1" applyFill="1" applyBorder="1" applyAlignment="1">
      <alignment horizontal="center" vertical="center" wrapText="1"/>
    </xf>
    <xf numFmtId="0" fontId="12" fillId="7" borderId="34" xfId="1" applyFont="1" applyFill="1" applyBorder="1" applyAlignment="1">
      <alignment horizontal="center" vertical="center" wrapText="1"/>
    </xf>
    <xf numFmtId="0" fontId="12" fillId="7" borderId="75" xfId="1" applyFont="1" applyFill="1" applyBorder="1" applyAlignment="1">
      <alignment horizontal="center" vertical="center" wrapText="1"/>
    </xf>
    <xf numFmtId="0" fontId="6" fillId="3" borderId="76" xfId="1" applyFont="1" applyFill="1" applyBorder="1" applyAlignment="1">
      <alignment vertical="center"/>
    </xf>
    <xf numFmtId="1" fontId="6" fillId="10" borderId="33" xfId="1" applyNumberFormat="1" applyFont="1" applyFill="1" applyBorder="1" applyAlignment="1">
      <alignment horizontal="center"/>
    </xf>
    <xf numFmtId="2" fontId="6" fillId="3" borderId="33" xfId="1" applyNumberFormat="1" applyFont="1" applyFill="1" applyBorder="1" applyAlignment="1">
      <alignment horizontal="center" vertical="center"/>
    </xf>
    <xf numFmtId="22" fontId="6" fillId="3" borderId="33" xfId="1" applyNumberFormat="1" applyFont="1" applyFill="1" applyBorder="1" applyAlignment="1">
      <alignment horizontal="center" vertical="center"/>
    </xf>
    <xf numFmtId="0" fontId="7" fillId="3" borderId="76" xfId="1" applyFill="1" applyBorder="1"/>
    <xf numFmtId="0" fontId="6" fillId="3" borderId="77" xfId="1" applyFont="1" applyFill="1" applyBorder="1" applyAlignment="1">
      <alignment horizontal="center" vertical="center"/>
    </xf>
    <xf numFmtId="0" fontId="22" fillId="3" borderId="22" xfId="0" applyFont="1" applyFill="1" applyBorder="1"/>
    <xf numFmtId="0" fontId="20" fillId="3" borderId="22" xfId="0" applyFont="1" applyFill="1" applyBorder="1"/>
    <xf numFmtId="169" fontId="24" fillId="3" borderId="19" xfId="0" applyNumberFormat="1" applyFont="1" applyFill="1" applyBorder="1" applyAlignment="1">
      <alignment horizontal="center" vertical="center" wrapText="1"/>
    </xf>
    <xf numFmtId="169" fontId="24" fillId="3" borderId="43" xfId="0" applyNumberFormat="1" applyFont="1" applyFill="1" applyBorder="1" applyAlignment="1">
      <alignment horizontal="center" vertical="center" wrapText="1"/>
    </xf>
    <xf numFmtId="2" fontId="7" fillId="0" borderId="0" xfId="1" applyNumberFormat="1"/>
    <xf numFmtId="0" fontId="12" fillId="13" borderId="25" xfId="1" applyFont="1" applyFill="1" applyBorder="1" applyAlignment="1">
      <alignment horizontal="center" vertical="center" wrapText="1"/>
    </xf>
    <xf numFmtId="0" fontId="12" fillId="13" borderId="26" xfId="1" applyFont="1" applyFill="1" applyBorder="1" applyAlignment="1">
      <alignment horizontal="center" vertical="center" wrapText="1"/>
    </xf>
    <xf numFmtId="164" fontId="6" fillId="3" borderId="13" xfId="1" applyNumberFormat="1" applyFont="1" applyFill="1" applyBorder="1" applyAlignment="1">
      <alignment horizontal="center" vertical="center"/>
    </xf>
    <xf numFmtId="2" fontId="6" fillId="0" borderId="13" xfId="1" applyNumberFormat="1" applyFont="1" applyBorder="1" applyAlignment="1">
      <alignment horizontal="center"/>
    </xf>
    <xf numFmtId="2" fontId="6" fillId="0" borderId="60" xfId="1" applyNumberFormat="1" applyFont="1" applyBorder="1" applyAlignment="1">
      <alignment horizontal="center"/>
    </xf>
    <xf numFmtId="2" fontId="12" fillId="0" borderId="28" xfId="1" applyNumberFormat="1" applyFont="1" applyBorder="1" applyAlignment="1">
      <alignment horizontal="center"/>
    </xf>
    <xf numFmtId="0" fontId="6" fillId="6" borderId="66" xfId="1" applyFont="1" applyFill="1" applyBorder="1" applyAlignment="1">
      <alignment vertical="center" wrapText="1"/>
    </xf>
    <xf numFmtId="0" fontId="6" fillId="6" borderId="67" xfId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22" fontId="6" fillId="3" borderId="19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4" fillId="3" borderId="13" xfId="0" applyNumberFormat="1" applyFont="1" applyFill="1" applyBorder="1" applyAlignment="1">
      <alignment horizontal="center" vertical="center" wrapText="1"/>
    </xf>
    <xf numFmtId="165" fontId="12" fillId="11" borderId="26" xfId="1" applyNumberFormat="1" applyFont="1" applyFill="1" applyBorder="1" applyAlignment="1">
      <alignment horizontal="center"/>
    </xf>
    <xf numFmtId="165" fontId="12" fillId="11" borderId="28" xfId="1" applyNumberFormat="1" applyFont="1" applyFill="1" applyBorder="1" applyAlignment="1">
      <alignment horizontal="center"/>
    </xf>
    <xf numFmtId="0" fontId="12" fillId="5" borderId="13" xfId="1" applyFont="1" applyFill="1" applyBorder="1" applyAlignment="1">
      <alignment horizontal="center" vertical="center" wrapText="1"/>
    </xf>
    <xf numFmtId="22" fontId="6" fillId="4" borderId="13" xfId="0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2" fontId="9" fillId="0" borderId="0" xfId="1" applyNumberFormat="1" applyFont="1"/>
    <xf numFmtId="165" fontId="38" fillId="0" borderId="0" xfId="1" applyNumberFormat="1" applyFont="1"/>
    <xf numFmtId="0" fontId="22" fillId="0" borderId="0" xfId="0" applyFont="1" applyAlignment="1">
      <alignment vertical="center"/>
    </xf>
    <xf numFmtId="169" fontId="22" fillId="0" borderId="0" xfId="0" applyNumberFormat="1" applyFont="1" applyAlignment="1">
      <alignment vertical="center"/>
    </xf>
    <xf numFmtId="171" fontId="22" fillId="0" borderId="0" xfId="3" applyNumberFormat="1" applyFont="1"/>
    <xf numFmtId="0" fontId="20" fillId="0" borderId="0" xfId="0" applyFont="1" applyAlignment="1">
      <alignment vertical="center"/>
    </xf>
    <xf numFmtId="164" fontId="22" fillId="0" borderId="0" xfId="0" applyNumberFormat="1" applyFont="1" applyAlignment="1">
      <alignment vertical="center"/>
    </xf>
    <xf numFmtId="9" fontId="22" fillId="0" borderId="0" xfId="3" applyFont="1" applyAlignment="1">
      <alignment vertical="center"/>
    </xf>
    <xf numFmtId="9" fontId="39" fillId="0" borderId="0" xfId="0" applyNumberFormat="1" applyFont="1"/>
    <xf numFmtId="0" fontId="39" fillId="0" borderId="0" xfId="0" applyFont="1"/>
    <xf numFmtId="0" fontId="18" fillId="7" borderId="78" xfId="1" applyFont="1" applyFill="1" applyBorder="1" applyAlignment="1">
      <alignment horizontal="center" vertical="center" wrapText="1"/>
    </xf>
    <xf numFmtId="0" fontId="18" fillId="7" borderId="79" xfId="1" applyFont="1" applyFill="1" applyBorder="1" applyAlignment="1">
      <alignment horizontal="center" vertical="center" wrapText="1"/>
    </xf>
    <xf numFmtId="0" fontId="18" fillId="7" borderId="80" xfId="1" applyFont="1" applyFill="1" applyBorder="1" applyAlignment="1">
      <alignment horizontal="center" vertical="center" wrapText="1"/>
    </xf>
    <xf numFmtId="0" fontId="42" fillId="15" borderId="0" xfId="0" applyFont="1" applyFill="1" applyAlignment="1">
      <alignment horizontal="center" vertical="center" wrapText="1"/>
    </xf>
    <xf numFmtId="165" fontId="44" fillId="15" borderId="0" xfId="0" applyNumberFormat="1" applyFont="1" applyFill="1" applyAlignment="1">
      <alignment horizontal="center" vertical="center"/>
    </xf>
    <xf numFmtId="0" fontId="45" fillId="0" borderId="0" xfId="0" applyFont="1" applyAlignment="1">
      <alignment horizontal="center" vertical="center"/>
    </xf>
    <xf numFmtId="22" fontId="21" fillId="0" borderId="81" xfId="0" applyNumberFormat="1" applyFont="1" applyBorder="1" applyAlignment="1">
      <alignment vertical="center"/>
    </xf>
    <xf numFmtId="22" fontId="21" fillId="0" borderId="82" xfId="0" applyNumberFormat="1" applyFont="1" applyBorder="1" applyAlignment="1">
      <alignment vertical="center"/>
    </xf>
    <xf numFmtId="2" fontId="21" fillId="0" borderId="83" xfId="0" applyNumberFormat="1" applyFont="1" applyBorder="1" applyAlignment="1">
      <alignment vertical="center"/>
    </xf>
    <xf numFmtId="169" fontId="21" fillId="0" borderId="0" xfId="0" applyNumberFormat="1" applyFont="1" applyAlignment="1">
      <alignment vertical="center"/>
    </xf>
    <xf numFmtId="22" fontId="21" fillId="0" borderId="22" xfId="0" applyNumberFormat="1" applyFont="1" applyBorder="1" applyAlignment="1">
      <alignment vertical="center"/>
    </xf>
    <xf numFmtId="22" fontId="21" fillId="0" borderId="0" xfId="0" applyNumberFormat="1" applyFont="1" applyAlignment="1">
      <alignment vertical="center"/>
    </xf>
    <xf numFmtId="2" fontId="21" fillId="0" borderId="84" xfId="0" applyNumberFormat="1" applyFont="1" applyBorder="1" applyAlignment="1">
      <alignment vertical="center"/>
    </xf>
    <xf numFmtId="0" fontId="42" fillId="16" borderId="0" xfId="0" applyFont="1" applyFill="1" applyAlignment="1">
      <alignment horizontal="center" vertical="center" wrapText="1"/>
    </xf>
    <xf numFmtId="165" fontId="44" fillId="16" borderId="0" xfId="0" applyNumberFormat="1" applyFont="1" applyFill="1" applyAlignment="1">
      <alignment horizontal="center" vertical="center"/>
    </xf>
    <xf numFmtId="22" fontId="21" fillId="0" borderId="85" xfId="0" applyNumberFormat="1" applyFont="1" applyBorder="1" applyAlignment="1">
      <alignment vertical="center"/>
    </xf>
    <xf numFmtId="22" fontId="21" fillId="0" borderId="86" xfId="0" applyNumberFormat="1" applyFont="1" applyBorder="1" applyAlignment="1">
      <alignment vertical="center"/>
    </xf>
    <xf numFmtId="2" fontId="21" fillId="0" borderId="87" xfId="0" applyNumberFormat="1" applyFont="1" applyBorder="1" applyAlignment="1">
      <alignment vertical="center"/>
    </xf>
    <xf numFmtId="22" fontId="18" fillId="17" borderId="0" xfId="0" applyNumberFormat="1" applyFont="1" applyFill="1" applyAlignment="1">
      <alignment vertical="center"/>
    </xf>
    <xf numFmtId="0" fontId="18" fillId="17" borderId="0" xfId="0" applyFont="1" applyFill="1" applyAlignment="1">
      <alignment vertical="center"/>
    </xf>
    <xf numFmtId="2" fontId="18" fillId="17" borderId="0" xfId="0" applyNumberFormat="1" applyFont="1" applyFill="1" applyAlignment="1">
      <alignment vertical="center"/>
    </xf>
    <xf numFmtId="164" fontId="18" fillId="17" borderId="0" xfId="0" applyNumberFormat="1" applyFont="1" applyFill="1" applyAlignment="1">
      <alignment vertical="center"/>
    </xf>
    <xf numFmtId="22" fontId="18" fillId="18" borderId="0" xfId="0" applyNumberFormat="1" applyFont="1" applyFill="1" applyAlignment="1">
      <alignment vertical="center"/>
    </xf>
    <xf numFmtId="0" fontId="18" fillId="18" borderId="0" xfId="0" applyFont="1" applyFill="1" applyAlignment="1">
      <alignment vertical="center"/>
    </xf>
    <xf numFmtId="0" fontId="20" fillId="18" borderId="0" xfId="0" applyFont="1" applyFill="1" applyAlignment="1">
      <alignment horizontal="center" vertical="center"/>
    </xf>
    <xf numFmtId="2" fontId="18" fillId="18" borderId="0" xfId="0" applyNumberFormat="1" applyFont="1" applyFill="1" applyAlignment="1">
      <alignment vertical="center"/>
    </xf>
    <xf numFmtId="164" fontId="18" fillId="18" borderId="0" xfId="0" applyNumberFormat="1" applyFont="1" applyFill="1" applyAlignment="1">
      <alignment vertical="center"/>
    </xf>
    <xf numFmtId="2" fontId="20" fillId="17" borderId="0" xfId="0" applyNumberFormat="1" applyFont="1" applyFill="1" applyAlignment="1">
      <alignment vertical="center"/>
    </xf>
    <xf numFmtId="0" fontId="21" fillId="18" borderId="0" xfId="0" applyFont="1" applyFill="1" applyAlignment="1">
      <alignment vertical="center"/>
    </xf>
    <xf numFmtId="0" fontId="21" fillId="18" borderId="0" xfId="0" quotePrefix="1" applyFont="1" applyFill="1" applyAlignment="1">
      <alignment horizontal="right" vertical="center"/>
    </xf>
    <xf numFmtId="0" fontId="6" fillId="10" borderId="13" xfId="1" applyFont="1" applyFill="1" applyBorder="1" applyAlignment="1">
      <alignment horizontal="center"/>
    </xf>
    <xf numFmtId="0" fontId="6" fillId="10" borderId="25" xfId="1" applyFont="1" applyFill="1" applyBorder="1" applyAlignment="1">
      <alignment horizontal="center"/>
    </xf>
    <xf numFmtId="0" fontId="6" fillId="10" borderId="60" xfId="1" applyFont="1" applyFill="1" applyBorder="1" applyAlignment="1">
      <alignment horizontal="center"/>
    </xf>
    <xf numFmtId="0" fontId="46" fillId="2" borderId="0" xfId="4" applyFont="1" applyFill="1"/>
    <xf numFmtId="0" fontId="46" fillId="2" borderId="0" xfId="4" applyFont="1" applyFill="1" applyAlignment="1">
      <alignment horizontal="center"/>
    </xf>
    <xf numFmtId="0" fontId="47" fillId="2" borderId="0" xfId="4" applyFont="1" applyFill="1" applyAlignment="1">
      <alignment horizontal="center" vertical="center"/>
    </xf>
    <xf numFmtId="0" fontId="20" fillId="6" borderId="0" xfId="1" applyFont="1" applyFill="1" applyAlignment="1">
      <alignment vertical="center"/>
    </xf>
    <xf numFmtId="0" fontId="21" fillId="10" borderId="0" xfId="1" applyFont="1" applyFill="1" applyAlignment="1">
      <alignment vertical="center"/>
    </xf>
    <xf numFmtId="0" fontId="48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 vertical="center"/>
    </xf>
    <xf numFmtId="0" fontId="22" fillId="10" borderId="0" xfId="1" applyFont="1" applyFill="1" applyAlignment="1">
      <alignment vertical="center"/>
    </xf>
    <xf numFmtId="49" fontId="21" fillId="10" borderId="0" xfId="1" applyNumberFormat="1" applyFont="1" applyFill="1" applyAlignment="1">
      <alignment vertical="center"/>
    </xf>
    <xf numFmtId="0" fontId="49" fillId="19" borderId="13" xfId="4" applyFont="1" applyFill="1" applyBorder="1" applyAlignment="1">
      <alignment horizontal="center" vertical="center" wrapText="1"/>
    </xf>
    <xf numFmtId="0" fontId="49" fillId="19" borderId="13" xfId="4" applyFont="1" applyFill="1" applyBorder="1" applyAlignment="1">
      <alignment horizontal="center" vertical="center"/>
    </xf>
    <xf numFmtId="20" fontId="49" fillId="19" borderId="13" xfId="4" applyNumberFormat="1" applyFont="1" applyFill="1" applyBorder="1" applyAlignment="1">
      <alignment horizontal="center" vertical="center"/>
    </xf>
    <xf numFmtId="0" fontId="46" fillId="2" borderId="0" xfId="4" applyFont="1" applyFill="1" applyAlignment="1">
      <alignment vertical="center"/>
    </xf>
    <xf numFmtId="165" fontId="46" fillId="2" borderId="0" xfId="4" applyNumberFormat="1" applyFont="1" applyFill="1"/>
    <xf numFmtId="165" fontId="29" fillId="2" borderId="0" xfId="4" applyNumberFormat="1" applyFont="1" applyFill="1" applyAlignment="1">
      <alignment vertical="center"/>
    </xf>
    <xf numFmtId="0" fontId="6" fillId="10" borderId="0" xfId="1" applyFont="1" applyFill="1" applyAlignment="1">
      <alignment vertical="center"/>
    </xf>
    <xf numFmtId="0" fontId="4" fillId="0" borderId="0" xfId="6"/>
    <xf numFmtId="0" fontId="4" fillId="0" borderId="0" xfId="6" applyAlignment="1">
      <alignment horizontal="center"/>
    </xf>
    <xf numFmtId="164" fontId="4" fillId="0" borderId="0" xfId="6" applyNumberFormat="1"/>
    <xf numFmtId="164" fontId="4" fillId="0" borderId="0" xfId="6" applyNumberFormat="1" applyAlignment="1">
      <alignment horizontal="center"/>
    </xf>
    <xf numFmtId="0" fontId="4" fillId="20" borderId="0" xfId="6" applyFill="1"/>
    <xf numFmtId="164" fontId="4" fillId="20" borderId="0" xfId="6" applyNumberFormat="1" applyFill="1" applyAlignment="1">
      <alignment horizontal="center"/>
    </xf>
    <xf numFmtId="0" fontId="4" fillId="20" borderId="0" xfId="6" applyFill="1" applyAlignment="1">
      <alignment horizontal="center"/>
    </xf>
    <xf numFmtId="1" fontId="4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50" fillId="10" borderId="0" xfId="1" applyFont="1" applyFill="1" applyAlignment="1">
      <alignment vertical="center"/>
    </xf>
    <xf numFmtId="0" fontId="46" fillId="2" borderId="0" xfId="8" applyFont="1" applyFill="1"/>
    <xf numFmtId="0" fontId="47" fillId="2" borderId="0" xfId="8" applyFont="1" applyFill="1" applyAlignment="1">
      <alignment horizontal="center" vertical="center"/>
    </xf>
    <xf numFmtId="0" fontId="21" fillId="10" borderId="0" xfId="1" applyFont="1" applyFill="1" applyAlignment="1">
      <alignment vertical="center" wrapText="1"/>
    </xf>
    <xf numFmtId="0" fontId="51" fillId="10" borderId="0" xfId="1" applyFont="1" applyFill="1" applyAlignment="1">
      <alignment vertical="center"/>
    </xf>
    <xf numFmtId="164" fontId="22" fillId="2" borderId="13" xfId="8" applyNumberFormat="1" applyFont="1" applyFill="1" applyBorder="1" applyAlignment="1">
      <alignment horizontal="center" vertical="center"/>
    </xf>
    <xf numFmtId="164" fontId="22" fillId="2" borderId="13" xfId="4" applyNumberFormat="1" applyFont="1" applyFill="1" applyBorder="1" applyAlignment="1">
      <alignment horizontal="center" vertical="center"/>
    </xf>
    <xf numFmtId="0" fontId="53" fillId="2" borderId="0" xfId="8" applyFont="1" applyFill="1"/>
    <xf numFmtId="0" fontId="53" fillId="2" borderId="0" xfId="8" applyFont="1" applyFill="1" applyAlignment="1">
      <alignment horizontal="center"/>
    </xf>
    <xf numFmtId="0" fontId="18" fillId="6" borderId="0" xfId="1" applyFont="1" applyFill="1" applyAlignment="1">
      <alignment vertical="center"/>
    </xf>
    <xf numFmtId="0" fontId="55" fillId="2" borderId="0" xfId="4" applyFont="1" applyFill="1" applyAlignment="1">
      <alignment horizontal="center"/>
    </xf>
    <xf numFmtId="0" fontId="12" fillId="6" borderId="0" xfId="1" applyFont="1" applyFill="1" applyAlignment="1">
      <alignment vertical="center"/>
    </xf>
    <xf numFmtId="0" fontId="18" fillId="19" borderId="13" xfId="8" applyFont="1" applyFill="1" applyBorder="1" applyAlignment="1">
      <alignment horizontal="center" vertical="center" wrapText="1"/>
    </xf>
    <xf numFmtId="0" fontId="18" fillId="19" borderId="13" xfId="8" applyFont="1" applyFill="1" applyBorder="1" applyAlignment="1">
      <alignment horizontal="center" vertical="center"/>
    </xf>
    <xf numFmtId="20" fontId="18" fillId="19" borderId="13" xfId="8" applyNumberFormat="1" applyFont="1" applyFill="1" applyBorder="1" applyAlignment="1">
      <alignment horizontal="center" vertical="center"/>
    </xf>
    <xf numFmtId="165" fontId="21" fillId="2" borderId="13" xfId="8" applyNumberFormat="1" applyFont="1" applyFill="1" applyBorder="1" applyAlignment="1">
      <alignment horizontal="center" vertical="center"/>
    </xf>
    <xf numFmtId="0" fontId="53" fillId="2" borderId="0" xfId="8" applyFont="1" applyFill="1" applyAlignment="1">
      <alignment vertical="center"/>
    </xf>
    <xf numFmtId="165" fontId="53" fillId="2" borderId="0" xfId="8" applyNumberFormat="1" applyFont="1" applyFill="1" applyAlignment="1">
      <alignment vertical="center"/>
    </xf>
    <xf numFmtId="0" fontId="52" fillId="0" borderId="0" xfId="0" applyFont="1"/>
    <xf numFmtId="165" fontId="7" fillId="0" borderId="0" xfId="2" applyNumberFormat="1" applyFont="1" applyAlignment="1">
      <alignment horizontal="center"/>
    </xf>
    <xf numFmtId="165" fontId="53" fillId="2" borderId="0" xfId="8" applyNumberFormat="1" applyFont="1" applyFill="1"/>
    <xf numFmtId="165" fontId="6" fillId="2" borderId="0" xfId="4" applyNumberFormat="1" applyFont="1" applyFill="1" applyAlignment="1">
      <alignment vertical="center"/>
    </xf>
    <xf numFmtId="0" fontId="53" fillId="2" borderId="0" xfId="4" applyFont="1" applyFill="1"/>
    <xf numFmtId="0" fontId="53" fillId="2" borderId="0" xfId="4" applyFont="1" applyFill="1" applyAlignment="1">
      <alignment horizontal="center"/>
    </xf>
    <xf numFmtId="0" fontId="18" fillId="19" borderId="13" xfId="4" applyFont="1" applyFill="1" applyBorder="1" applyAlignment="1">
      <alignment horizontal="center" vertical="center" wrapText="1"/>
    </xf>
    <xf numFmtId="0" fontId="18" fillId="19" borderId="13" xfId="4" applyFont="1" applyFill="1" applyBorder="1" applyAlignment="1">
      <alignment horizontal="center" vertical="center"/>
    </xf>
    <xf numFmtId="20" fontId="18" fillId="19" borderId="13" xfId="4" applyNumberFormat="1" applyFont="1" applyFill="1" applyBorder="1" applyAlignment="1">
      <alignment horizontal="center" vertical="center"/>
    </xf>
    <xf numFmtId="0" fontId="53" fillId="2" borderId="0" xfId="4" applyFont="1" applyFill="1" applyAlignment="1">
      <alignment vertical="center"/>
    </xf>
    <xf numFmtId="165" fontId="53" fillId="2" borderId="0" xfId="4" applyNumberFormat="1" applyFont="1" applyFill="1"/>
    <xf numFmtId="165" fontId="21" fillId="2" borderId="13" xfId="4" applyNumberFormat="1" applyFont="1" applyFill="1" applyBorder="1" applyAlignment="1">
      <alignment horizontal="center" vertical="center"/>
    </xf>
    <xf numFmtId="172" fontId="6" fillId="0" borderId="0" xfId="4" applyNumberFormat="1" applyFont="1" applyAlignment="1">
      <alignment horizontal="left" vertical="center"/>
    </xf>
    <xf numFmtId="0" fontId="18" fillId="0" borderId="0" xfId="4" applyFont="1" applyAlignment="1">
      <alignment horizontal="center" vertical="center"/>
    </xf>
    <xf numFmtId="172" fontId="21" fillId="0" borderId="0" xfId="4" applyNumberFormat="1" applyFont="1" applyAlignment="1">
      <alignment horizontal="center" vertical="center"/>
    </xf>
    <xf numFmtId="165" fontId="21" fillId="2" borderId="0" xfId="4" applyNumberFormat="1" applyFont="1" applyFill="1" applyAlignment="1">
      <alignment horizontal="center" vertical="center"/>
    </xf>
    <xf numFmtId="165" fontId="21" fillId="0" borderId="0" xfId="4" applyNumberFormat="1" applyFont="1" applyAlignment="1">
      <alignment horizontal="center" vertical="center"/>
    </xf>
    <xf numFmtId="0" fontId="55" fillId="0" borderId="0" xfId="4" applyFont="1" applyAlignment="1">
      <alignment horizontal="center" vertical="center"/>
    </xf>
    <xf numFmtId="0" fontId="56" fillId="3" borderId="0" xfId="4" applyFont="1" applyFill="1"/>
    <xf numFmtId="0" fontId="56" fillId="4" borderId="0" xfId="4" applyFont="1" applyFill="1"/>
    <xf numFmtId="0" fontId="18" fillId="0" borderId="0" xfId="4" applyFont="1" applyAlignment="1">
      <alignment horizontal="left" vertical="center"/>
    </xf>
    <xf numFmtId="0" fontId="12" fillId="6" borderId="0" xfId="1" applyFont="1" applyFill="1" applyAlignment="1">
      <alignment horizontal="left" vertical="center"/>
    </xf>
    <xf numFmtId="0" fontId="55" fillId="0" borderId="0" xfId="4" applyFont="1" applyAlignment="1">
      <alignment horizontal="left" vertical="center"/>
    </xf>
    <xf numFmtId="0" fontId="12" fillId="6" borderId="0" xfId="1" applyFont="1" applyFill="1" applyAlignment="1">
      <alignment horizontal="right" vertical="center"/>
    </xf>
    <xf numFmtId="0" fontId="57" fillId="10" borderId="0" xfId="1" applyFont="1" applyFill="1" applyAlignment="1">
      <alignment vertical="center" wrapText="1"/>
    </xf>
    <xf numFmtId="0" fontId="57" fillId="4" borderId="0" xfId="1" applyFont="1" applyFill="1" applyAlignment="1">
      <alignment vertical="center" wrapText="1"/>
    </xf>
    <xf numFmtId="0" fontId="6" fillId="10" borderId="0" xfId="1" applyFont="1" applyFill="1" applyAlignment="1">
      <alignment horizontal="left" vertical="center"/>
    </xf>
    <xf numFmtId="0" fontId="6" fillId="4" borderId="0" xfId="1" applyFont="1" applyFill="1" applyAlignment="1">
      <alignment vertical="center"/>
    </xf>
    <xf numFmtId="22" fontId="21" fillId="0" borderId="13" xfId="4" applyNumberFormat="1" applyFont="1" applyBorder="1" applyAlignment="1">
      <alignment horizontal="center" vertical="center"/>
    </xf>
    <xf numFmtId="169" fontId="21" fillId="2" borderId="0" xfId="4" applyNumberFormat="1" applyFont="1" applyFill="1" applyAlignment="1">
      <alignment horizontal="center" vertical="center"/>
    </xf>
    <xf numFmtId="165" fontId="1" fillId="3" borderId="90" xfId="0" applyNumberFormat="1" applyFont="1" applyFill="1" applyBorder="1" applyAlignment="1">
      <alignment horizontal="center" vertical="center"/>
    </xf>
    <xf numFmtId="2" fontId="21" fillId="2" borderId="13" xfId="8" applyNumberFormat="1" applyFont="1" applyFill="1" applyBorder="1" applyAlignment="1">
      <alignment horizontal="center" vertical="center"/>
    </xf>
    <xf numFmtId="0" fontId="21" fillId="2" borderId="13" xfId="8" applyFont="1" applyFill="1" applyBorder="1" applyAlignment="1">
      <alignment horizontal="center" vertical="center"/>
    </xf>
    <xf numFmtId="2" fontId="21" fillId="2" borderId="13" xfId="4" applyNumberFormat="1" applyFont="1" applyFill="1" applyBorder="1" applyAlignment="1">
      <alignment horizontal="center" vertical="center"/>
    </xf>
    <xf numFmtId="2" fontId="21" fillId="2" borderId="19" xfId="4" applyNumberFormat="1" applyFont="1" applyFill="1" applyBorder="1" applyAlignment="1">
      <alignment horizontal="center" vertical="center"/>
    </xf>
    <xf numFmtId="165" fontId="21" fillId="0" borderId="13" xfId="4" applyNumberFormat="1" applyFont="1" applyBorder="1" applyAlignment="1">
      <alignment horizontal="center" vertical="center"/>
    </xf>
    <xf numFmtId="165" fontId="21" fillId="0" borderId="17" xfId="4" applyNumberFormat="1" applyFont="1" applyBorder="1" applyAlignment="1">
      <alignment horizontal="center" vertical="center"/>
    </xf>
    <xf numFmtId="165" fontId="55" fillId="3" borderId="21" xfId="4" applyNumberFormat="1" applyFont="1" applyFill="1" applyBorder="1" applyAlignment="1">
      <alignment horizontal="center"/>
    </xf>
    <xf numFmtId="165" fontId="21" fillId="0" borderId="19" xfId="4" applyNumberFormat="1" applyFont="1" applyBorder="1" applyAlignment="1">
      <alignment horizontal="center" vertical="center"/>
    </xf>
    <xf numFmtId="165" fontId="21" fillId="4" borderId="13" xfId="4" applyNumberFormat="1" applyFont="1" applyFill="1" applyBorder="1" applyAlignment="1">
      <alignment horizontal="center"/>
    </xf>
    <xf numFmtId="165" fontId="55" fillId="3" borderId="17" xfId="4" applyNumberFormat="1" applyFont="1" applyFill="1" applyBorder="1" applyAlignment="1">
      <alignment horizontal="center"/>
    </xf>
    <xf numFmtId="165" fontId="55" fillId="3" borderId="68" xfId="4" applyNumberFormat="1" applyFont="1" applyFill="1" applyBorder="1" applyAlignment="1">
      <alignment horizontal="center"/>
    </xf>
    <xf numFmtId="165" fontId="21" fillId="0" borderId="70" xfId="4" applyNumberFormat="1" applyFont="1" applyBorder="1" applyAlignment="1">
      <alignment horizontal="center" vertical="center"/>
    </xf>
    <xf numFmtId="165" fontId="21" fillId="0" borderId="33" xfId="4" applyNumberFormat="1" applyFont="1" applyBorder="1" applyAlignment="1">
      <alignment horizontal="center" vertical="center"/>
    </xf>
    <xf numFmtId="165" fontId="21" fillId="0" borderId="21" xfId="4" applyNumberFormat="1" applyFont="1" applyBorder="1" applyAlignment="1">
      <alignment horizontal="center" vertical="center"/>
    </xf>
    <xf numFmtId="165" fontId="21" fillId="3" borderId="21" xfId="4" applyNumberFormat="1" applyFont="1" applyFill="1" applyBorder="1" applyAlignment="1">
      <alignment horizontal="center"/>
    </xf>
    <xf numFmtId="165" fontId="21" fillId="0" borderId="89" xfId="4" applyNumberFormat="1" applyFont="1" applyBorder="1" applyAlignment="1">
      <alignment horizontal="center" vertical="center"/>
    </xf>
    <xf numFmtId="165" fontId="21" fillId="0" borderId="23" xfId="4" applyNumberFormat="1" applyFont="1" applyBorder="1" applyAlignment="1">
      <alignment horizontal="center" vertical="center"/>
    </xf>
    <xf numFmtId="165" fontId="21" fillId="3" borderId="68" xfId="4" applyNumberFormat="1" applyFont="1" applyFill="1" applyBorder="1" applyAlignment="1">
      <alignment horizontal="center"/>
    </xf>
    <xf numFmtId="165" fontId="21" fillId="3" borderId="70" xfId="4" applyNumberFormat="1" applyFont="1" applyFill="1" applyBorder="1" applyAlignment="1">
      <alignment horizontal="center"/>
    </xf>
    <xf numFmtId="165" fontId="55" fillId="3" borderId="13" xfId="4" applyNumberFormat="1" applyFont="1" applyFill="1" applyBorder="1" applyAlignment="1">
      <alignment horizontal="center"/>
    </xf>
    <xf numFmtId="165" fontId="21" fillId="0" borderId="68" xfId="4" applyNumberFormat="1" applyFont="1" applyBorder="1" applyAlignment="1">
      <alignment horizontal="center" vertical="center"/>
    </xf>
    <xf numFmtId="165" fontId="55" fillId="3" borderId="89" xfId="4" applyNumberFormat="1" applyFont="1" applyFill="1" applyBorder="1" applyAlignment="1">
      <alignment horizontal="center"/>
    </xf>
    <xf numFmtId="165" fontId="55" fillId="3" borderId="33" xfId="4" applyNumberFormat="1" applyFont="1" applyFill="1" applyBorder="1" applyAlignment="1">
      <alignment horizontal="center"/>
    </xf>
    <xf numFmtId="165" fontId="21" fillId="3" borderId="17" xfId="4" applyNumberFormat="1" applyFont="1" applyFill="1" applyBorder="1" applyAlignment="1">
      <alignment horizontal="center"/>
    </xf>
    <xf numFmtId="165" fontId="21" fillId="3" borderId="13" xfId="4" applyNumberFormat="1" applyFont="1" applyFill="1" applyBorder="1" applyAlignment="1">
      <alignment horizontal="center"/>
    </xf>
    <xf numFmtId="165" fontId="55" fillId="3" borderId="70" xfId="4" applyNumberFormat="1" applyFont="1" applyFill="1" applyBorder="1" applyAlignment="1">
      <alignment horizontal="center"/>
    </xf>
    <xf numFmtId="165" fontId="21" fillId="3" borderId="33" xfId="4" applyNumberFormat="1" applyFont="1" applyFill="1" applyBorder="1" applyAlignment="1">
      <alignment horizontal="center"/>
    </xf>
    <xf numFmtId="165" fontId="21" fillId="3" borderId="23" xfId="4" applyNumberFormat="1" applyFont="1" applyFill="1" applyBorder="1" applyAlignment="1">
      <alignment horizontal="center"/>
    </xf>
    <xf numFmtId="165" fontId="21" fillId="2" borderId="17" xfId="4" applyNumberFormat="1" applyFont="1" applyFill="1" applyBorder="1" applyAlignment="1">
      <alignment horizontal="center" vertical="center"/>
    </xf>
    <xf numFmtId="165" fontId="18" fillId="19" borderId="13" xfId="8" applyNumberFormat="1" applyFont="1" applyFill="1" applyBorder="1" applyAlignment="1">
      <alignment horizontal="center" vertical="center"/>
    </xf>
    <xf numFmtId="0" fontId="53" fillId="2" borderId="13" xfId="8" applyFont="1" applyFill="1" applyBorder="1" applyAlignment="1">
      <alignment horizontal="center"/>
    </xf>
    <xf numFmtId="0" fontId="47" fillId="19" borderId="13" xfId="8" applyFont="1" applyFill="1" applyBorder="1" applyAlignment="1">
      <alignment horizontal="center" vertical="center"/>
    </xf>
    <xf numFmtId="0" fontId="18" fillId="6" borderId="0" xfId="1" applyFont="1" applyFill="1" applyAlignment="1">
      <alignment horizontal="left" vertical="center"/>
    </xf>
    <xf numFmtId="0" fontId="18" fillId="14" borderId="0" xfId="1" applyFont="1" applyFill="1" applyAlignment="1">
      <alignment horizontal="center" vertical="center"/>
    </xf>
    <xf numFmtId="0" fontId="21" fillId="10" borderId="0" xfId="1" applyFont="1" applyFill="1" applyAlignment="1">
      <alignment horizontal="left" vertical="center"/>
    </xf>
    <xf numFmtId="165" fontId="18" fillId="19" borderId="13" xfId="4" applyNumberFormat="1" applyFont="1" applyFill="1" applyBorder="1" applyAlignment="1">
      <alignment horizontal="center" vertical="center"/>
    </xf>
    <xf numFmtId="0" fontId="53" fillId="2" borderId="13" xfId="4" applyFont="1" applyFill="1" applyBorder="1" applyAlignment="1">
      <alignment horizontal="center"/>
    </xf>
    <xf numFmtId="0" fontId="47" fillId="19" borderId="68" xfId="4" applyFont="1" applyFill="1" applyBorder="1" applyAlignment="1">
      <alignment horizontal="center" vertical="center"/>
    </xf>
    <xf numFmtId="0" fontId="47" fillId="19" borderId="88" xfId="4" applyFont="1" applyFill="1" applyBorder="1" applyAlignment="1">
      <alignment horizontal="center" vertical="center"/>
    </xf>
    <xf numFmtId="0" fontId="47" fillId="19" borderId="69" xfId="4" applyFont="1" applyFill="1" applyBorder="1" applyAlignment="1">
      <alignment horizontal="center" vertical="center"/>
    </xf>
    <xf numFmtId="0" fontId="47" fillId="19" borderId="89" xfId="4" applyFont="1" applyFill="1" applyBorder="1" applyAlignment="1">
      <alignment horizontal="center" vertical="center"/>
    </xf>
    <xf numFmtId="0" fontId="47" fillId="19" borderId="0" xfId="4" applyFont="1" applyFill="1" applyAlignment="1">
      <alignment horizontal="center" vertical="center"/>
    </xf>
    <xf numFmtId="0" fontId="47" fillId="19" borderId="39" xfId="4" applyFont="1" applyFill="1" applyBorder="1" applyAlignment="1">
      <alignment horizontal="center" vertical="center"/>
    </xf>
    <xf numFmtId="0" fontId="47" fillId="19" borderId="70" xfId="4" applyFont="1" applyFill="1" applyBorder="1" applyAlignment="1">
      <alignment horizontal="center" vertical="center"/>
    </xf>
    <xf numFmtId="0" fontId="47" fillId="19" borderId="1" xfId="4" applyFont="1" applyFill="1" applyBorder="1" applyAlignment="1">
      <alignment horizontal="center" vertical="center"/>
    </xf>
    <xf numFmtId="0" fontId="47" fillId="19" borderId="71" xfId="4" applyFont="1" applyFill="1" applyBorder="1" applyAlignment="1">
      <alignment horizontal="center" vertical="center"/>
    </xf>
    <xf numFmtId="0" fontId="47" fillId="19" borderId="13" xfId="4" applyFont="1" applyFill="1" applyBorder="1" applyAlignment="1">
      <alignment horizontal="center" vertical="center"/>
    </xf>
    <xf numFmtId="165" fontId="18" fillId="19" borderId="17" xfId="4" applyNumberFormat="1" applyFont="1" applyFill="1" applyBorder="1" applyAlignment="1">
      <alignment horizontal="center" vertical="center"/>
    </xf>
    <xf numFmtId="165" fontId="18" fillId="19" borderId="18" xfId="4" applyNumberFormat="1" applyFont="1" applyFill="1" applyBorder="1" applyAlignment="1">
      <alignment horizontal="center" vertical="center"/>
    </xf>
    <xf numFmtId="165" fontId="20" fillId="19" borderId="13" xfId="4" applyNumberFormat="1" applyFont="1" applyFill="1" applyBorder="1" applyAlignment="1">
      <alignment horizontal="center" vertical="center"/>
    </xf>
    <xf numFmtId="0" fontId="46" fillId="2" borderId="13" xfId="4" applyFont="1" applyFill="1" applyBorder="1" applyAlignment="1">
      <alignment horizontal="center"/>
    </xf>
    <xf numFmtId="0" fontId="14" fillId="19" borderId="13" xfId="4" applyFont="1" applyFill="1" applyBorder="1" applyAlignment="1">
      <alignment horizontal="center" vertical="center"/>
    </xf>
    <xf numFmtId="0" fontId="20" fillId="6" borderId="0" xfId="1" applyFont="1" applyFill="1" applyAlignment="1">
      <alignment horizontal="left" vertical="center"/>
    </xf>
    <xf numFmtId="0" fontId="23" fillId="14" borderId="0" xfId="1" applyFont="1" applyFill="1" applyAlignment="1">
      <alignment horizontal="center" vertical="center"/>
    </xf>
    <xf numFmtId="0" fontId="22" fillId="10" borderId="0" xfId="1" applyFont="1" applyFill="1" applyAlignment="1">
      <alignment horizontal="left" vertical="center"/>
    </xf>
    <xf numFmtId="0" fontId="18" fillId="0" borderId="0" xfId="4" applyFont="1" applyAlignment="1">
      <alignment horizontal="center" vertical="center"/>
    </xf>
    <xf numFmtId="172" fontId="21" fillId="0" borderId="21" xfId="4" applyNumberFormat="1" applyFont="1" applyBorder="1" applyAlignment="1">
      <alignment horizontal="center" vertical="center"/>
    </xf>
    <xf numFmtId="172" fontId="21" fillId="0" borderId="23" xfId="4" applyNumberFormat="1" applyFont="1" applyBorder="1" applyAlignment="1">
      <alignment horizontal="center" vertical="center"/>
    </xf>
    <xf numFmtId="172" fontId="21" fillId="0" borderId="33" xfId="4" applyNumberFormat="1" applyFont="1" applyBorder="1" applyAlignment="1">
      <alignment horizontal="center" vertical="center"/>
    </xf>
    <xf numFmtId="172" fontId="47" fillId="19" borderId="89" xfId="4" applyNumberFormat="1" applyFont="1" applyFill="1" applyBorder="1" applyAlignment="1">
      <alignment horizontal="center" vertical="center"/>
    </xf>
    <xf numFmtId="172" fontId="47" fillId="19" borderId="0" xfId="4" applyNumberFormat="1" applyFont="1" applyFill="1" applyAlignment="1">
      <alignment horizontal="center" vertical="center"/>
    </xf>
    <xf numFmtId="0" fontId="6" fillId="10" borderId="0" xfId="1" applyFont="1" applyFill="1" applyAlignment="1">
      <alignment horizontal="left" vertical="center" wrapText="1"/>
    </xf>
    <xf numFmtId="0" fontId="10" fillId="14" borderId="0" xfId="1" applyFont="1" applyFill="1" applyAlignment="1">
      <alignment horizontal="center" vertical="center"/>
    </xf>
    <xf numFmtId="49" fontId="6" fillId="10" borderId="0" xfId="1" applyNumberFormat="1" applyFont="1" applyFill="1" applyAlignment="1">
      <alignment horizontal="left" vertical="center"/>
    </xf>
    <xf numFmtId="0" fontId="12" fillId="5" borderId="13" xfId="1" applyFont="1" applyFill="1" applyBorder="1" applyAlignment="1">
      <alignment horizontal="center" vertical="center" wrapText="1"/>
    </xf>
    <xf numFmtId="0" fontId="14" fillId="5" borderId="5" xfId="1" applyFont="1" applyFill="1" applyBorder="1" applyAlignment="1">
      <alignment horizontal="center" vertical="center" wrapText="1"/>
    </xf>
    <xf numFmtId="0" fontId="14" fillId="5" borderId="36" xfId="1" applyFont="1" applyFill="1" applyBorder="1" applyAlignment="1">
      <alignment horizontal="center" vertical="center" wrapText="1"/>
    </xf>
    <xf numFmtId="0" fontId="14" fillId="5" borderId="0" xfId="1" applyFont="1" applyFill="1" applyAlignment="1">
      <alignment horizontal="center" vertical="center" wrapText="1"/>
    </xf>
    <xf numFmtId="0" fontId="14" fillId="5" borderId="37" xfId="1" applyFont="1" applyFill="1" applyBorder="1" applyAlignment="1">
      <alignment horizontal="center" vertical="center" wrapText="1"/>
    </xf>
    <xf numFmtId="0" fontId="14" fillId="5" borderId="6" xfId="1" applyFont="1" applyFill="1" applyBorder="1" applyAlignment="1">
      <alignment horizontal="center" vertical="center" wrapText="1"/>
    </xf>
    <xf numFmtId="0" fontId="14" fillId="5" borderId="38" xfId="1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horizontal="left" vertical="center"/>
    </xf>
    <xf numFmtId="0" fontId="29" fillId="10" borderId="1" xfId="1" applyFont="1" applyFill="1" applyBorder="1" applyAlignment="1">
      <alignment horizontal="center" vertical="center" wrapText="1"/>
    </xf>
    <xf numFmtId="0" fontId="13" fillId="14" borderId="0" xfId="1" applyFont="1" applyFill="1" applyAlignment="1">
      <alignment horizontal="center" vertical="center"/>
    </xf>
    <xf numFmtId="0" fontId="7" fillId="4" borderId="7" xfId="1" applyFill="1" applyBorder="1" applyAlignment="1">
      <alignment horizontal="center"/>
    </xf>
    <xf numFmtId="0" fontId="7" fillId="4" borderId="8" xfId="1" applyFill="1" applyBorder="1" applyAlignment="1">
      <alignment horizontal="center"/>
    </xf>
    <xf numFmtId="0" fontId="7" fillId="4" borderId="9" xfId="1" applyFill="1" applyBorder="1" applyAlignment="1">
      <alignment horizontal="center"/>
    </xf>
    <xf numFmtId="0" fontId="12" fillId="7" borderId="0" xfId="1" applyFont="1" applyFill="1" applyAlignment="1">
      <alignment horizontal="center" vertical="center"/>
    </xf>
    <xf numFmtId="167" fontId="6" fillId="3" borderId="1" xfId="1" applyNumberFormat="1" applyFont="1" applyFill="1" applyBorder="1" applyAlignment="1">
      <alignment horizontal="center" vertical="center"/>
    </xf>
    <xf numFmtId="0" fontId="23" fillId="9" borderId="0" xfId="1" applyFont="1" applyFill="1" applyAlignment="1">
      <alignment horizontal="center" vertical="center"/>
    </xf>
    <xf numFmtId="0" fontId="28" fillId="6" borderId="0" xfId="1" applyFont="1" applyFill="1" applyAlignment="1">
      <alignment horizontal="left" vertical="center"/>
    </xf>
    <xf numFmtId="0" fontId="29" fillId="10" borderId="1" xfId="1" applyFont="1" applyFill="1" applyBorder="1" applyAlignment="1">
      <alignment horizontal="center" vertical="center"/>
    </xf>
    <xf numFmtId="0" fontId="29" fillId="10" borderId="0" xfId="1" applyFont="1" applyFill="1" applyAlignment="1">
      <alignment horizontal="center" vertical="center"/>
    </xf>
    <xf numFmtId="0" fontId="28" fillId="6" borderId="0" xfId="1" applyFont="1" applyFill="1" applyAlignment="1">
      <alignment horizontal="center" vertical="center"/>
    </xf>
    <xf numFmtId="0" fontId="12" fillId="3" borderId="0" xfId="1" applyFont="1" applyFill="1" applyAlignment="1">
      <alignment horizontal="center"/>
    </xf>
    <xf numFmtId="0" fontId="18" fillId="7" borderId="13" xfId="1" applyFont="1" applyFill="1" applyBorder="1" applyAlignment="1">
      <alignment horizontal="center" vertical="center"/>
    </xf>
    <xf numFmtId="0" fontId="6" fillId="6" borderId="13" xfId="1" applyFont="1" applyFill="1" applyBorder="1" applyAlignment="1">
      <alignment horizontal="justify" vertical="center" wrapText="1"/>
    </xf>
    <xf numFmtId="0" fontId="13" fillId="9" borderId="0" xfId="1" applyFont="1" applyFill="1" applyAlignment="1">
      <alignment horizontal="center" vertical="center"/>
    </xf>
    <xf numFmtId="0" fontId="29" fillId="12" borderId="0" xfId="1" applyFont="1" applyFill="1" applyAlignment="1">
      <alignment horizontal="left" vertical="center" wrapText="1"/>
    </xf>
    <xf numFmtId="0" fontId="12" fillId="6" borderId="17" xfId="1" applyFont="1" applyFill="1" applyBorder="1" applyAlignment="1">
      <alignment horizontal="center"/>
    </xf>
    <xf numFmtId="0" fontId="12" fillId="6" borderId="18" xfId="1" applyFont="1" applyFill="1" applyBorder="1" applyAlignment="1">
      <alignment horizontal="center"/>
    </xf>
    <xf numFmtId="0" fontId="12" fillId="6" borderId="18" xfId="1" applyFont="1" applyFill="1" applyBorder="1" applyAlignment="1">
      <alignment horizontal="right" vertical="center"/>
    </xf>
    <xf numFmtId="22" fontId="12" fillId="6" borderId="18" xfId="1" applyNumberFormat="1" applyFont="1" applyFill="1" applyBorder="1" applyAlignment="1">
      <alignment horizontal="left" vertical="center"/>
    </xf>
    <xf numFmtId="0" fontId="12" fillId="6" borderId="19" xfId="1" applyFont="1" applyFill="1" applyBorder="1" applyAlignment="1">
      <alignment horizontal="left" vertical="center"/>
    </xf>
    <xf numFmtId="0" fontId="9" fillId="6" borderId="29" xfId="1" applyFont="1" applyFill="1" applyBorder="1" applyAlignment="1">
      <alignment horizontal="center" vertical="center"/>
    </xf>
    <xf numFmtId="0" fontId="7" fillId="10" borderId="30" xfId="1" applyFill="1" applyBorder="1" applyAlignment="1">
      <alignment horizontal="center" vertical="center"/>
    </xf>
    <xf numFmtId="0" fontId="7" fillId="10" borderId="31" xfId="1" applyFill="1" applyBorder="1" applyAlignment="1">
      <alignment horizontal="center" vertical="center"/>
    </xf>
    <xf numFmtId="0" fontId="7" fillId="10" borderId="32" xfId="1" applyFill="1" applyBorder="1" applyAlignment="1">
      <alignment horizontal="center" vertical="center"/>
    </xf>
    <xf numFmtId="0" fontId="11" fillId="11" borderId="17" xfId="1" applyFont="1" applyFill="1" applyBorder="1" applyAlignment="1">
      <alignment horizontal="center" vertical="center"/>
    </xf>
    <xf numFmtId="0" fontId="11" fillId="11" borderId="18" xfId="1" applyFont="1" applyFill="1" applyBorder="1" applyAlignment="1">
      <alignment horizontal="center" vertical="center"/>
    </xf>
    <xf numFmtId="0" fontId="11" fillId="11" borderId="19" xfId="1" applyFont="1" applyFill="1" applyBorder="1" applyAlignment="1">
      <alignment horizontal="center" vertical="center"/>
    </xf>
    <xf numFmtId="0" fontId="10" fillId="7" borderId="29" xfId="1" applyFont="1" applyFill="1" applyBorder="1" applyAlignment="1">
      <alignment horizontal="center" vertical="center" wrapText="1"/>
    </xf>
    <xf numFmtId="0" fontId="8" fillId="10" borderId="17" xfId="1" applyFont="1" applyFill="1" applyBorder="1" applyAlignment="1">
      <alignment horizontal="center" vertical="center"/>
    </xf>
    <xf numFmtId="0" fontId="8" fillId="10" borderId="19" xfId="1" applyFont="1" applyFill="1" applyBorder="1" applyAlignment="1">
      <alignment horizontal="center" vertical="center"/>
    </xf>
    <xf numFmtId="0" fontId="9" fillId="6" borderId="17" xfId="1" applyFont="1" applyFill="1" applyBorder="1" applyAlignment="1">
      <alignment horizontal="left" vertical="center"/>
    </xf>
    <xf numFmtId="0" fontId="9" fillId="6" borderId="19" xfId="1" applyFont="1" applyFill="1" applyBorder="1" applyAlignment="1">
      <alignment horizontal="left" vertical="center"/>
    </xf>
    <xf numFmtId="0" fontId="12" fillId="7" borderId="13" xfId="1" applyFont="1" applyFill="1" applyBorder="1" applyAlignment="1">
      <alignment horizontal="center" vertical="center" wrapText="1"/>
    </xf>
    <xf numFmtId="22" fontId="12" fillId="6" borderId="19" xfId="1" applyNumberFormat="1" applyFont="1" applyFill="1" applyBorder="1" applyAlignment="1">
      <alignment horizontal="left" vertical="center"/>
    </xf>
    <xf numFmtId="164" fontId="6" fillId="6" borderId="22" xfId="1" applyNumberFormat="1" applyFont="1" applyFill="1" applyBorder="1" applyAlignment="1">
      <alignment horizontal="center" vertical="center"/>
    </xf>
    <xf numFmtId="164" fontId="6" fillId="6" borderId="39" xfId="1" applyNumberFormat="1" applyFont="1" applyFill="1" applyBorder="1" applyAlignment="1">
      <alignment horizontal="center" vertical="center"/>
    </xf>
    <xf numFmtId="0" fontId="12" fillId="7" borderId="17" xfId="1" applyFont="1" applyFill="1" applyBorder="1" applyAlignment="1">
      <alignment horizontal="center" vertical="center" wrapText="1"/>
    </xf>
    <xf numFmtId="0" fontId="12" fillId="7" borderId="18" xfId="1" applyFont="1" applyFill="1" applyBorder="1" applyAlignment="1">
      <alignment horizontal="center" vertical="center" wrapText="1"/>
    </xf>
    <xf numFmtId="0" fontId="12" fillId="7" borderId="19" xfId="1" applyFont="1" applyFill="1" applyBorder="1" applyAlignment="1">
      <alignment horizontal="center" vertical="center" wrapText="1"/>
    </xf>
    <xf numFmtId="0" fontId="12" fillId="7" borderId="21" xfId="1" applyFont="1" applyFill="1" applyBorder="1" applyAlignment="1">
      <alignment horizontal="center" vertical="center" wrapText="1"/>
    </xf>
    <xf numFmtId="0" fontId="12" fillId="7" borderId="33" xfId="1" applyFont="1" applyFill="1" applyBorder="1" applyAlignment="1">
      <alignment horizontal="center" vertical="center" wrapText="1"/>
    </xf>
    <xf numFmtId="0" fontId="12" fillId="7" borderId="68" xfId="1" applyFont="1" applyFill="1" applyBorder="1" applyAlignment="1">
      <alignment horizontal="center" vertical="center" wrapText="1"/>
    </xf>
    <xf numFmtId="0" fontId="12" fillId="7" borderId="69" xfId="1" applyFont="1" applyFill="1" applyBorder="1" applyAlignment="1">
      <alignment horizontal="center" vertical="center" wrapText="1"/>
    </xf>
    <xf numFmtId="0" fontId="12" fillId="7" borderId="70" xfId="1" applyFont="1" applyFill="1" applyBorder="1" applyAlignment="1">
      <alignment horizontal="center" vertical="center" wrapText="1"/>
    </xf>
    <xf numFmtId="0" fontId="12" fillId="7" borderId="71" xfId="1" applyFont="1" applyFill="1" applyBorder="1" applyAlignment="1">
      <alignment horizontal="center" vertical="center" wrapText="1"/>
    </xf>
    <xf numFmtId="164" fontId="6" fillId="6" borderId="17" xfId="1" applyNumberFormat="1" applyFont="1" applyFill="1" applyBorder="1" applyAlignment="1">
      <alignment horizontal="center" vertical="center"/>
    </xf>
    <xf numFmtId="164" fontId="6" fillId="6" borderId="19" xfId="1" applyNumberFormat="1" applyFont="1" applyFill="1" applyBorder="1" applyAlignment="1">
      <alignment horizontal="center" vertical="center"/>
    </xf>
    <xf numFmtId="164" fontId="6" fillId="6" borderId="13" xfId="1" applyNumberFormat="1" applyFont="1" applyFill="1" applyBorder="1" applyAlignment="1">
      <alignment horizontal="center" vertical="center"/>
    </xf>
    <xf numFmtId="0" fontId="7" fillId="4" borderId="10" xfId="1" applyFill="1" applyBorder="1" applyAlignment="1">
      <alignment horizontal="center"/>
    </xf>
    <xf numFmtId="0" fontId="7" fillId="4" borderId="5" xfId="1" applyFill="1" applyBorder="1" applyAlignment="1">
      <alignment horizontal="center"/>
    </xf>
    <xf numFmtId="0" fontId="7" fillId="4" borderId="11" xfId="1" applyFill="1" applyBorder="1" applyAlignment="1">
      <alignment horizontal="center"/>
    </xf>
    <xf numFmtId="0" fontId="7" fillId="4" borderId="0" xfId="1" applyFill="1" applyAlignment="1">
      <alignment horizontal="center"/>
    </xf>
    <xf numFmtId="0" fontId="7" fillId="4" borderId="12" xfId="1" applyFill="1" applyBorder="1" applyAlignment="1">
      <alignment horizontal="center"/>
    </xf>
    <xf numFmtId="0" fontId="7" fillId="4" borderId="6" xfId="1" applyFill="1" applyBorder="1" applyAlignment="1">
      <alignment horizontal="center"/>
    </xf>
    <xf numFmtId="0" fontId="6" fillId="6" borderId="65" xfId="1" applyFont="1" applyFill="1" applyBorder="1" applyAlignment="1">
      <alignment horizontal="left" vertical="center" wrapText="1"/>
    </xf>
    <xf numFmtId="0" fontId="12" fillId="6" borderId="66" xfId="1" applyFont="1" applyFill="1" applyBorder="1" applyAlignment="1">
      <alignment horizontal="left" vertical="center" wrapText="1"/>
    </xf>
    <xf numFmtId="0" fontId="12" fillId="6" borderId="67" xfId="1" applyFont="1" applyFill="1" applyBorder="1" applyAlignment="1">
      <alignment horizontal="left" vertical="center" wrapText="1"/>
    </xf>
    <xf numFmtId="0" fontId="7" fillId="4" borderId="46" xfId="0" applyFont="1" applyFill="1" applyBorder="1" applyAlignment="1">
      <alignment horizontal="center"/>
    </xf>
    <xf numFmtId="0" fontId="7" fillId="4" borderId="47" xfId="0" applyFont="1" applyFill="1" applyBorder="1" applyAlignment="1">
      <alignment horizontal="center"/>
    </xf>
    <xf numFmtId="0" fontId="7" fillId="4" borderId="57" xfId="0" applyFont="1" applyFill="1" applyBorder="1" applyAlignment="1">
      <alignment horizontal="center"/>
    </xf>
    <xf numFmtId="0" fontId="7" fillId="4" borderId="45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37" xfId="0" applyFont="1" applyFill="1" applyBorder="1" applyAlignment="1">
      <alignment horizontal="center"/>
    </xf>
    <xf numFmtId="0" fontId="7" fillId="4" borderId="48" xfId="0" applyFont="1" applyFill="1" applyBorder="1" applyAlignment="1">
      <alignment horizontal="center"/>
    </xf>
    <xf numFmtId="0" fontId="7" fillId="4" borderId="44" xfId="0" applyFont="1" applyFill="1" applyBorder="1" applyAlignment="1">
      <alignment horizontal="center"/>
    </xf>
    <xf numFmtId="0" fontId="7" fillId="4" borderId="58" xfId="0" applyFont="1" applyFill="1" applyBorder="1" applyAlignment="1">
      <alignment horizontal="center"/>
    </xf>
    <xf numFmtId="0" fontId="14" fillId="5" borderId="46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4" fillId="5" borderId="57" xfId="0" applyFont="1" applyFill="1" applyBorder="1" applyAlignment="1">
      <alignment horizontal="center" vertical="center" wrapText="1"/>
    </xf>
    <xf numFmtId="0" fontId="14" fillId="5" borderId="45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4" fillId="5" borderId="37" xfId="0" applyFont="1" applyFill="1" applyBorder="1" applyAlignment="1">
      <alignment horizontal="center" vertical="center" wrapText="1"/>
    </xf>
    <xf numFmtId="0" fontId="14" fillId="5" borderId="48" xfId="0" applyFont="1" applyFill="1" applyBorder="1" applyAlignment="1">
      <alignment horizontal="center" vertical="center" wrapText="1"/>
    </xf>
    <xf numFmtId="0" fontId="14" fillId="5" borderId="44" xfId="0" applyFont="1" applyFill="1" applyBorder="1" applyAlignment="1">
      <alignment horizontal="center" vertical="center" wrapText="1"/>
    </xf>
    <xf numFmtId="0" fontId="14" fillId="5" borderId="58" xfId="0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vertical="center"/>
    </xf>
    <xf numFmtId="0" fontId="6" fillId="3" borderId="34" xfId="1" applyFont="1" applyFill="1" applyBorder="1" applyAlignment="1">
      <alignment horizontal="center" vertical="center" wrapText="1"/>
    </xf>
    <xf numFmtId="0" fontId="6" fillId="3" borderId="23" xfId="1" applyFont="1" applyFill="1" applyBorder="1" applyAlignment="1">
      <alignment horizontal="center" vertical="center" wrapText="1"/>
    </xf>
    <xf numFmtId="0" fontId="6" fillId="3" borderId="35" xfId="1" applyFont="1" applyFill="1" applyBorder="1" applyAlignment="1">
      <alignment horizontal="center" vertical="center" wrapText="1"/>
    </xf>
    <xf numFmtId="0" fontId="12" fillId="7" borderId="73" xfId="1" applyFont="1" applyFill="1" applyBorder="1" applyAlignment="1">
      <alignment horizontal="center" vertical="center" wrapText="1"/>
    </xf>
    <xf numFmtId="0" fontId="12" fillId="7" borderId="74" xfId="1" applyFont="1" applyFill="1" applyBorder="1" applyAlignment="1">
      <alignment horizontal="center" vertical="center" wrapText="1"/>
    </xf>
    <xf numFmtId="0" fontId="6" fillId="3" borderId="40" xfId="1" applyFont="1" applyFill="1" applyBorder="1" applyAlignment="1">
      <alignment horizontal="center" vertical="center"/>
    </xf>
    <xf numFmtId="0" fontId="6" fillId="3" borderId="41" xfId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0" fontId="6" fillId="3" borderId="42" xfId="1" applyFont="1" applyFill="1" applyBorder="1" applyAlignment="1">
      <alignment horizontal="center" vertical="center"/>
    </xf>
    <xf numFmtId="0" fontId="6" fillId="3" borderId="43" xfId="1" applyFont="1" applyFill="1" applyBorder="1" applyAlignment="1">
      <alignment horizontal="center" vertical="center"/>
    </xf>
    <xf numFmtId="49" fontId="6" fillId="3" borderId="42" xfId="1" applyNumberFormat="1" applyFont="1" applyFill="1" applyBorder="1" applyAlignment="1">
      <alignment horizontal="center" vertical="center"/>
    </xf>
    <xf numFmtId="49" fontId="6" fillId="3" borderId="43" xfId="1" applyNumberFormat="1" applyFont="1" applyFill="1" applyBorder="1" applyAlignment="1">
      <alignment horizontal="center" vertical="center"/>
    </xf>
    <xf numFmtId="164" fontId="6" fillId="3" borderId="42" xfId="1" applyNumberFormat="1" applyFont="1" applyFill="1" applyBorder="1" applyAlignment="1">
      <alignment horizontal="center" vertical="center"/>
    </xf>
    <xf numFmtId="164" fontId="6" fillId="3" borderId="43" xfId="1" applyNumberFormat="1" applyFont="1" applyFill="1" applyBorder="1" applyAlignment="1">
      <alignment horizontal="center" vertical="center"/>
    </xf>
    <xf numFmtId="164" fontId="6" fillId="3" borderId="17" xfId="1" applyNumberFormat="1" applyFont="1" applyFill="1" applyBorder="1" applyAlignment="1">
      <alignment horizontal="center" vertical="center"/>
    </xf>
    <xf numFmtId="164" fontId="6" fillId="3" borderId="19" xfId="1" applyNumberFormat="1" applyFont="1" applyFill="1" applyBorder="1" applyAlignment="1">
      <alignment horizontal="center" vertical="center"/>
    </xf>
    <xf numFmtId="164" fontId="6" fillId="3" borderId="40" xfId="1" applyNumberFormat="1" applyFont="1" applyFill="1" applyBorder="1" applyAlignment="1">
      <alignment horizontal="center" vertical="center"/>
    </xf>
    <xf numFmtId="164" fontId="6" fillId="3" borderId="41" xfId="1" applyNumberFormat="1" applyFont="1" applyFill="1" applyBorder="1" applyAlignment="1">
      <alignment horizontal="center" vertical="center"/>
    </xf>
    <xf numFmtId="49" fontId="6" fillId="3" borderId="17" xfId="1" applyNumberFormat="1" applyFont="1" applyFill="1" applyBorder="1" applyAlignment="1">
      <alignment horizontal="center" vertical="center"/>
    </xf>
    <xf numFmtId="49" fontId="6" fillId="3" borderId="19" xfId="1" applyNumberFormat="1" applyFont="1" applyFill="1" applyBorder="1" applyAlignment="1">
      <alignment horizontal="center" vertical="center"/>
    </xf>
    <xf numFmtId="0" fontId="6" fillId="3" borderId="70" xfId="1" applyFont="1" applyFill="1" applyBorder="1" applyAlignment="1">
      <alignment horizontal="center" vertical="center"/>
    </xf>
    <xf numFmtId="0" fontId="6" fillId="3" borderId="71" xfId="1" applyFont="1" applyFill="1" applyBorder="1" applyAlignment="1">
      <alignment horizontal="center" vertical="center"/>
    </xf>
    <xf numFmtId="0" fontId="6" fillId="6" borderId="65" xfId="1" applyFont="1" applyFill="1" applyBorder="1" applyAlignment="1">
      <alignment horizontal="justify" vertical="center" wrapText="1"/>
    </xf>
    <xf numFmtId="0" fontId="6" fillId="6" borderId="66" xfId="1" applyFont="1" applyFill="1" applyBorder="1" applyAlignment="1">
      <alignment horizontal="justify" vertical="center" wrapText="1"/>
    </xf>
    <xf numFmtId="0" fontId="6" fillId="6" borderId="67" xfId="1" applyFont="1" applyFill="1" applyBorder="1" applyAlignment="1">
      <alignment horizontal="justify" vertical="center" wrapText="1"/>
    </xf>
    <xf numFmtId="0" fontId="7" fillId="4" borderId="10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14" fillId="5" borderId="10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2" fillId="7" borderId="40" xfId="1" applyFont="1" applyFill="1" applyBorder="1" applyAlignment="1">
      <alignment horizontal="center" vertical="center" wrapText="1"/>
    </xf>
    <xf numFmtId="0" fontId="12" fillId="7" borderId="41" xfId="1" applyFont="1" applyFill="1" applyBorder="1" applyAlignment="1">
      <alignment horizontal="center" vertical="center" wrapText="1"/>
    </xf>
    <xf numFmtId="2" fontId="6" fillId="3" borderId="17" xfId="1" applyNumberFormat="1" applyFont="1" applyFill="1" applyBorder="1" applyAlignment="1">
      <alignment horizontal="center" vertical="center"/>
    </xf>
    <xf numFmtId="2" fontId="6" fillId="3" borderId="19" xfId="1" applyNumberFormat="1" applyFont="1" applyFill="1" applyBorder="1" applyAlignment="1">
      <alignment horizontal="center" vertical="center"/>
    </xf>
    <xf numFmtId="2" fontId="6" fillId="3" borderId="42" xfId="1" applyNumberFormat="1" applyFont="1" applyFill="1" applyBorder="1" applyAlignment="1">
      <alignment horizontal="center" vertical="center"/>
    </xf>
    <xf numFmtId="2" fontId="6" fillId="3" borderId="43" xfId="1" applyNumberFormat="1" applyFont="1" applyFill="1" applyBorder="1" applyAlignment="1">
      <alignment horizontal="center" vertical="center"/>
    </xf>
    <xf numFmtId="0" fontId="6" fillId="3" borderId="21" xfId="1" applyFont="1" applyFill="1" applyBorder="1" applyAlignment="1">
      <alignment horizontal="center" vertical="center"/>
    </xf>
    <xf numFmtId="0" fontId="6" fillId="3" borderId="23" xfId="1" applyFont="1" applyFill="1" applyBorder="1" applyAlignment="1">
      <alignment horizontal="center" vertical="center"/>
    </xf>
    <xf numFmtId="0" fontId="6" fillId="3" borderId="35" xfId="1" applyFont="1" applyFill="1" applyBorder="1" applyAlignment="1">
      <alignment horizontal="center" vertical="center"/>
    </xf>
    <xf numFmtId="0" fontId="18" fillId="7" borderId="62" xfId="1" applyFont="1" applyFill="1" applyBorder="1" applyAlignment="1">
      <alignment horizontal="center" vertical="center"/>
    </xf>
    <xf numFmtId="0" fontId="18" fillId="7" borderId="63" xfId="1" applyFont="1" applyFill="1" applyBorder="1" applyAlignment="1">
      <alignment horizontal="center" vertical="center"/>
    </xf>
    <xf numFmtId="0" fontId="18" fillId="7" borderId="64" xfId="1" applyFont="1" applyFill="1" applyBorder="1" applyAlignment="1">
      <alignment horizontal="center" vertical="center"/>
    </xf>
    <xf numFmtId="0" fontId="29" fillId="10" borderId="0" xfId="1" applyFont="1" applyFill="1" applyAlignment="1">
      <alignment horizontal="center" vertical="center" wrapText="1"/>
    </xf>
    <xf numFmtId="0" fontId="14" fillId="5" borderId="49" xfId="0" applyFont="1" applyFill="1" applyBorder="1" applyAlignment="1">
      <alignment horizontal="center" vertical="center" wrapText="1"/>
    </xf>
    <xf numFmtId="0" fontId="14" fillId="5" borderId="50" xfId="0" applyFont="1" applyFill="1" applyBorder="1" applyAlignment="1">
      <alignment horizontal="center" vertical="center" wrapText="1"/>
    </xf>
    <xf numFmtId="0" fontId="14" fillId="5" borderId="51" xfId="0" applyFont="1" applyFill="1" applyBorder="1" applyAlignment="1">
      <alignment horizontal="center" vertical="center" wrapText="1"/>
    </xf>
    <xf numFmtId="0" fontId="14" fillId="5" borderId="52" xfId="0" applyFont="1" applyFill="1" applyBorder="1" applyAlignment="1">
      <alignment horizontal="center" vertical="center" wrapText="1"/>
    </xf>
    <xf numFmtId="0" fontId="14" fillId="5" borderId="53" xfId="0" applyFont="1" applyFill="1" applyBorder="1" applyAlignment="1">
      <alignment horizontal="center" vertical="center" wrapText="1"/>
    </xf>
    <xf numFmtId="0" fontId="14" fillId="5" borderId="54" xfId="0" applyFont="1" applyFill="1" applyBorder="1" applyAlignment="1">
      <alignment horizontal="center" vertical="center" wrapText="1"/>
    </xf>
    <xf numFmtId="0" fontId="14" fillId="5" borderId="55" xfId="0" applyFont="1" applyFill="1" applyBorder="1" applyAlignment="1">
      <alignment horizontal="center" vertical="center" wrapText="1"/>
    </xf>
    <xf numFmtId="0" fontId="14" fillId="5" borderId="56" xfId="0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horizontal="left" vertical="center" wrapText="1" shrinkToFit="1"/>
    </xf>
    <xf numFmtId="0" fontId="20" fillId="7" borderId="24" xfId="0" applyFont="1" applyFill="1" applyBorder="1" applyAlignment="1">
      <alignment horizontal="center" vertical="center"/>
    </xf>
    <xf numFmtId="0" fontId="20" fillId="7" borderId="25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0" fontId="20" fillId="7" borderId="13" xfId="0" applyFont="1" applyFill="1" applyBorder="1" applyAlignment="1">
      <alignment horizontal="center" vertical="center" wrapText="1"/>
    </xf>
    <xf numFmtId="0" fontId="20" fillId="7" borderId="28" xfId="0" applyFont="1" applyFill="1" applyBorder="1" applyAlignment="1">
      <alignment horizontal="center" vertical="center" wrapText="1"/>
    </xf>
    <xf numFmtId="0" fontId="20" fillId="6" borderId="0" xfId="0" applyFont="1" applyFill="1" applyAlignment="1">
      <alignment horizontal="center" vertical="center"/>
    </xf>
    <xf numFmtId="0" fontId="20" fillId="7" borderId="27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/>
    </xf>
    <xf numFmtId="0" fontId="20" fillId="7" borderId="24" xfId="0" applyFont="1" applyFill="1" applyBorder="1" applyAlignment="1">
      <alignment horizontal="center"/>
    </xf>
    <xf numFmtId="0" fontId="20" fillId="7" borderId="25" xfId="0" applyFont="1" applyFill="1" applyBorder="1" applyAlignment="1">
      <alignment horizontal="center"/>
    </xf>
    <xf numFmtId="0" fontId="20" fillId="7" borderId="26" xfId="0" applyFont="1" applyFill="1" applyBorder="1" applyAlignment="1">
      <alignment horizontal="center"/>
    </xf>
    <xf numFmtId="0" fontId="6" fillId="3" borderId="68" xfId="1" applyFont="1" applyFill="1" applyBorder="1" applyAlignment="1">
      <alignment horizontal="center" vertical="center" wrapText="1"/>
    </xf>
    <xf numFmtId="0" fontId="6" fillId="6" borderId="65" xfId="1" applyFont="1" applyFill="1" applyBorder="1" applyAlignment="1">
      <alignment vertical="center" wrapText="1"/>
    </xf>
    <xf numFmtId="0" fontId="6" fillId="6" borderId="66" xfId="1" applyFont="1" applyFill="1" applyBorder="1" applyAlignment="1">
      <alignment vertical="center" wrapText="1"/>
    </xf>
    <xf numFmtId="0" fontId="6" fillId="6" borderId="67" xfId="1" applyFont="1" applyFill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152128</xdr:rowOff>
    </xdr:to>
    <xdr:pic>
      <xdr:nvPicPr>
        <xdr:cNvPr id="9" name="Imagen 8" descr="Imagen relacionada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807450"/>
          <a:ext cx="1545732" cy="526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10" name="Imagen 9" descr="Imagen relacionada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58118375"/>
          <a:ext cx="1545732" cy="52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1</xdr:row>
      <xdr:rowOff>0</xdr:rowOff>
    </xdr:from>
    <xdr:to>
      <xdr:col>3</xdr:col>
      <xdr:colOff>171412</xdr:colOff>
      <xdr:row>3</xdr:row>
      <xdr:rowOff>111483</xdr:rowOff>
    </xdr:to>
    <xdr:pic>
      <xdr:nvPicPr>
        <xdr:cNvPr id="7" name="Imagen 6" descr="Imagen relacionada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158750"/>
          <a:ext cx="1545732" cy="52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DC98B19-0833-4623-8B26-89C59A5B9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1</xdr:row>
      <xdr:rowOff>0</xdr:rowOff>
    </xdr:from>
    <xdr:to>
      <xdr:col>3</xdr:col>
      <xdr:colOff>171412</xdr:colOff>
      <xdr:row>3</xdr:row>
      <xdr:rowOff>111483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65407543-7A8C-412C-A672-5889EDC43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158750"/>
          <a:ext cx="1545732" cy="52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4" name="Imagen 3" descr="Imagen relacionada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283575"/>
          <a:ext cx="1545732" cy="526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449038</xdr:colOff>
      <xdr:row>2</xdr:row>
      <xdr:rowOff>40821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717" y="40821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141930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D7442EDA-ABC4-4A86-AA1C-E6710EB37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0847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R46"/>
  <sheetViews>
    <sheetView showGridLines="0" view="pageBreakPreview" topLeftCell="A11" zoomScale="60" zoomScaleNormal="60" workbookViewId="0">
      <selection activeCell="B43" sqref="B43:B46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56"/>
      <c r="C2" s="356"/>
      <c r="D2" s="356"/>
      <c r="E2" s="356"/>
      <c r="F2" s="357" t="s">
        <v>363</v>
      </c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</row>
    <row r="3" spans="2:33" s="284" customFormat="1" ht="15.75" customHeight="1" x14ac:dyDescent="0.2">
      <c r="B3" s="356"/>
      <c r="C3" s="356"/>
      <c r="D3" s="356"/>
      <c r="E3" s="356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  <c r="AF3" s="357"/>
      <c r="AG3" s="357"/>
    </row>
    <row r="4" spans="2:33" s="284" customFormat="1" ht="15.75" customHeight="1" x14ac:dyDescent="0.2">
      <c r="B4" s="356"/>
      <c r="C4" s="356"/>
      <c r="D4" s="356"/>
      <c r="E4" s="356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  <c r="AB4" s="357"/>
      <c r="AC4" s="357"/>
      <c r="AD4" s="357"/>
      <c r="AE4" s="357"/>
      <c r="AF4" s="357"/>
      <c r="AG4" s="357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58" t="s">
        <v>188</v>
      </c>
      <c r="C6" s="358"/>
      <c r="D6" s="286"/>
      <c r="E6" s="286"/>
      <c r="F6" s="255" t="s">
        <v>370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 t="s">
        <v>368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326">
        <v>86.98</v>
      </c>
      <c r="D17" s="326">
        <v>17.690000000000001</v>
      </c>
      <c r="E17" s="326">
        <v>15.04</v>
      </c>
      <c r="F17" s="326">
        <v>24.6</v>
      </c>
      <c r="G17" s="326">
        <v>15.15</v>
      </c>
      <c r="H17" s="326">
        <v>16.420000000000002</v>
      </c>
      <c r="I17" s="326">
        <v>6.03</v>
      </c>
      <c r="J17" s="326">
        <v>20.85</v>
      </c>
      <c r="K17" s="326">
        <v>10.58</v>
      </c>
      <c r="L17" s="326">
        <v>7.89</v>
      </c>
      <c r="M17" s="326" t="s">
        <v>371</v>
      </c>
      <c r="N17" s="326" t="s">
        <v>371</v>
      </c>
      <c r="O17" s="326">
        <v>11.21</v>
      </c>
      <c r="P17" s="326">
        <v>6.11</v>
      </c>
      <c r="Q17" s="326">
        <v>12.66</v>
      </c>
      <c r="R17" s="326">
        <v>15.03</v>
      </c>
      <c r="S17" s="326">
        <v>8.32</v>
      </c>
      <c r="T17" s="326">
        <v>14.45</v>
      </c>
      <c r="U17" s="326">
        <v>38.71</v>
      </c>
      <c r="V17" s="326">
        <v>20.57</v>
      </c>
      <c r="W17" s="326">
        <v>8.0299999999999994</v>
      </c>
      <c r="X17" s="326">
        <v>10.8</v>
      </c>
      <c r="Y17" s="326">
        <v>14.47</v>
      </c>
      <c r="Z17" s="326">
        <v>10.38</v>
      </c>
      <c r="AA17" s="326">
        <v>16.88</v>
      </c>
      <c r="AB17" s="326">
        <v>22.46</v>
      </c>
      <c r="AC17" s="326" t="s">
        <v>372</v>
      </c>
      <c r="AD17" s="326" t="s">
        <v>372</v>
      </c>
      <c r="AE17" s="326">
        <v>11.84</v>
      </c>
      <c r="AF17" s="326">
        <v>40.92</v>
      </c>
      <c r="AG17" s="326">
        <v>21.02</v>
      </c>
    </row>
    <row r="18" spans="2:33" s="293" customFormat="1" x14ac:dyDescent="0.2">
      <c r="B18" s="291">
        <v>4.1666666666666664E-2</v>
      </c>
      <c r="C18" s="326">
        <v>56.12</v>
      </c>
      <c r="D18" s="326">
        <v>16.75</v>
      </c>
      <c r="E18" s="326">
        <v>15.51</v>
      </c>
      <c r="F18" s="326">
        <v>30.46</v>
      </c>
      <c r="G18" s="326">
        <v>15.21</v>
      </c>
      <c r="H18" s="326">
        <v>17.989999999999998</v>
      </c>
      <c r="I18" s="326">
        <v>6.16</v>
      </c>
      <c r="J18" s="326">
        <v>11.17</v>
      </c>
      <c r="K18" s="326">
        <v>11.04</v>
      </c>
      <c r="L18" s="326">
        <v>14</v>
      </c>
      <c r="M18" s="326" t="s">
        <v>371</v>
      </c>
      <c r="N18" s="326" t="s">
        <v>371</v>
      </c>
      <c r="O18" s="326">
        <v>11.22</v>
      </c>
      <c r="P18" s="326">
        <v>8.32</v>
      </c>
      <c r="Q18" s="326">
        <v>22.66</v>
      </c>
      <c r="R18" s="326">
        <v>16.36</v>
      </c>
      <c r="S18" s="326">
        <v>7.4</v>
      </c>
      <c r="T18" s="326">
        <v>11.72</v>
      </c>
      <c r="U18" s="326">
        <v>17.77</v>
      </c>
      <c r="V18" s="326">
        <v>18.82</v>
      </c>
      <c r="W18" s="326">
        <v>17.760000000000002</v>
      </c>
      <c r="X18" s="326">
        <v>8.84</v>
      </c>
      <c r="Y18" s="326">
        <v>11.23</v>
      </c>
      <c r="Z18" s="326">
        <v>10.71</v>
      </c>
      <c r="AA18" s="326">
        <v>22.88</v>
      </c>
      <c r="AB18" s="326">
        <v>16.52</v>
      </c>
      <c r="AC18" s="326" t="s">
        <v>372</v>
      </c>
      <c r="AD18" s="326" t="s">
        <v>372</v>
      </c>
      <c r="AE18" s="326">
        <v>45.08</v>
      </c>
      <c r="AF18" s="326">
        <v>30.09</v>
      </c>
      <c r="AG18" s="326">
        <v>36.99</v>
      </c>
    </row>
    <row r="19" spans="2:33" s="293" customFormat="1" x14ac:dyDescent="0.2">
      <c r="B19" s="291">
        <v>8.3333333333333329E-2</v>
      </c>
      <c r="C19" s="326">
        <v>34.93</v>
      </c>
      <c r="D19" s="326">
        <v>22.68</v>
      </c>
      <c r="E19" s="326">
        <v>18.89</v>
      </c>
      <c r="F19" s="326">
        <v>18.96</v>
      </c>
      <c r="G19" s="326">
        <v>15.35</v>
      </c>
      <c r="H19" s="326">
        <v>17.23</v>
      </c>
      <c r="I19" s="326">
        <v>3.99</v>
      </c>
      <c r="J19" s="326">
        <v>11</v>
      </c>
      <c r="K19" s="326">
        <v>9.0500000000000007</v>
      </c>
      <c r="L19" s="326">
        <v>19.84</v>
      </c>
      <c r="M19" s="326" t="s">
        <v>371</v>
      </c>
      <c r="N19" s="326" t="s">
        <v>371</v>
      </c>
      <c r="O19" s="326">
        <v>11.86</v>
      </c>
      <c r="P19" s="326">
        <v>7.23</v>
      </c>
      <c r="Q19" s="326">
        <v>10.15</v>
      </c>
      <c r="R19" s="326">
        <v>16.7</v>
      </c>
      <c r="S19" s="326">
        <v>15.57</v>
      </c>
      <c r="T19" s="326">
        <v>12.4</v>
      </c>
      <c r="U19" s="326">
        <v>32.46</v>
      </c>
      <c r="V19" s="326">
        <v>15.99</v>
      </c>
      <c r="W19" s="326">
        <v>23.45</v>
      </c>
      <c r="X19" s="326">
        <v>26.54</v>
      </c>
      <c r="Y19" s="326">
        <v>13.78</v>
      </c>
      <c r="Z19" s="326">
        <v>11.09</v>
      </c>
      <c r="AA19" s="326">
        <v>16.7</v>
      </c>
      <c r="AB19" s="326">
        <v>14.08</v>
      </c>
      <c r="AC19" s="326" t="s">
        <v>372</v>
      </c>
      <c r="AD19" s="326" t="s">
        <v>372</v>
      </c>
      <c r="AE19" s="326">
        <v>37.72</v>
      </c>
      <c r="AF19" s="326">
        <v>22.08</v>
      </c>
      <c r="AG19" s="326">
        <v>25.35</v>
      </c>
    </row>
    <row r="20" spans="2:33" s="293" customFormat="1" x14ac:dyDescent="0.2">
      <c r="B20" s="291">
        <v>0.125</v>
      </c>
      <c r="C20" s="326">
        <v>39.97</v>
      </c>
      <c r="D20" s="326">
        <v>26.04</v>
      </c>
      <c r="E20" s="326">
        <v>14.78</v>
      </c>
      <c r="F20" s="326">
        <v>17.96</v>
      </c>
      <c r="G20" s="326">
        <v>14.93</v>
      </c>
      <c r="H20" s="326">
        <v>12.96</v>
      </c>
      <c r="I20" s="326">
        <v>4.88</v>
      </c>
      <c r="J20" s="326">
        <v>12.5</v>
      </c>
      <c r="K20" s="326">
        <v>7.76</v>
      </c>
      <c r="L20" s="326">
        <v>17.399999999999999</v>
      </c>
      <c r="M20" s="326" t="s">
        <v>371</v>
      </c>
      <c r="N20" s="326" t="s">
        <v>371</v>
      </c>
      <c r="O20" s="326">
        <v>15.65</v>
      </c>
      <c r="P20" s="326">
        <v>9.09</v>
      </c>
      <c r="Q20" s="326">
        <v>14.06</v>
      </c>
      <c r="R20" s="326">
        <v>19.11</v>
      </c>
      <c r="S20" s="326">
        <v>24.92</v>
      </c>
      <c r="T20" s="326">
        <v>30.88</v>
      </c>
      <c r="U20" s="326">
        <v>30.28</v>
      </c>
      <c r="V20" s="326">
        <v>12.62</v>
      </c>
      <c r="W20" s="326">
        <v>21.49</v>
      </c>
      <c r="X20" s="326">
        <v>23.28</v>
      </c>
      <c r="Y20" s="326">
        <v>16.41</v>
      </c>
      <c r="Z20" s="326">
        <v>16.98</v>
      </c>
      <c r="AA20" s="326">
        <v>19.93</v>
      </c>
      <c r="AB20" s="326">
        <v>14.88</v>
      </c>
      <c r="AC20" s="326" t="s">
        <v>372</v>
      </c>
      <c r="AD20" s="326" t="s">
        <v>372</v>
      </c>
      <c r="AE20" s="326">
        <v>39.53</v>
      </c>
      <c r="AF20" s="326">
        <v>24.89</v>
      </c>
      <c r="AG20" s="326">
        <v>53.67</v>
      </c>
    </row>
    <row r="21" spans="2:33" s="293" customFormat="1" x14ac:dyDescent="0.2">
      <c r="B21" s="291">
        <v>0.16666666666666666</v>
      </c>
      <c r="C21" s="326">
        <v>54.65</v>
      </c>
      <c r="D21" s="326">
        <v>22.42</v>
      </c>
      <c r="E21" s="326">
        <v>22.44</v>
      </c>
      <c r="F21" s="326">
        <v>27.73</v>
      </c>
      <c r="G21" s="326">
        <v>19.34</v>
      </c>
      <c r="H21" s="326">
        <v>11.44</v>
      </c>
      <c r="I21" s="326">
        <v>5.54</v>
      </c>
      <c r="J21" s="326">
        <v>7.47</v>
      </c>
      <c r="K21" s="326">
        <v>6.2</v>
      </c>
      <c r="L21" s="326">
        <v>13.68</v>
      </c>
      <c r="M21" s="326" t="s">
        <v>371</v>
      </c>
      <c r="N21" s="326" t="s">
        <v>371</v>
      </c>
      <c r="O21" s="326">
        <v>30.55</v>
      </c>
      <c r="P21" s="326">
        <v>15.57</v>
      </c>
      <c r="Q21" s="326">
        <v>31.21</v>
      </c>
      <c r="R21" s="326">
        <v>22.1</v>
      </c>
      <c r="S21" s="326">
        <v>33.200000000000003</v>
      </c>
      <c r="T21" s="326">
        <v>37.29</v>
      </c>
      <c r="U21" s="326">
        <v>36.89</v>
      </c>
      <c r="V21" s="326">
        <v>15.73</v>
      </c>
      <c r="W21" s="326">
        <v>18.14</v>
      </c>
      <c r="X21" s="326">
        <v>18.73</v>
      </c>
      <c r="Y21" s="326">
        <v>14.53</v>
      </c>
      <c r="Z21" s="326">
        <v>14.18</v>
      </c>
      <c r="AA21" s="326">
        <v>35.99</v>
      </c>
      <c r="AB21" s="326">
        <v>19.88</v>
      </c>
      <c r="AC21" s="326" t="s">
        <v>372</v>
      </c>
      <c r="AD21" s="326" t="s">
        <v>372</v>
      </c>
      <c r="AE21" s="326">
        <v>26.18</v>
      </c>
      <c r="AF21" s="326">
        <v>24.13</v>
      </c>
      <c r="AG21" s="326">
        <v>38.39</v>
      </c>
    </row>
    <row r="22" spans="2:33" s="293" customFormat="1" x14ac:dyDescent="0.2">
      <c r="B22" s="291">
        <v>0.20833333333333334</v>
      </c>
      <c r="C22" s="326">
        <v>46.18</v>
      </c>
      <c r="D22" s="326">
        <v>62.54</v>
      </c>
      <c r="E22" s="326">
        <v>52.08</v>
      </c>
      <c r="F22" s="326">
        <v>34.57</v>
      </c>
      <c r="G22" s="326" t="s">
        <v>372</v>
      </c>
      <c r="H22" s="326">
        <v>20.32</v>
      </c>
      <c r="I22" s="326">
        <v>15.12</v>
      </c>
      <c r="J22" s="326">
        <v>16.48</v>
      </c>
      <c r="K22" s="326">
        <v>9.0399999999999991</v>
      </c>
      <c r="L22" s="326">
        <v>18.88</v>
      </c>
      <c r="M22" s="326" t="s">
        <v>371</v>
      </c>
      <c r="N22" s="326" t="s">
        <v>371</v>
      </c>
      <c r="O22" s="326">
        <v>38.43</v>
      </c>
      <c r="P22" s="326">
        <v>19.7</v>
      </c>
      <c r="Q22" s="326">
        <v>25.82</v>
      </c>
      <c r="R22" s="326">
        <v>39.299999999999997</v>
      </c>
      <c r="S22" s="326">
        <v>36.229999999999997</v>
      </c>
      <c r="T22" s="326">
        <v>37.68</v>
      </c>
      <c r="U22" s="326">
        <v>28.03</v>
      </c>
      <c r="V22" s="326">
        <v>20.27</v>
      </c>
      <c r="W22" s="326">
        <v>21.58</v>
      </c>
      <c r="X22" s="326">
        <v>20.69</v>
      </c>
      <c r="Y22" s="326">
        <v>17.27</v>
      </c>
      <c r="Z22" s="326">
        <v>12.88</v>
      </c>
      <c r="AA22" s="326">
        <v>21.17</v>
      </c>
      <c r="AB22" s="326">
        <v>40.42</v>
      </c>
      <c r="AC22" s="326" t="s">
        <v>372</v>
      </c>
      <c r="AD22" s="326" t="s">
        <v>372</v>
      </c>
      <c r="AE22" s="326">
        <v>33.270000000000003</v>
      </c>
      <c r="AF22" s="326">
        <v>24.42</v>
      </c>
      <c r="AG22" s="326">
        <v>32.119999999999997</v>
      </c>
    </row>
    <row r="23" spans="2:33" s="293" customFormat="1" x14ac:dyDescent="0.2">
      <c r="B23" s="291">
        <v>0.25</v>
      </c>
      <c r="C23" s="326">
        <v>56.84</v>
      </c>
      <c r="D23" s="326">
        <v>40.96</v>
      </c>
      <c r="E23" s="326">
        <v>45.24</v>
      </c>
      <c r="F23" s="326">
        <v>33.58</v>
      </c>
      <c r="G23" s="326" t="s">
        <v>372</v>
      </c>
      <c r="H23" s="326">
        <v>17.489999999999998</v>
      </c>
      <c r="I23" s="326">
        <v>22.16</v>
      </c>
      <c r="J23" s="326">
        <v>18.86</v>
      </c>
      <c r="K23" s="326">
        <v>12.14</v>
      </c>
      <c r="L23" s="326">
        <v>16.190000000000001</v>
      </c>
      <c r="M23" s="326" t="s">
        <v>371</v>
      </c>
      <c r="N23" s="326" t="s">
        <v>371</v>
      </c>
      <c r="O23" s="326">
        <v>27.72</v>
      </c>
      <c r="P23" s="326">
        <v>21.58</v>
      </c>
      <c r="Q23" s="326">
        <v>27.75</v>
      </c>
      <c r="R23" s="326">
        <v>43.94</v>
      </c>
      <c r="S23" s="326">
        <v>48.38</v>
      </c>
      <c r="T23" s="326">
        <v>38.92</v>
      </c>
      <c r="U23" s="326">
        <v>24.5</v>
      </c>
      <c r="V23" s="326">
        <v>14.14</v>
      </c>
      <c r="W23" s="326">
        <v>24.31</v>
      </c>
      <c r="X23" s="326">
        <v>32.630000000000003</v>
      </c>
      <c r="Y23" s="326">
        <v>20.98</v>
      </c>
      <c r="Z23" s="326">
        <v>15.21</v>
      </c>
      <c r="AA23" s="326">
        <v>19.510000000000002</v>
      </c>
      <c r="AB23" s="326">
        <v>47.98</v>
      </c>
      <c r="AC23" s="326" t="s">
        <v>372</v>
      </c>
      <c r="AD23" s="326" t="s">
        <v>372</v>
      </c>
      <c r="AE23" s="326">
        <v>43.84</v>
      </c>
      <c r="AF23" s="326">
        <v>32.26</v>
      </c>
      <c r="AG23" s="326">
        <v>38.03</v>
      </c>
    </row>
    <row r="24" spans="2:33" s="293" customFormat="1" x14ac:dyDescent="0.2">
      <c r="B24" s="291">
        <v>0.29166666666666669</v>
      </c>
      <c r="C24" s="326">
        <v>36.42</v>
      </c>
      <c r="D24" s="326">
        <v>36.42</v>
      </c>
      <c r="E24" s="326">
        <v>31.23</v>
      </c>
      <c r="F24" s="326">
        <v>68.97</v>
      </c>
      <c r="G24" s="326" t="s">
        <v>372</v>
      </c>
      <c r="H24" s="326">
        <v>21.67</v>
      </c>
      <c r="I24" s="326">
        <v>25.99</v>
      </c>
      <c r="J24" s="326">
        <v>17.71</v>
      </c>
      <c r="K24" s="326">
        <v>15.37</v>
      </c>
      <c r="L24" s="326" t="s">
        <v>371</v>
      </c>
      <c r="M24" s="326" t="s">
        <v>371</v>
      </c>
      <c r="N24" s="326" t="s">
        <v>371</v>
      </c>
      <c r="O24" s="326">
        <v>28.59</v>
      </c>
      <c r="P24" s="326">
        <v>26.87</v>
      </c>
      <c r="Q24" s="326">
        <v>42.13</v>
      </c>
      <c r="R24" s="326">
        <v>27.43</v>
      </c>
      <c r="S24" s="326">
        <v>41.98</v>
      </c>
      <c r="T24" s="326">
        <v>37.26</v>
      </c>
      <c r="U24" s="326">
        <v>35.92</v>
      </c>
      <c r="V24" s="326">
        <v>19.34</v>
      </c>
      <c r="W24" s="326">
        <v>21.08</v>
      </c>
      <c r="X24" s="326">
        <v>29.27</v>
      </c>
      <c r="Y24" s="326">
        <v>24.29</v>
      </c>
      <c r="Z24" s="326">
        <v>18.77</v>
      </c>
      <c r="AA24" s="326">
        <v>18.77</v>
      </c>
      <c r="AB24" s="326">
        <v>46.1</v>
      </c>
      <c r="AC24" s="326" t="s">
        <v>372</v>
      </c>
      <c r="AD24" s="326" t="s">
        <v>372</v>
      </c>
      <c r="AE24" s="326">
        <v>40.76</v>
      </c>
      <c r="AF24" s="326">
        <v>29.91</v>
      </c>
      <c r="AG24" s="326">
        <v>26.78</v>
      </c>
    </row>
    <row r="25" spans="2:33" s="293" customFormat="1" x14ac:dyDescent="0.2">
      <c r="B25" s="291">
        <v>0.33333333333333331</v>
      </c>
      <c r="C25" s="326">
        <v>26.26</v>
      </c>
      <c r="D25" s="326">
        <v>25.12</v>
      </c>
      <c r="E25" s="326">
        <v>28.6</v>
      </c>
      <c r="F25" s="326">
        <v>25.33</v>
      </c>
      <c r="G25" s="326" t="s">
        <v>372</v>
      </c>
      <c r="H25" s="326">
        <v>20.96</v>
      </c>
      <c r="I25" s="326">
        <v>18.62</v>
      </c>
      <c r="J25" s="326">
        <v>12.72</v>
      </c>
      <c r="K25" s="326">
        <v>15.97</v>
      </c>
      <c r="L25" s="326" t="s">
        <v>371</v>
      </c>
      <c r="M25" s="326" t="s">
        <v>371</v>
      </c>
      <c r="N25" s="326" t="s">
        <v>371</v>
      </c>
      <c r="O25" s="326">
        <v>35.58</v>
      </c>
      <c r="P25" s="326">
        <v>21.81</v>
      </c>
      <c r="Q25" s="326">
        <v>25.34</v>
      </c>
      <c r="R25" s="326">
        <v>26.05</v>
      </c>
      <c r="S25" s="326">
        <v>29.2</v>
      </c>
      <c r="T25" s="326">
        <v>20.350000000000001</v>
      </c>
      <c r="U25" s="326">
        <v>15.92</v>
      </c>
      <c r="V25" s="326">
        <v>18.809999999999999</v>
      </c>
      <c r="W25" s="326">
        <v>15.99</v>
      </c>
      <c r="X25" s="326">
        <v>23.39</v>
      </c>
      <c r="Y25" s="326">
        <v>26.24</v>
      </c>
      <c r="Z25" s="326">
        <v>24.3</v>
      </c>
      <c r="AA25" s="326">
        <v>21.88</v>
      </c>
      <c r="AB25" s="326" t="s">
        <v>372</v>
      </c>
      <c r="AC25" s="326" t="s">
        <v>372</v>
      </c>
      <c r="AD25" s="326" t="s">
        <v>372</v>
      </c>
      <c r="AE25" s="326">
        <v>24.16</v>
      </c>
      <c r="AF25" s="326">
        <v>34.729999999999997</v>
      </c>
      <c r="AG25" s="326">
        <v>29.4</v>
      </c>
    </row>
    <row r="26" spans="2:33" s="293" customFormat="1" x14ac:dyDescent="0.2">
      <c r="B26" s="291">
        <v>0.375</v>
      </c>
      <c r="C26" s="326">
        <v>15.85</v>
      </c>
      <c r="D26" s="326">
        <v>20.52</v>
      </c>
      <c r="E26" s="326">
        <v>25.62</v>
      </c>
      <c r="F26" s="326">
        <v>22.12</v>
      </c>
      <c r="G26" s="326" t="s">
        <v>372</v>
      </c>
      <c r="H26" s="326">
        <v>17.600000000000001</v>
      </c>
      <c r="I26" s="326">
        <v>14.68</v>
      </c>
      <c r="J26" s="326">
        <v>13.88</v>
      </c>
      <c r="K26" s="326">
        <v>11.6</v>
      </c>
      <c r="L26" s="326" t="s">
        <v>371</v>
      </c>
      <c r="M26" s="326" t="s">
        <v>371</v>
      </c>
      <c r="N26" s="326" t="s">
        <v>371</v>
      </c>
      <c r="O26" s="326">
        <v>25.4</v>
      </c>
      <c r="P26" s="326">
        <v>23.4</v>
      </c>
      <c r="Q26" s="326">
        <v>15.2</v>
      </c>
      <c r="R26" s="326">
        <v>19.93</v>
      </c>
      <c r="S26" s="326">
        <v>15.93</v>
      </c>
      <c r="T26" s="326">
        <v>14.29</v>
      </c>
      <c r="U26" s="326">
        <v>11.07</v>
      </c>
      <c r="V26" s="326">
        <v>19.77</v>
      </c>
      <c r="W26" s="326">
        <v>18.68</v>
      </c>
      <c r="X26" s="326">
        <v>23.95</v>
      </c>
      <c r="Y26" s="326">
        <v>20.73</v>
      </c>
      <c r="Z26" s="326">
        <v>22.99</v>
      </c>
      <c r="AA26" s="326">
        <v>33.119999999999997</v>
      </c>
      <c r="AB26" s="326" t="s">
        <v>372</v>
      </c>
      <c r="AC26" s="326" t="s">
        <v>372</v>
      </c>
      <c r="AD26" s="326" t="s">
        <v>372</v>
      </c>
      <c r="AE26" s="326">
        <v>24.79</v>
      </c>
      <c r="AF26" s="326">
        <v>34.03</v>
      </c>
      <c r="AG26" s="326">
        <v>25.73</v>
      </c>
    </row>
    <row r="27" spans="2:33" s="293" customFormat="1" x14ac:dyDescent="0.2">
      <c r="B27" s="291">
        <v>0.41666666666666669</v>
      </c>
      <c r="C27" s="326">
        <v>22.14</v>
      </c>
      <c r="D27" s="326">
        <v>16.89</v>
      </c>
      <c r="E27" s="326">
        <v>25.09</v>
      </c>
      <c r="F27" s="326">
        <v>19.77</v>
      </c>
      <c r="G27" s="326">
        <v>20.05</v>
      </c>
      <c r="H27" s="326">
        <v>8.27</v>
      </c>
      <c r="I27" s="326">
        <v>17.170000000000002</v>
      </c>
      <c r="J27" s="326">
        <v>12.12</v>
      </c>
      <c r="K27" s="326">
        <v>10.220000000000001</v>
      </c>
      <c r="L27" s="326" t="s">
        <v>371</v>
      </c>
      <c r="M27" s="326" t="s">
        <v>371</v>
      </c>
      <c r="N27" s="326" t="s">
        <v>371</v>
      </c>
      <c r="O27" s="326">
        <v>17.59</v>
      </c>
      <c r="P27" s="326">
        <v>24.1</v>
      </c>
      <c r="Q27" s="326">
        <v>11.91</v>
      </c>
      <c r="R27" s="326">
        <v>22.76</v>
      </c>
      <c r="S27" s="326">
        <v>20.13</v>
      </c>
      <c r="T27" s="326">
        <v>16.07</v>
      </c>
      <c r="U27" s="326">
        <v>10.87</v>
      </c>
      <c r="V27" s="326">
        <v>20.38</v>
      </c>
      <c r="W27" s="326">
        <v>15.33</v>
      </c>
      <c r="X27" s="326">
        <v>11.97</v>
      </c>
      <c r="Y27" s="326">
        <v>14.67</v>
      </c>
      <c r="Z27" s="326">
        <v>24.64</v>
      </c>
      <c r="AA27" s="326">
        <v>21.68</v>
      </c>
      <c r="AB27" s="326" t="s">
        <v>372</v>
      </c>
      <c r="AC27" s="326" t="s">
        <v>372</v>
      </c>
      <c r="AD27" s="326" t="s">
        <v>364</v>
      </c>
      <c r="AE27" s="326">
        <v>24.37</v>
      </c>
      <c r="AF27" s="326">
        <v>23.37</v>
      </c>
      <c r="AG27" s="326">
        <v>18.61</v>
      </c>
    </row>
    <row r="28" spans="2:33" s="293" customFormat="1" x14ac:dyDescent="0.2">
      <c r="B28" s="291">
        <v>0.45833333333333331</v>
      </c>
      <c r="C28" s="326" t="s">
        <v>373</v>
      </c>
      <c r="D28" s="326">
        <v>12.3</v>
      </c>
      <c r="E28" s="326">
        <v>14.06</v>
      </c>
      <c r="F28" s="326">
        <v>12.84</v>
      </c>
      <c r="G28" s="326">
        <v>11.15</v>
      </c>
      <c r="H28" s="326">
        <v>7.38</v>
      </c>
      <c r="I28" s="326">
        <v>11.37</v>
      </c>
      <c r="J28" s="326">
        <v>11.99</v>
      </c>
      <c r="K28" s="326">
        <v>9.69</v>
      </c>
      <c r="L28" s="326" t="s">
        <v>371</v>
      </c>
      <c r="M28" s="326" t="s">
        <v>371</v>
      </c>
      <c r="N28" s="326" t="s">
        <v>371</v>
      </c>
      <c r="O28" s="326">
        <v>20.010000000000002</v>
      </c>
      <c r="P28" s="326">
        <v>14.98</v>
      </c>
      <c r="Q28" s="326">
        <v>16.260000000000002</v>
      </c>
      <c r="R28" s="326">
        <v>22.39</v>
      </c>
      <c r="S28" s="326">
        <v>18.66</v>
      </c>
      <c r="T28" s="326">
        <v>20.3</v>
      </c>
      <c r="U28" s="326">
        <v>8.7200000000000006</v>
      </c>
      <c r="V28" s="326">
        <v>18.28</v>
      </c>
      <c r="W28" s="326">
        <v>10.97</v>
      </c>
      <c r="X28" s="326">
        <v>10.73</v>
      </c>
      <c r="Y28" s="326">
        <v>15.4</v>
      </c>
      <c r="Z28" s="326">
        <v>15.84</v>
      </c>
      <c r="AA28" s="326">
        <v>15.97</v>
      </c>
      <c r="AB28" s="326" t="s">
        <v>372</v>
      </c>
      <c r="AC28" s="326" t="s">
        <v>372</v>
      </c>
      <c r="AD28" s="326" t="s">
        <v>364</v>
      </c>
      <c r="AE28" s="326">
        <v>25.92</v>
      </c>
      <c r="AF28" s="326">
        <v>19.02</v>
      </c>
      <c r="AG28" s="326">
        <v>19.75</v>
      </c>
    </row>
    <row r="29" spans="2:33" s="293" customFormat="1" x14ac:dyDescent="0.2">
      <c r="B29" s="291">
        <v>0.5</v>
      </c>
      <c r="C29" s="326" t="s">
        <v>373</v>
      </c>
      <c r="D29" s="326">
        <v>10.01</v>
      </c>
      <c r="E29" s="326">
        <v>13.12</v>
      </c>
      <c r="F29" s="326">
        <v>10.43</v>
      </c>
      <c r="G29" s="326">
        <v>11.03</v>
      </c>
      <c r="H29" s="326">
        <v>6.9</v>
      </c>
      <c r="I29" s="326">
        <v>11.75</v>
      </c>
      <c r="J29" s="326">
        <v>14.22</v>
      </c>
      <c r="K29" s="326">
        <v>7.97</v>
      </c>
      <c r="L29" s="326" t="s">
        <v>371</v>
      </c>
      <c r="M29" s="326" t="s">
        <v>371</v>
      </c>
      <c r="N29" s="326" t="s">
        <v>371</v>
      </c>
      <c r="O29" s="326">
        <v>11.87</v>
      </c>
      <c r="P29" s="326">
        <v>13.26</v>
      </c>
      <c r="Q29" s="326">
        <v>7.86</v>
      </c>
      <c r="R29" s="326">
        <v>17.18</v>
      </c>
      <c r="S29" s="326">
        <v>14.74</v>
      </c>
      <c r="T29" s="326">
        <v>19.600000000000001</v>
      </c>
      <c r="U29" s="326">
        <v>9.1</v>
      </c>
      <c r="V29" s="326">
        <v>17.100000000000001</v>
      </c>
      <c r="W29" s="326">
        <v>10.6</v>
      </c>
      <c r="X29" s="326">
        <v>10.87</v>
      </c>
      <c r="Y29" s="326">
        <v>12.01</v>
      </c>
      <c r="Z29" s="326">
        <v>12.93</v>
      </c>
      <c r="AA29" s="326">
        <v>13.61</v>
      </c>
      <c r="AB29" s="326" t="s">
        <v>372</v>
      </c>
      <c r="AC29" s="326" t="s">
        <v>372</v>
      </c>
      <c r="AD29" s="326" t="s">
        <v>364</v>
      </c>
      <c r="AE29" s="326">
        <v>22.56</v>
      </c>
      <c r="AF29" s="326">
        <v>15.33</v>
      </c>
      <c r="AG29" s="326">
        <v>21.86</v>
      </c>
    </row>
    <row r="30" spans="2:33" s="293" customFormat="1" x14ac:dyDescent="0.2">
      <c r="B30" s="291">
        <v>0.54166666666666663</v>
      </c>
      <c r="C30" s="326">
        <v>17.47</v>
      </c>
      <c r="D30" s="326">
        <v>10.74</v>
      </c>
      <c r="E30" s="326">
        <v>10.029999999999999</v>
      </c>
      <c r="F30" s="326">
        <v>10.53</v>
      </c>
      <c r="G30" s="326">
        <v>10.28</v>
      </c>
      <c r="H30" s="326">
        <v>7.24</v>
      </c>
      <c r="I30" s="326">
        <v>12.49</v>
      </c>
      <c r="J30" s="326">
        <v>10.91</v>
      </c>
      <c r="K30" s="326">
        <v>6.93</v>
      </c>
      <c r="L30" s="326" t="s">
        <v>371</v>
      </c>
      <c r="M30" s="326" t="s">
        <v>371</v>
      </c>
      <c r="N30" s="326" t="s">
        <v>371</v>
      </c>
      <c r="O30" s="326">
        <v>10.84</v>
      </c>
      <c r="P30" s="326">
        <v>11.33</v>
      </c>
      <c r="Q30" s="326">
        <v>8.44</v>
      </c>
      <c r="R30" s="326">
        <v>12.22</v>
      </c>
      <c r="S30" s="326">
        <v>13.47</v>
      </c>
      <c r="T30" s="326">
        <v>14.73</v>
      </c>
      <c r="U30" s="326">
        <v>9.42</v>
      </c>
      <c r="V30" s="326">
        <v>12.65</v>
      </c>
      <c r="W30" s="326">
        <v>10.93</v>
      </c>
      <c r="X30" s="326">
        <v>12.4</v>
      </c>
      <c r="Y30" s="326">
        <v>11.97</v>
      </c>
      <c r="Z30" s="326">
        <v>12.03</v>
      </c>
      <c r="AA30" s="326">
        <v>12.93</v>
      </c>
      <c r="AB30" s="326" t="s">
        <v>372</v>
      </c>
      <c r="AC30" s="326" t="s">
        <v>372</v>
      </c>
      <c r="AD30" s="326">
        <v>16.05</v>
      </c>
      <c r="AE30" s="326">
        <v>22.55</v>
      </c>
      <c r="AF30" s="326">
        <v>17.809999999999999</v>
      </c>
      <c r="AG30" s="326">
        <v>16.52</v>
      </c>
    </row>
    <row r="31" spans="2:33" s="293" customFormat="1" x14ac:dyDescent="0.2">
      <c r="B31" s="291">
        <v>0.58333333333333337</v>
      </c>
      <c r="C31" s="326">
        <v>12.02</v>
      </c>
      <c r="D31" s="326">
        <v>13.7</v>
      </c>
      <c r="E31" s="326">
        <v>11.05</v>
      </c>
      <c r="F31" s="326">
        <v>8.1</v>
      </c>
      <c r="G31" s="326">
        <v>10.09</v>
      </c>
      <c r="H31" s="326">
        <v>10.33</v>
      </c>
      <c r="I31" s="326">
        <v>12.44</v>
      </c>
      <c r="J31" s="326">
        <v>9.82</v>
      </c>
      <c r="K31" s="326">
        <v>8.61</v>
      </c>
      <c r="L31" s="326" t="s">
        <v>371</v>
      </c>
      <c r="M31" s="326" t="s">
        <v>371</v>
      </c>
      <c r="N31" s="326" t="s">
        <v>371</v>
      </c>
      <c r="O31" s="326">
        <v>10.68</v>
      </c>
      <c r="P31" s="326">
        <v>11.82</v>
      </c>
      <c r="Q31" s="326">
        <v>8.2799999999999994</v>
      </c>
      <c r="R31" s="326">
        <v>12.62</v>
      </c>
      <c r="S31" s="326">
        <v>11.29</v>
      </c>
      <c r="T31" s="326">
        <v>15.97</v>
      </c>
      <c r="U31" s="326">
        <v>8.0299999999999994</v>
      </c>
      <c r="V31" s="326">
        <v>16.95</v>
      </c>
      <c r="W31" s="326">
        <v>9.92</v>
      </c>
      <c r="X31" s="326">
        <v>14.18</v>
      </c>
      <c r="Y31" s="326">
        <v>12.93</v>
      </c>
      <c r="Z31" s="326">
        <v>11.31</v>
      </c>
      <c r="AA31" s="326">
        <v>14.42</v>
      </c>
      <c r="AB31" s="326" t="s">
        <v>372</v>
      </c>
      <c r="AC31" s="326" t="s">
        <v>372</v>
      </c>
      <c r="AD31" s="326">
        <v>13.34</v>
      </c>
      <c r="AE31" s="326">
        <v>24.28</v>
      </c>
      <c r="AF31" s="326">
        <v>15.53</v>
      </c>
      <c r="AG31" s="326">
        <v>16.07</v>
      </c>
    </row>
    <row r="32" spans="2:33" s="293" customFormat="1" x14ac:dyDescent="0.2">
      <c r="B32" s="291">
        <v>0.625</v>
      </c>
      <c r="C32" s="326">
        <v>10.77</v>
      </c>
      <c r="D32" s="326">
        <v>13.14</v>
      </c>
      <c r="E32" s="326">
        <v>10.78</v>
      </c>
      <c r="F32" s="326">
        <v>10.86</v>
      </c>
      <c r="G32" s="326">
        <v>10.78</v>
      </c>
      <c r="H32" s="326">
        <v>11.23</v>
      </c>
      <c r="I32" s="326">
        <v>12.41</v>
      </c>
      <c r="J32" s="326">
        <v>9.1199999999999992</v>
      </c>
      <c r="K32" s="326">
        <v>8.6199999999999992</v>
      </c>
      <c r="L32" s="326" t="s">
        <v>371</v>
      </c>
      <c r="M32" s="326" t="s">
        <v>371</v>
      </c>
      <c r="N32" s="326" t="s">
        <v>371</v>
      </c>
      <c r="O32" s="326">
        <v>11.41</v>
      </c>
      <c r="P32" s="326">
        <v>13.64</v>
      </c>
      <c r="Q32" s="326">
        <v>10.16</v>
      </c>
      <c r="R32" s="326">
        <v>11.3</v>
      </c>
      <c r="S32" s="326">
        <v>10.8</v>
      </c>
      <c r="T32" s="326">
        <v>10.08</v>
      </c>
      <c r="U32" s="326">
        <v>8.08</v>
      </c>
      <c r="V32" s="326">
        <v>12.86</v>
      </c>
      <c r="W32" s="326">
        <v>9.99</v>
      </c>
      <c r="X32" s="326">
        <v>11.28</v>
      </c>
      <c r="Y32" s="326">
        <v>13.68</v>
      </c>
      <c r="Z32" s="326">
        <v>12.88</v>
      </c>
      <c r="AA32" s="326">
        <v>13.78</v>
      </c>
      <c r="AB32" s="326" t="s">
        <v>372</v>
      </c>
      <c r="AC32" s="326" t="s">
        <v>372</v>
      </c>
      <c r="AD32" s="326">
        <v>15.33</v>
      </c>
      <c r="AE32" s="326">
        <v>16.059999999999999</v>
      </c>
      <c r="AF32" s="326">
        <v>14.85</v>
      </c>
      <c r="AG32" s="326">
        <v>16.8</v>
      </c>
    </row>
    <row r="33" spans="2:44" s="293" customFormat="1" x14ac:dyDescent="0.2">
      <c r="B33" s="291">
        <v>0.66666666666666663</v>
      </c>
      <c r="C33" s="326">
        <v>11.43</v>
      </c>
      <c r="D33" s="326">
        <v>12.29</v>
      </c>
      <c r="E33" s="326">
        <v>11.37</v>
      </c>
      <c r="F33" s="326">
        <v>12.56</v>
      </c>
      <c r="G33" s="326">
        <v>11.07</v>
      </c>
      <c r="H33" s="326">
        <v>10.11</v>
      </c>
      <c r="I33" s="326">
        <v>12.1</v>
      </c>
      <c r="J33" s="326">
        <v>10.43</v>
      </c>
      <c r="K33" s="326">
        <v>8.94</v>
      </c>
      <c r="L33" s="326" t="s">
        <v>371</v>
      </c>
      <c r="M33" s="326" t="s">
        <v>371</v>
      </c>
      <c r="N33" s="326" t="s">
        <v>371</v>
      </c>
      <c r="O33" s="326">
        <v>10.8</v>
      </c>
      <c r="P33" s="326">
        <v>11.83</v>
      </c>
      <c r="Q33" s="326">
        <v>10.08</v>
      </c>
      <c r="R33" s="326">
        <v>9.9700000000000006</v>
      </c>
      <c r="S33" s="326">
        <v>10.18</v>
      </c>
      <c r="T33" s="326">
        <v>9.36</v>
      </c>
      <c r="U33" s="326">
        <v>7.22</v>
      </c>
      <c r="V33" s="326">
        <v>12.92</v>
      </c>
      <c r="W33" s="326">
        <v>9.52</v>
      </c>
      <c r="X33" s="326">
        <v>10.27</v>
      </c>
      <c r="Y33" s="326">
        <v>13.98</v>
      </c>
      <c r="Z33" s="326">
        <v>13.28</v>
      </c>
      <c r="AA33" s="326">
        <v>12.87</v>
      </c>
      <c r="AB33" s="326" t="s">
        <v>372</v>
      </c>
      <c r="AC33" s="326" t="s">
        <v>372</v>
      </c>
      <c r="AD33" s="326">
        <v>18.48</v>
      </c>
      <c r="AE33" s="326">
        <v>20.14</v>
      </c>
      <c r="AF33" s="326">
        <v>14.05</v>
      </c>
      <c r="AG33" s="326">
        <v>19.34</v>
      </c>
    </row>
    <row r="34" spans="2:44" s="293" customFormat="1" x14ac:dyDescent="0.2">
      <c r="B34" s="291">
        <v>0.70833333333333337</v>
      </c>
      <c r="C34" s="326">
        <v>11.7</v>
      </c>
      <c r="D34" s="326">
        <v>12.91</v>
      </c>
      <c r="E34" s="326">
        <v>10.84</v>
      </c>
      <c r="F34" s="326">
        <v>12.01</v>
      </c>
      <c r="G34" s="326">
        <v>11.63</v>
      </c>
      <c r="H34" s="326">
        <v>10.210000000000001</v>
      </c>
      <c r="I34" s="326">
        <v>11.74</v>
      </c>
      <c r="J34" s="326">
        <v>10.87</v>
      </c>
      <c r="K34" s="326">
        <v>8.7799999999999994</v>
      </c>
      <c r="L34" s="326" t="s">
        <v>371</v>
      </c>
      <c r="M34" s="326" t="s">
        <v>371</v>
      </c>
      <c r="N34" s="326" t="s">
        <v>371</v>
      </c>
      <c r="O34" s="326">
        <v>9.68</v>
      </c>
      <c r="P34" s="326">
        <v>11.61</v>
      </c>
      <c r="Q34" s="326">
        <v>10.82</v>
      </c>
      <c r="R34" s="326">
        <v>10.59</v>
      </c>
      <c r="S34" s="326">
        <v>11.46</v>
      </c>
      <c r="T34" s="326">
        <v>10.45</v>
      </c>
      <c r="U34" s="326">
        <v>8.52</v>
      </c>
      <c r="V34" s="326">
        <v>13.25</v>
      </c>
      <c r="W34" s="326">
        <v>10.1</v>
      </c>
      <c r="X34" s="326">
        <v>11.18</v>
      </c>
      <c r="Y34" s="326">
        <v>14.46</v>
      </c>
      <c r="Z34" s="326">
        <v>13.42</v>
      </c>
      <c r="AA34" s="326">
        <v>15.45</v>
      </c>
      <c r="AB34" s="326" t="s">
        <v>372</v>
      </c>
      <c r="AC34" s="326" t="s">
        <v>372</v>
      </c>
      <c r="AD34" s="326">
        <v>16.48</v>
      </c>
      <c r="AE34" s="326">
        <v>15.49</v>
      </c>
      <c r="AF34" s="326">
        <v>13.22</v>
      </c>
      <c r="AG34" s="326">
        <v>18.52</v>
      </c>
      <c r="AJ34" s="294"/>
      <c r="AK34" s="294"/>
      <c r="AL34" s="294"/>
      <c r="AM34" s="294"/>
      <c r="AN34" s="294"/>
      <c r="AO34" s="294"/>
      <c r="AP34" s="294"/>
      <c r="AQ34" s="294"/>
      <c r="AR34" s="294"/>
    </row>
    <row r="35" spans="2:44" s="293" customFormat="1" x14ac:dyDescent="0.2">
      <c r="B35" s="291">
        <v>0.75</v>
      </c>
      <c r="C35" s="326">
        <v>10.220000000000001</v>
      </c>
      <c r="D35" s="326">
        <v>12.97</v>
      </c>
      <c r="E35" s="326">
        <v>9.82</v>
      </c>
      <c r="F35" s="326">
        <v>12.92</v>
      </c>
      <c r="G35" s="326">
        <v>12.99</v>
      </c>
      <c r="H35" s="326">
        <v>11.6</v>
      </c>
      <c r="I35" s="326">
        <v>11.18</v>
      </c>
      <c r="J35" s="326">
        <v>12.36</v>
      </c>
      <c r="K35" s="326">
        <v>9.81</v>
      </c>
      <c r="L35" s="326" t="s">
        <v>371</v>
      </c>
      <c r="M35" s="326" t="s">
        <v>371</v>
      </c>
      <c r="N35" s="326" t="s">
        <v>371</v>
      </c>
      <c r="O35" s="326">
        <v>9.2100000000000009</v>
      </c>
      <c r="P35" s="326">
        <v>13.72</v>
      </c>
      <c r="Q35" s="326">
        <v>12.29</v>
      </c>
      <c r="R35" s="326">
        <v>11.54</v>
      </c>
      <c r="S35" s="326">
        <v>11.16</v>
      </c>
      <c r="T35" s="326">
        <v>10.91</v>
      </c>
      <c r="U35" s="326">
        <v>9.6300000000000008</v>
      </c>
      <c r="V35" s="326">
        <v>12.93</v>
      </c>
      <c r="W35" s="326">
        <v>10.18</v>
      </c>
      <c r="X35" s="326">
        <v>11.99</v>
      </c>
      <c r="Y35" s="326">
        <v>12.65</v>
      </c>
      <c r="Z35" s="326">
        <v>13.22</v>
      </c>
      <c r="AA35" s="326">
        <v>16.309999999999999</v>
      </c>
      <c r="AB35" s="326" t="s">
        <v>372</v>
      </c>
      <c r="AC35" s="326" t="s">
        <v>372</v>
      </c>
      <c r="AD35" s="326">
        <v>16.54</v>
      </c>
      <c r="AE35" s="326">
        <v>14.25</v>
      </c>
      <c r="AF35" s="326">
        <v>14.62</v>
      </c>
      <c r="AG35" s="326">
        <v>15.08</v>
      </c>
      <c r="AK35" s="295"/>
    </row>
    <row r="36" spans="2:44" s="293" customFormat="1" x14ac:dyDescent="0.2">
      <c r="B36" s="291">
        <v>0.79166666666666663</v>
      </c>
      <c r="C36" s="326">
        <v>10.65</v>
      </c>
      <c r="D36" s="326">
        <v>32.770000000000003</v>
      </c>
      <c r="E36" s="326">
        <v>9.48</v>
      </c>
      <c r="F36" s="326">
        <v>14.33</v>
      </c>
      <c r="G36" s="326">
        <v>15.32</v>
      </c>
      <c r="H36" s="326">
        <v>11.73</v>
      </c>
      <c r="I36" s="326">
        <v>8.7899999999999991</v>
      </c>
      <c r="J36" s="326">
        <v>10.83</v>
      </c>
      <c r="K36" s="326">
        <v>11.46</v>
      </c>
      <c r="L36" s="326" t="s">
        <v>371</v>
      </c>
      <c r="M36" s="326" t="s">
        <v>371</v>
      </c>
      <c r="N36" s="326" t="s">
        <v>371</v>
      </c>
      <c r="O36" s="326">
        <v>8.81</v>
      </c>
      <c r="P36" s="326">
        <v>12.98</v>
      </c>
      <c r="Q36" s="326">
        <v>11.9</v>
      </c>
      <c r="R36" s="326">
        <v>9.65</v>
      </c>
      <c r="S36" s="326">
        <v>12.99</v>
      </c>
      <c r="T36" s="326">
        <v>11.5</v>
      </c>
      <c r="U36" s="326">
        <v>10.029999999999999</v>
      </c>
      <c r="V36" s="326">
        <v>11</v>
      </c>
      <c r="W36" s="326">
        <v>9.0399999999999991</v>
      </c>
      <c r="X36" s="326">
        <v>10.039999999999999</v>
      </c>
      <c r="Y36" s="326">
        <v>12.31</v>
      </c>
      <c r="Z36" s="326">
        <v>13.61</v>
      </c>
      <c r="AA36" s="326">
        <v>13.96</v>
      </c>
      <c r="AB36" s="326" t="s">
        <v>372</v>
      </c>
      <c r="AC36" s="326" t="s">
        <v>372</v>
      </c>
      <c r="AD36" s="326">
        <v>15.65</v>
      </c>
      <c r="AE36" s="326">
        <v>13.14</v>
      </c>
      <c r="AF36" s="326">
        <v>14.43</v>
      </c>
      <c r="AG36" s="326">
        <v>11.85</v>
      </c>
      <c r="AK36" s="295"/>
    </row>
    <row r="37" spans="2:44" s="293" customFormat="1" x14ac:dyDescent="0.2">
      <c r="B37" s="291">
        <v>0.83333333333333337</v>
      </c>
      <c r="C37" s="326">
        <v>10.18</v>
      </c>
      <c r="D37" s="326">
        <v>31.82</v>
      </c>
      <c r="E37" s="326">
        <v>10.88</v>
      </c>
      <c r="F37" s="326">
        <v>10.28</v>
      </c>
      <c r="G37" s="326">
        <v>16.97</v>
      </c>
      <c r="H37" s="326">
        <v>10.16</v>
      </c>
      <c r="I37" s="326">
        <v>8.9499999999999993</v>
      </c>
      <c r="J37" s="326">
        <v>10.56</v>
      </c>
      <c r="K37" s="326">
        <v>10.84</v>
      </c>
      <c r="L37" s="326" t="s">
        <v>371</v>
      </c>
      <c r="M37" s="326" t="s">
        <v>371</v>
      </c>
      <c r="N37" s="326" t="s">
        <v>371</v>
      </c>
      <c r="O37" s="326">
        <v>8.6999999999999993</v>
      </c>
      <c r="P37" s="326">
        <v>11.18</v>
      </c>
      <c r="Q37" s="326">
        <v>12.01</v>
      </c>
      <c r="R37" s="326">
        <v>8.3000000000000007</v>
      </c>
      <c r="S37" s="326">
        <v>12.06</v>
      </c>
      <c r="T37" s="326">
        <v>12.16</v>
      </c>
      <c r="U37" s="326">
        <v>10.33</v>
      </c>
      <c r="V37" s="326">
        <v>11.07</v>
      </c>
      <c r="W37" s="326">
        <v>11.25</v>
      </c>
      <c r="X37" s="326">
        <v>10.71</v>
      </c>
      <c r="Y37" s="326">
        <v>13.01</v>
      </c>
      <c r="Z37" s="326">
        <v>12.88</v>
      </c>
      <c r="AA37" s="326">
        <v>20.12</v>
      </c>
      <c r="AB37" s="326" t="s">
        <v>372</v>
      </c>
      <c r="AC37" s="326" t="s">
        <v>372</v>
      </c>
      <c r="AD37" s="326">
        <v>15.37</v>
      </c>
      <c r="AE37" s="326">
        <v>14.61</v>
      </c>
      <c r="AF37" s="326">
        <v>15.09</v>
      </c>
      <c r="AG37" s="326">
        <v>18.579999999999998</v>
      </c>
      <c r="AK37" s="295"/>
    </row>
    <row r="38" spans="2:44" s="293" customFormat="1" x14ac:dyDescent="0.2">
      <c r="B38" s="291">
        <v>0.875</v>
      </c>
      <c r="C38" s="326">
        <v>16.77</v>
      </c>
      <c r="D38" s="326">
        <v>29.38</v>
      </c>
      <c r="E38" s="326">
        <v>12.43</v>
      </c>
      <c r="F38" s="326">
        <v>19.18</v>
      </c>
      <c r="G38" s="326">
        <v>19.510000000000002</v>
      </c>
      <c r="H38" s="326">
        <v>8.58</v>
      </c>
      <c r="I38" s="326">
        <v>9.5299999999999994</v>
      </c>
      <c r="J38" s="326">
        <v>9.82</v>
      </c>
      <c r="K38" s="326">
        <v>11.43</v>
      </c>
      <c r="L38" s="326" t="s">
        <v>371</v>
      </c>
      <c r="M38" s="326" t="s">
        <v>371</v>
      </c>
      <c r="N38" s="326" t="s">
        <v>371</v>
      </c>
      <c r="O38" s="326">
        <v>7.58</v>
      </c>
      <c r="P38" s="326">
        <v>13.92</v>
      </c>
      <c r="Q38" s="326">
        <v>16.91</v>
      </c>
      <c r="R38" s="326">
        <v>8.5299999999999994</v>
      </c>
      <c r="S38" s="326">
        <v>12.48</v>
      </c>
      <c r="T38" s="326">
        <v>12.07</v>
      </c>
      <c r="U38" s="326">
        <v>10.83</v>
      </c>
      <c r="V38" s="326">
        <v>10.34</v>
      </c>
      <c r="W38" s="326">
        <v>10.86</v>
      </c>
      <c r="X38" s="326">
        <v>11.37</v>
      </c>
      <c r="Y38" s="326">
        <v>13.63</v>
      </c>
      <c r="Z38" s="326">
        <v>14.63</v>
      </c>
      <c r="AA38" s="326">
        <v>27.48</v>
      </c>
      <c r="AB38" s="326" t="s">
        <v>372</v>
      </c>
      <c r="AC38" s="326" t="s">
        <v>372</v>
      </c>
      <c r="AD38" s="326">
        <v>15.03</v>
      </c>
      <c r="AE38" s="326">
        <v>13.66</v>
      </c>
      <c r="AF38" s="326">
        <v>41.17</v>
      </c>
      <c r="AG38" s="326">
        <v>24.69</v>
      </c>
      <c r="AK38" s="295"/>
    </row>
    <row r="39" spans="2:44" s="293" customFormat="1" x14ac:dyDescent="0.2">
      <c r="B39" s="291">
        <v>0.91666666666666663</v>
      </c>
      <c r="C39" s="326">
        <v>45.85</v>
      </c>
      <c r="D39" s="326">
        <v>22.31</v>
      </c>
      <c r="E39" s="326">
        <v>13.22</v>
      </c>
      <c r="F39" s="326">
        <v>24.38</v>
      </c>
      <c r="G39" s="326">
        <v>25.02</v>
      </c>
      <c r="H39" s="326">
        <v>9.31</v>
      </c>
      <c r="I39" s="326">
        <v>9.6300000000000008</v>
      </c>
      <c r="J39" s="326">
        <v>10.039999999999999</v>
      </c>
      <c r="K39" s="326">
        <v>10.51</v>
      </c>
      <c r="L39" s="326" t="s">
        <v>371</v>
      </c>
      <c r="M39" s="326" t="s">
        <v>371</v>
      </c>
      <c r="N39" s="326" t="s">
        <v>371</v>
      </c>
      <c r="O39" s="326">
        <v>8.3000000000000007</v>
      </c>
      <c r="P39" s="326">
        <v>13.08</v>
      </c>
      <c r="Q39" s="326">
        <v>14.29</v>
      </c>
      <c r="R39" s="326">
        <v>7.54</v>
      </c>
      <c r="S39" s="326">
        <v>13.61</v>
      </c>
      <c r="T39" s="326">
        <v>10.85</v>
      </c>
      <c r="U39" s="326">
        <v>11.38</v>
      </c>
      <c r="V39" s="326">
        <v>9.9499999999999993</v>
      </c>
      <c r="W39" s="326">
        <v>11.18</v>
      </c>
      <c r="X39" s="326">
        <v>14.3</v>
      </c>
      <c r="Y39" s="326">
        <v>12.09</v>
      </c>
      <c r="Z39" s="326">
        <v>14.31</v>
      </c>
      <c r="AA39" s="326">
        <v>22.79</v>
      </c>
      <c r="AB39" s="326" t="s">
        <v>372</v>
      </c>
      <c r="AC39" s="326" t="s">
        <v>372</v>
      </c>
      <c r="AD39" s="326">
        <v>17.43</v>
      </c>
      <c r="AE39" s="326">
        <v>12.25</v>
      </c>
      <c r="AF39" s="326">
        <v>36.619999999999997</v>
      </c>
      <c r="AG39" s="326">
        <v>23.98</v>
      </c>
    </row>
    <row r="40" spans="2:44" s="293" customFormat="1" x14ac:dyDescent="0.2">
      <c r="B40" s="291">
        <v>0.95833333333333337</v>
      </c>
      <c r="C40" s="326">
        <v>17.510000000000002</v>
      </c>
      <c r="D40" s="326">
        <v>18.54</v>
      </c>
      <c r="E40" s="326">
        <v>11.22</v>
      </c>
      <c r="F40" s="326">
        <v>16.850000000000001</v>
      </c>
      <c r="G40" s="326">
        <v>24.75</v>
      </c>
      <c r="H40" s="326">
        <v>11.43</v>
      </c>
      <c r="I40" s="326">
        <v>16.45</v>
      </c>
      <c r="J40" s="326">
        <v>10.130000000000001</v>
      </c>
      <c r="K40" s="326">
        <v>7.69</v>
      </c>
      <c r="L40" s="326" t="s">
        <v>371</v>
      </c>
      <c r="M40" s="326" t="s">
        <v>371</v>
      </c>
      <c r="N40" s="326">
        <v>13.88</v>
      </c>
      <c r="O40" s="326">
        <v>6.74</v>
      </c>
      <c r="P40" s="326">
        <v>14.51</v>
      </c>
      <c r="Q40" s="326">
        <v>11.24</v>
      </c>
      <c r="R40" s="326">
        <v>9.86</v>
      </c>
      <c r="S40" s="326">
        <v>17.73</v>
      </c>
      <c r="T40" s="326">
        <v>36.04</v>
      </c>
      <c r="U40" s="326">
        <v>13.03</v>
      </c>
      <c r="V40" s="326">
        <v>10.58</v>
      </c>
      <c r="W40" s="326">
        <v>12.59</v>
      </c>
      <c r="X40" s="326">
        <v>12.44</v>
      </c>
      <c r="Y40" s="326">
        <v>10.36</v>
      </c>
      <c r="Z40" s="326">
        <v>13.39</v>
      </c>
      <c r="AA40" s="326">
        <v>22.2</v>
      </c>
      <c r="AB40" s="326" t="s">
        <v>372</v>
      </c>
      <c r="AC40" s="326" t="s">
        <v>372</v>
      </c>
      <c r="AD40" s="326">
        <v>14.73</v>
      </c>
      <c r="AE40" s="326">
        <v>28.56</v>
      </c>
      <c r="AF40" s="326">
        <v>29.73</v>
      </c>
      <c r="AG40" s="326">
        <v>42.41</v>
      </c>
    </row>
    <row r="41" spans="2:44" s="297" customFormat="1" ht="33" customHeight="1" x14ac:dyDescent="0.2">
      <c r="B41" s="289" t="s">
        <v>259</v>
      </c>
      <c r="C41" s="326">
        <v>29.6</v>
      </c>
      <c r="D41" s="326">
        <v>22.5</v>
      </c>
      <c r="E41" s="327">
        <v>18.5</v>
      </c>
      <c r="F41" s="327">
        <v>20.8</v>
      </c>
      <c r="G41" s="327">
        <v>15.3</v>
      </c>
      <c r="H41" s="327">
        <v>12.9</v>
      </c>
      <c r="I41" s="327">
        <v>12</v>
      </c>
      <c r="J41" s="327">
        <v>12.3</v>
      </c>
      <c r="K41" s="327">
        <v>10</v>
      </c>
      <c r="L41" s="326" t="s">
        <v>371</v>
      </c>
      <c r="M41" s="327" t="s">
        <v>371</v>
      </c>
      <c r="N41" s="327" t="s">
        <v>371</v>
      </c>
      <c r="O41" s="327">
        <v>16.2</v>
      </c>
      <c r="P41" s="327">
        <v>14.7</v>
      </c>
      <c r="Q41" s="327">
        <v>16.2</v>
      </c>
      <c r="R41" s="327">
        <v>17.5</v>
      </c>
      <c r="S41" s="327">
        <v>18.8</v>
      </c>
      <c r="T41" s="327">
        <v>19.399999999999999</v>
      </c>
      <c r="U41" s="327">
        <v>16.899999999999999</v>
      </c>
      <c r="V41" s="327">
        <v>15.3</v>
      </c>
      <c r="W41" s="327">
        <v>14.3</v>
      </c>
      <c r="X41" s="327">
        <v>15.9</v>
      </c>
      <c r="Y41" s="327">
        <v>15.1</v>
      </c>
      <c r="Z41" s="327">
        <v>14.8</v>
      </c>
      <c r="AA41" s="327">
        <v>19.600000000000001</v>
      </c>
      <c r="AB41" s="327" t="s">
        <v>372</v>
      </c>
      <c r="AC41" s="327" t="s">
        <v>372</v>
      </c>
      <c r="AD41" s="327" t="s">
        <v>372</v>
      </c>
      <c r="AE41" s="327">
        <v>24.8</v>
      </c>
      <c r="AF41" s="327">
        <v>24.3</v>
      </c>
      <c r="AG41" s="326">
        <v>25.5</v>
      </c>
      <c r="AH41" s="296"/>
    </row>
    <row r="42" spans="2:44" s="297" customFormat="1" ht="27" customHeight="1" x14ac:dyDescent="0.2">
      <c r="B42" s="289" t="s">
        <v>260</v>
      </c>
      <c r="C42" s="355" t="s">
        <v>261</v>
      </c>
      <c r="D42" s="355"/>
      <c r="E42" s="355"/>
      <c r="F42" s="355"/>
      <c r="G42" s="355"/>
      <c r="H42" s="355"/>
      <c r="I42" s="355"/>
      <c r="J42" s="355"/>
      <c r="K42" s="355"/>
      <c r="L42" s="355"/>
      <c r="M42" s="355"/>
      <c r="N42" s="355"/>
      <c r="O42" s="355"/>
      <c r="P42" s="355"/>
      <c r="Q42" s="355"/>
      <c r="R42" s="355"/>
      <c r="S42" s="355"/>
      <c r="T42" s="355"/>
      <c r="U42" s="355"/>
      <c r="V42" s="355"/>
      <c r="W42" s="355"/>
      <c r="X42" s="355"/>
      <c r="Y42" s="355"/>
      <c r="Z42" s="355"/>
      <c r="AA42" s="355"/>
      <c r="AB42" s="355"/>
      <c r="AC42" s="355"/>
      <c r="AD42" s="355"/>
      <c r="AE42" s="355"/>
      <c r="AF42" s="355"/>
      <c r="AG42" s="355"/>
    </row>
    <row r="43" spans="2:44" s="284" customFormat="1" ht="12" customHeight="1" x14ac:dyDescent="0.2">
      <c r="B43" s="298" t="s">
        <v>374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44" ht="15" x14ac:dyDescent="0.2">
      <c r="B44" s="298" t="s">
        <v>375</v>
      </c>
      <c r="P44" s="284"/>
      <c r="Q44" s="284"/>
      <c r="R44" s="284"/>
      <c r="S44" s="284"/>
      <c r="T44" s="284"/>
      <c r="U44" s="284"/>
      <c r="V44" s="284"/>
      <c r="W44" s="284"/>
      <c r="X44" s="284"/>
      <c r="Y44" s="284"/>
      <c r="Z44" s="284"/>
      <c r="AA44" s="284"/>
      <c r="AB44" s="284"/>
      <c r="AC44" s="284"/>
      <c r="AD44" s="284"/>
      <c r="AE44" s="284"/>
      <c r="AF44" s="284"/>
      <c r="AG44" s="325"/>
    </row>
    <row r="45" spans="2:44" x14ac:dyDescent="0.2">
      <c r="B45" s="298" t="s">
        <v>369</v>
      </c>
      <c r="P45" s="284"/>
      <c r="Q45" s="284"/>
      <c r="R45" s="284"/>
      <c r="S45" s="284"/>
      <c r="T45" s="284"/>
      <c r="U45" s="284"/>
      <c r="V45" s="284"/>
      <c r="W45" s="284"/>
      <c r="X45" s="284"/>
      <c r="Y45" s="284"/>
      <c r="Z45" s="284"/>
      <c r="AA45" s="284"/>
      <c r="AB45" s="284"/>
      <c r="AC45" s="284"/>
      <c r="AD45" s="284"/>
      <c r="AE45" s="284"/>
      <c r="AF45" s="284"/>
    </row>
    <row r="46" spans="2:44" x14ac:dyDescent="0.2">
      <c r="B46" s="298" t="s">
        <v>376</v>
      </c>
    </row>
  </sheetData>
  <mergeCells count="6">
    <mergeCell ref="C42:AG42"/>
    <mergeCell ref="B2:E4"/>
    <mergeCell ref="F2:AG4"/>
    <mergeCell ref="B6:C6"/>
    <mergeCell ref="B10:AG10"/>
    <mergeCell ref="V14:W14"/>
  </mergeCells>
  <conditionalFormatting sqref="AG44">
    <cfRule type="containsBlanks" dxfId="19" priority="109">
      <formula>LEN(TRIM(AG44))=0</formula>
    </cfRule>
    <cfRule type="cellIs" dxfId="18" priority="110" operator="lessThan">
      <formula>0</formula>
    </cfRule>
    <cfRule type="cellIs" dxfId="17" priority="111" operator="greaterThan">
      <formula>3000000</formula>
    </cfRule>
    <cfRule type="cellIs" dxfId="16" priority="112" operator="between">
      <formula>0.4</formula>
      <formula>1062.3</formula>
    </cfRule>
    <cfRule type="cellIs" dxfId="15" priority="113" operator="greaterThanOrEqual">
      <formula>0</formula>
    </cfRule>
    <cfRule type="cellIs" dxfId="14" priority="114" operator="lessThan">
      <formula>0.4</formula>
    </cfRule>
    <cfRule type="cellIs" dxfId="13" priority="115" operator="greaterThan">
      <formula>1062.3</formula>
    </cfRule>
    <cfRule type="cellIs" dxfId="12" priority="116" operator="lessThanOrEqual">
      <formula>3000000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770"/>
  <sheetViews>
    <sheetView showGridLines="0" tabSelected="1" topLeftCell="A20" zoomScale="60" zoomScaleNormal="60" workbookViewId="0">
      <pane ySplit="3705" topLeftCell="A751" activePane="bottomLeft"/>
      <selection activeCell="I21" sqref="I21:I764"/>
      <selection pane="bottomLeft" activeCell="C766" sqref="C766"/>
    </sheetView>
  </sheetViews>
  <sheetFormatPr baseColWidth="10" defaultColWidth="11.5703125" defaultRowHeight="12" x14ac:dyDescent="0.2"/>
  <cols>
    <col min="1" max="1" width="4.140625" style="308" bestFit="1" customWidth="1"/>
    <col min="2" max="2" width="2.140625" style="308" customWidth="1"/>
    <col min="3" max="3" width="34" style="309" customWidth="1"/>
    <col min="4" max="4" width="14.28515625" style="310" customWidth="1"/>
    <col min="5" max="5" width="13.5703125" style="310" bestFit="1" customWidth="1"/>
    <col min="6" max="6" width="13.5703125" style="310" customWidth="1"/>
    <col min="7" max="7" width="10.7109375" style="310" customWidth="1"/>
    <col min="8" max="8" width="13.28515625" style="311" customWidth="1"/>
    <col min="9" max="9" width="12.140625" style="311" customWidth="1"/>
    <col min="10" max="10" width="14.5703125" style="310" customWidth="1"/>
    <col min="11" max="16384" width="11.5703125" style="312"/>
  </cols>
  <sheetData>
    <row r="1" spans="1:10" ht="19.7" customHeight="1" x14ac:dyDescent="0.2"/>
    <row r="2" spans="1:10" ht="16.5" customHeight="1" x14ac:dyDescent="0.2">
      <c r="C2" s="382"/>
      <c r="D2" s="385" t="s">
        <v>362</v>
      </c>
      <c r="E2" s="386"/>
      <c r="F2" s="386"/>
      <c r="G2" s="386"/>
      <c r="H2" s="386"/>
      <c r="I2" s="386"/>
      <c r="J2" s="386"/>
    </row>
    <row r="3" spans="1:10" ht="15" customHeight="1" x14ac:dyDescent="0.2">
      <c r="C3" s="383"/>
      <c r="D3" s="385"/>
      <c r="E3" s="386"/>
      <c r="F3" s="386"/>
      <c r="G3" s="386"/>
      <c r="H3" s="386"/>
      <c r="I3" s="386"/>
      <c r="J3" s="386"/>
    </row>
    <row r="4" spans="1:10" ht="15" customHeight="1" x14ac:dyDescent="0.2">
      <c r="C4" s="384"/>
      <c r="D4" s="385"/>
      <c r="E4" s="386"/>
      <c r="F4" s="386"/>
      <c r="G4" s="386"/>
      <c r="H4" s="386"/>
      <c r="I4" s="386"/>
      <c r="J4" s="386"/>
    </row>
    <row r="5" spans="1:10" ht="11.25" customHeight="1" x14ac:dyDescent="0.25">
      <c r="C5" s="313"/>
      <c r="D5" s="313"/>
      <c r="E5" s="313"/>
      <c r="F5" s="313"/>
      <c r="G5" s="313"/>
      <c r="H5" s="313"/>
      <c r="I5" s="313"/>
      <c r="J5" s="314"/>
    </row>
    <row r="6" spans="1:10" s="317" customFormat="1" ht="30" customHeight="1" x14ac:dyDescent="0.2">
      <c r="A6" s="315"/>
      <c r="B6" s="315"/>
      <c r="C6" s="316" t="s">
        <v>188</v>
      </c>
      <c r="D6" s="387" t="str">
        <f>'PM10_CA-ILO-01'!F6</f>
        <v>Evaluación de seguimiento de la calidad del aire en la I.E. Francisco Bolognesi, distrito Ilo, provincia Ilo, departamento Moquegua, en enero 2025</v>
      </c>
      <c r="E6" s="387"/>
      <c r="F6" s="387"/>
      <c r="G6" s="387"/>
      <c r="H6" s="387"/>
      <c r="I6" s="387"/>
      <c r="J6" s="387"/>
    </row>
    <row r="7" spans="1:10" s="317" customFormat="1" ht="11.45" customHeight="1" x14ac:dyDescent="0.25">
      <c r="A7" s="315"/>
      <c r="B7" s="315"/>
      <c r="C7" s="313"/>
      <c r="D7" s="313"/>
      <c r="E7" s="313"/>
      <c r="F7" s="313"/>
      <c r="G7" s="313"/>
      <c r="H7" s="313"/>
      <c r="I7" s="313"/>
      <c r="J7" s="314"/>
    </row>
    <row r="8" spans="1:10" s="317" customFormat="1" ht="15.75" customHeight="1" x14ac:dyDescent="0.2">
      <c r="A8" s="315"/>
      <c r="B8" s="315"/>
      <c r="C8" s="288" t="s">
        <v>236</v>
      </c>
      <c r="D8" s="266" t="s">
        <v>310</v>
      </c>
      <c r="E8" s="266"/>
      <c r="F8" s="316" t="s">
        <v>189</v>
      </c>
      <c r="G8" s="318"/>
      <c r="H8" s="389" t="s">
        <v>339</v>
      </c>
      <c r="I8" s="389"/>
      <c r="J8" s="389"/>
    </row>
    <row r="9" spans="1:10" s="317" customFormat="1" ht="8.25" customHeight="1" x14ac:dyDescent="0.25">
      <c r="A9" s="315"/>
      <c r="B9" s="315"/>
      <c r="C9" s="313"/>
      <c r="D9" s="313"/>
      <c r="E9" s="313"/>
      <c r="F9" s="313"/>
      <c r="G9" s="313"/>
      <c r="H9" s="313"/>
      <c r="I9" s="313"/>
      <c r="J9" s="314"/>
    </row>
    <row r="10" spans="1:10" s="317" customFormat="1" ht="15.75" customHeight="1" x14ac:dyDescent="0.2">
      <c r="A10" s="315"/>
      <c r="B10" s="315"/>
      <c r="C10" s="388" t="s">
        <v>217</v>
      </c>
      <c r="D10" s="388"/>
      <c r="E10" s="388"/>
      <c r="F10" s="388"/>
      <c r="G10" s="388"/>
      <c r="H10" s="388"/>
      <c r="I10" s="388"/>
      <c r="J10" s="388"/>
    </row>
    <row r="11" spans="1:10" s="317" customFormat="1" ht="8.25" customHeight="1" x14ac:dyDescent="0.25">
      <c r="A11" s="315"/>
      <c r="B11" s="315"/>
      <c r="C11" s="313"/>
      <c r="D11" s="313"/>
      <c r="E11" s="313"/>
      <c r="F11" s="313"/>
      <c r="G11" s="313"/>
      <c r="H11" s="313"/>
      <c r="I11" s="313"/>
      <c r="J11" s="314"/>
    </row>
    <row r="12" spans="1:10" ht="15.75" customHeight="1" x14ac:dyDescent="0.2">
      <c r="C12" s="288" t="s">
        <v>33</v>
      </c>
      <c r="D12" s="266" t="s">
        <v>262</v>
      </c>
      <c r="E12" s="266"/>
      <c r="F12" s="266"/>
      <c r="G12" s="316" t="s">
        <v>8</v>
      </c>
      <c r="H12" s="266" t="s">
        <v>334</v>
      </c>
      <c r="I12" s="319"/>
      <c r="J12" s="320"/>
    </row>
    <row r="13" spans="1:10" ht="7.5" customHeight="1" x14ac:dyDescent="0.25">
      <c r="C13" s="313"/>
      <c r="D13" s="313"/>
      <c r="E13" s="313"/>
      <c r="F13" s="313"/>
      <c r="G13" s="313"/>
      <c r="H13" s="313"/>
      <c r="I13" s="313"/>
      <c r="J13" s="314"/>
    </row>
    <row r="14" spans="1:10" ht="18.75" customHeight="1" x14ac:dyDescent="0.25">
      <c r="C14" s="316" t="s">
        <v>333</v>
      </c>
      <c r="D14" s="266" t="s">
        <v>335</v>
      </c>
      <c r="E14" s="266"/>
      <c r="F14" s="266"/>
      <c r="G14" s="316" t="s">
        <v>10</v>
      </c>
      <c r="H14" s="266" t="s">
        <v>365</v>
      </c>
      <c r="I14" s="266"/>
      <c r="J14" s="314"/>
    </row>
    <row r="15" spans="1:10" ht="18.75" customHeight="1" x14ac:dyDescent="0.25">
      <c r="C15" s="316" t="s">
        <v>333</v>
      </c>
      <c r="D15" s="266" t="s">
        <v>336</v>
      </c>
      <c r="E15" s="266"/>
      <c r="F15" s="266"/>
      <c r="G15" s="316" t="s">
        <v>10</v>
      </c>
      <c r="H15" s="321">
        <v>1669292130</v>
      </c>
      <c r="I15" s="266"/>
      <c r="J15" s="314"/>
    </row>
    <row r="16" spans="1:10" ht="18.75" customHeight="1" x14ac:dyDescent="0.25">
      <c r="C16" s="316" t="s">
        <v>333</v>
      </c>
      <c r="D16" s="266" t="s">
        <v>337</v>
      </c>
      <c r="E16" s="266"/>
      <c r="F16" s="266"/>
      <c r="G16" s="316" t="s">
        <v>10</v>
      </c>
      <c r="H16" s="266" t="s">
        <v>366</v>
      </c>
      <c r="I16" s="266"/>
      <c r="J16" s="314"/>
    </row>
    <row r="17" spans="1:10" ht="15.75" customHeight="1" x14ac:dyDescent="0.2">
      <c r="C17" s="316" t="s">
        <v>333</v>
      </c>
      <c r="D17" s="266" t="s">
        <v>338</v>
      </c>
      <c r="E17" s="266"/>
      <c r="F17" s="266"/>
      <c r="G17" s="316" t="s">
        <v>10</v>
      </c>
      <c r="H17" s="266" t="s">
        <v>367</v>
      </c>
      <c r="I17" s="266"/>
      <c r="J17" s="322"/>
    </row>
    <row r="18" spans="1:10" ht="15.6" customHeight="1" x14ac:dyDescent="0.2">
      <c r="C18" s="316" t="s">
        <v>333</v>
      </c>
      <c r="D18" s="266" t="s">
        <v>343</v>
      </c>
      <c r="E18" s="266"/>
      <c r="F18" s="266"/>
      <c r="G18" s="316" t="s">
        <v>10</v>
      </c>
      <c r="H18" s="321">
        <v>193237</v>
      </c>
      <c r="I18" s="266"/>
      <c r="J18" s="322"/>
    </row>
    <row r="19" spans="1:10" ht="13.9" customHeight="1" x14ac:dyDescent="0.25">
      <c r="C19" s="313"/>
      <c r="D19" s="313"/>
      <c r="E19" s="313"/>
      <c r="F19" s="313"/>
      <c r="G19" s="313"/>
      <c r="H19" s="313"/>
      <c r="I19" s="313"/>
      <c r="J19" s="314"/>
    </row>
    <row r="20" spans="1:10" ht="42" customHeight="1" x14ac:dyDescent="0.2">
      <c r="C20" s="205" t="s">
        <v>263</v>
      </c>
      <c r="D20" s="205" t="s">
        <v>346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340</v>
      </c>
    </row>
    <row r="21" spans="1:10" x14ac:dyDescent="0.2">
      <c r="A21" s="381"/>
      <c r="C21" s="323">
        <v>45658</v>
      </c>
      <c r="D21" s="330">
        <v>1008</v>
      </c>
      <c r="E21" s="330">
        <v>0</v>
      </c>
      <c r="F21" s="330">
        <v>21</v>
      </c>
      <c r="G21" s="330">
        <v>78</v>
      </c>
      <c r="H21" s="330" t="s">
        <v>373</v>
      </c>
      <c r="I21" s="330" t="s">
        <v>373</v>
      </c>
      <c r="J21" s="330">
        <v>0</v>
      </c>
    </row>
    <row r="22" spans="1:10" x14ac:dyDescent="0.2">
      <c r="A22" s="381"/>
      <c r="C22" s="323">
        <v>45658.041666666672</v>
      </c>
      <c r="D22" s="330">
        <v>1007.1</v>
      </c>
      <c r="E22" s="330">
        <v>0</v>
      </c>
      <c r="F22" s="330">
        <v>20.5</v>
      </c>
      <c r="G22" s="330">
        <v>83</v>
      </c>
      <c r="H22" s="330" t="s">
        <v>373</v>
      </c>
      <c r="I22" s="330" t="s">
        <v>373</v>
      </c>
      <c r="J22" s="330">
        <v>0</v>
      </c>
    </row>
    <row r="23" spans="1:10" x14ac:dyDescent="0.2">
      <c r="A23" s="381"/>
      <c r="C23" s="323">
        <v>45658.083333333328</v>
      </c>
      <c r="D23" s="330">
        <v>1007.2</v>
      </c>
      <c r="E23" s="330">
        <v>0</v>
      </c>
      <c r="F23" s="330">
        <v>20.5</v>
      </c>
      <c r="G23" s="331">
        <v>81.3</v>
      </c>
      <c r="H23" s="330" t="s">
        <v>373</v>
      </c>
      <c r="I23" s="332" t="s">
        <v>373</v>
      </c>
      <c r="J23" s="333">
        <v>0</v>
      </c>
    </row>
    <row r="24" spans="1:10" x14ac:dyDescent="0.2">
      <c r="A24" s="381"/>
      <c r="C24" s="323">
        <v>45658.125</v>
      </c>
      <c r="D24" s="330">
        <v>1007.2</v>
      </c>
      <c r="E24" s="330">
        <v>0</v>
      </c>
      <c r="F24" s="330">
        <v>20.399999999999999</v>
      </c>
      <c r="G24" s="330">
        <v>82</v>
      </c>
      <c r="H24" s="331" t="s">
        <v>373</v>
      </c>
      <c r="I24" s="334" t="s">
        <v>373</v>
      </c>
      <c r="J24" s="333">
        <v>0</v>
      </c>
    </row>
    <row r="25" spans="1:10" x14ac:dyDescent="0.2">
      <c r="A25" s="381"/>
      <c r="C25" s="323">
        <v>45658.166666666672</v>
      </c>
      <c r="D25" s="330">
        <v>1007.6</v>
      </c>
      <c r="E25" s="330">
        <v>0</v>
      </c>
      <c r="F25" s="330">
        <v>20.100000000000001</v>
      </c>
      <c r="G25" s="331">
        <v>82.8</v>
      </c>
      <c r="H25" s="335" t="s">
        <v>373</v>
      </c>
      <c r="I25" s="334" t="s">
        <v>373</v>
      </c>
      <c r="J25" s="333">
        <v>0</v>
      </c>
    </row>
    <row r="26" spans="1:10" x14ac:dyDescent="0.2">
      <c r="A26" s="381"/>
      <c r="C26" s="323">
        <v>45658.208333333328</v>
      </c>
      <c r="D26" s="330">
        <v>1007.8</v>
      </c>
      <c r="E26" s="330">
        <v>0</v>
      </c>
      <c r="F26" s="330">
        <v>20.3</v>
      </c>
      <c r="G26" s="331">
        <v>80.3</v>
      </c>
      <c r="H26" s="336" t="s">
        <v>373</v>
      </c>
      <c r="I26" s="334" t="s">
        <v>373</v>
      </c>
      <c r="J26" s="333">
        <v>20.100000000000001</v>
      </c>
    </row>
    <row r="27" spans="1:10" x14ac:dyDescent="0.2">
      <c r="A27" s="381"/>
      <c r="C27" s="323">
        <v>45658.25</v>
      </c>
      <c r="D27" s="330">
        <v>1008.3</v>
      </c>
      <c r="E27" s="330">
        <v>0</v>
      </c>
      <c r="F27" s="330">
        <v>20.6</v>
      </c>
      <c r="G27" s="331">
        <v>82.1</v>
      </c>
      <c r="H27" s="334" t="s">
        <v>373</v>
      </c>
      <c r="I27" s="334" t="s">
        <v>373</v>
      </c>
      <c r="J27" s="333">
        <v>175.9</v>
      </c>
    </row>
    <row r="28" spans="1:10" x14ac:dyDescent="0.2">
      <c r="A28" s="381"/>
      <c r="C28" s="323">
        <v>45658.291666666672</v>
      </c>
      <c r="D28" s="330">
        <v>1008</v>
      </c>
      <c r="E28" s="330">
        <v>0</v>
      </c>
      <c r="F28" s="330">
        <v>22.4</v>
      </c>
      <c r="G28" s="330">
        <v>75.099999999999994</v>
      </c>
      <c r="H28" s="337" t="s">
        <v>373</v>
      </c>
      <c r="I28" s="334" t="s">
        <v>373</v>
      </c>
      <c r="J28" s="333">
        <v>413.6</v>
      </c>
    </row>
    <row r="29" spans="1:10" x14ac:dyDescent="0.2">
      <c r="A29" s="381"/>
      <c r="C29" s="323">
        <v>45658.333333333328</v>
      </c>
      <c r="D29" s="330">
        <v>1007.5</v>
      </c>
      <c r="E29" s="330">
        <v>0</v>
      </c>
      <c r="F29" s="330">
        <v>22.9</v>
      </c>
      <c r="G29" s="330">
        <v>73</v>
      </c>
      <c r="H29" s="330" t="s">
        <v>373</v>
      </c>
      <c r="I29" s="338" t="s">
        <v>373</v>
      </c>
      <c r="J29" s="330">
        <v>646.5</v>
      </c>
    </row>
    <row r="30" spans="1:10" x14ac:dyDescent="0.2">
      <c r="A30" s="381"/>
      <c r="C30" s="323">
        <v>45658.375</v>
      </c>
      <c r="D30" s="330">
        <v>1006.8</v>
      </c>
      <c r="E30" s="330">
        <v>0</v>
      </c>
      <c r="F30" s="330">
        <v>24.7</v>
      </c>
      <c r="G30" s="330">
        <v>65.099999999999994</v>
      </c>
      <c r="H30" s="339" t="s">
        <v>373</v>
      </c>
      <c r="I30" s="340" t="s">
        <v>373</v>
      </c>
      <c r="J30" s="333">
        <v>747.3</v>
      </c>
    </row>
    <row r="31" spans="1:10" x14ac:dyDescent="0.2">
      <c r="A31" s="381"/>
      <c r="C31" s="323">
        <v>45658.416666666672</v>
      </c>
      <c r="D31" s="330">
        <v>1006</v>
      </c>
      <c r="E31" s="330">
        <v>0</v>
      </c>
      <c r="F31" s="330">
        <v>25.3</v>
      </c>
      <c r="G31" s="331">
        <v>63.2</v>
      </c>
      <c r="H31" s="334" t="s">
        <v>373</v>
      </c>
      <c r="I31" s="334" t="s">
        <v>373</v>
      </c>
      <c r="J31" s="333">
        <v>973.4</v>
      </c>
    </row>
    <row r="32" spans="1:10" x14ac:dyDescent="0.2">
      <c r="A32" s="381"/>
      <c r="C32" s="323">
        <v>45658.458333333328</v>
      </c>
      <c r="D32" s="330">
        <v>1004.8</v>
      </c>
      <c r="E32" s="330">
        <v>0</v>
      </c>
      <c r="F32" s="330">
        <v>25.6</v>
      </c>
      <c r="G32" s="330">
        <v>62.3</v>
      </c>
      <c r="H32" s="338" t="s">
        <v>373</v>
      </c>
      <c r="I32" s="338" t="s">
        <v>373</v>
      </c>
      <c r="J32" s="330">
        <v>1037.3</v>
      </c>
    </row>
    <row r="33" spans="1:10" x14ac:dyDescent="0.2">
      <c r="A33" s="381"/>
      <c r="C33" s="323">
        <v>45658.5</v>
      </c>
      <c r="D33" s="330">
        <v>1004.2</v>
      </c>
      <c r="E33" s="330">
        <v>0</v>
      </c>
      <c r="F33" s="330">
        <v>25.2</v>
      </c>
      <c r="G33" s="330">
        <v>63.9</v>
      </c>
      <c r="H33" s="330" t="s">
        <v>373</v>
      </c>
      <c r="I33" s="330" t="s">
        <v>373</v>
      </c>
      <c r="J33" s="330">
        <v>1067.0999999999999</v>
      </c>
    </row>
    <row r="34" spans="1:10" x14ac:dyDescent="0.2">
      <c r="A34" s="381"/>
      <c r="C34" s="323">
        <v>45658.541666666672</v>
      </c>
      <c r="D34" s="330">
        <v>1004.2</v>
      </c>
      <c r="E34" s="330">
        <v>0</v>
      </c>
      <c r="F34" s="330">
        <v>25.4</v>
      </c>
      <c r="G34" s="330">
        <v>63.8</v>
      </c>
      <c r="H34" s="330" t="s">
        <v>373</v>
      </c>
      <c r="I34" s="330" t="s">
        <v>373</v>
      </c>
      <c r="J34" s="330">
        <v>840.6</v>
      </c>
    </row>
    <row r="35" spans="1:10" x14ac:dyDescent="0.2">
      <c r="A35" s="381"/>
      <c r="C35" s="323">
        <v>45658.583333333328</v>
      </c>
      <c r="D35" s="330">
        <v>1004.2</v>
      </c>
      <c r="E35" s="330">
        <v>0</v>
      </c>
      <c r="F35" s="330">
        <v>24.5</v>
      </c>
      <c r="G35" s="330">
        <v>65.8</v>
      </c>
      <c r="H35" s="330" t="s">
        <v>373</v>
      </c>
      <c r="I35" s="330" t="s">
        <v>373</v>
      </c>
      <c r="J35" s="330">
        <v>522.79999999999995</v>
      </c>
    </row>
    <row r="36" spans="1:10" x14ac:dyDescent="0.2">
      <c r="A36" s="381"/>
      <c r="C36" s="323">
        <v>45658.625</v>
      </c>
      <c r="D36" s="330">
        <v>1004.4</v>
      </c>
      <c r="E36" s="330">
        <v>0</v>
      </c>
      <c r="F36" s="330">
        <v>23.8</v>
      </c>
      <c r="G36" s="330">
        <v>70.400000000000006</v>
      </c>
      <c r="H36" s="330" t="s">
        <v>373</v>
      </c>
      <c r="I36" s="330" t="s">
        <v>373</v>
      </c>
      <c r="J36" s="330">
        <v>228.7</v>
      </c>
    </row>
    <row r="37" spans="1:10" x14ac:dyDescent="0.2">
      <c r="A37" s="381"/>
      <c r="C37" s="323">
        <v>45658.666666666672</v>
      </c>
      <c r="D37" s="330">
        <v>1004.6</v>
      </c>
      <c r="E37" s="330">
        <v>0</v>
      </c>
      <c r="F37" s="330">
        <v>22.9</v>
      </c>
      <c r="G37" s="330">
        <v>74.099999999999994</v>
      </c>
      <c r="H37" s="330" t="s">
        <v>373</v>
      </c>
      <c r="I37" s="330" t="s">
        <v>373</v>
      </c>
      <c r="J37" s="330">
        <v>155.30000000000001</v>
      </c>
    </row>
    <row r="38" spans="1:10" x14ac:dyDescent="0.2">
      <c r="A38" s="381"/>
      <c r="C38" s="323">
        <v>45658.708333333328</v>
      </c>
      <c r="D38" s="330">
        <v>1005.2</v>
      </c>
      <c r="E38" s="330">
        <v>0</v>
      </c>
      <c r="F38" s="330">
        <v>22.3</v>
      </c>
      <c r="G38" s="330">
        <v>76.2</v>
      </c>
      <c r="H38" s="330" t="s">
        <v>373</v>
      </c>
      <c r="I38" s="330" t="s">
        <v>373</v>
      </c>
      <c r="J38" s="330">
        <v>73</v>
      </c>
    </row>
    <row r="39" spans="1:10" x14ac:dyDescent="0.2">
      <c r="A39" s="381"/>
      <c r="C39" s="323">
        <v>45658.75</v>
      </c>
      <c r="D39" s="330">
        <v>1005.8</v>
      </c>
      <c r="E39" s="330">
        <v>0</v>
      </c>
      <c r="F39" s="330">
        <v>21.9</v>
      </c>
      <c r="G39" s="330">
        <v>77.900000000000006</v>
      </c>
      <c r="H39" s="330" t="s">
        <v>373</v>
      </c>
      <c r="I39" s="339" t="s">
        <v>373</v>
      </c>
      <c r="J39" s="330">
        <v>7.1</v>
      </c>
    </row>
    <row r="40" spans="1:10" x14ac:dyDescent="0.2">
      <c r="A40" s="381"/>
      <c r="C40" s="323">
        <v>45658.791666666672</v>
      </c>
      <c r="D40" s="330">
        <v>1006.1</v>
      </c>
      <c r="E40" s="330">
        <v>0</v>
      </c>
      <c r="F40" s="330">
        <v>21.5</v>
      </c>
      <c r="G40" s="331">
        <v>79</v>
      </c>
      <c r="H40" s="336" t="s">
        <v>373</v>
      </c>
      <c r="I40" s="334" t="s">
        <v>373</v>
      </c>
      <c r="J40" s="333">
        <v>0</v>
      </c>
    </row>
    <row r="41" spans="1:10" x14ac:dyDescent="0.2">
      <c r="A41" s="381"/>
      <c r="C41" s="323">
        <v>45658.833333333328</v>
      </c>
      <c r="D41" s="330">
        <v>1006.6</v>
      </c>
      <c r="E41" s="330">
        <v>0</v>
      </c>
      <c r="F41" s="330">
        <v>21.4</v>
      </c>
      <c r="G41" s="331">
        <v>79.900000000000006</v>
      </c>
      <c r="H41" s="334" t="s">
        <v>373</v>
      </c>
      <c r="I41" s="334" t="s">
        <v>373</v>
      </c>
      <c r="J41" s="333">
        <v>0</v>
      </c>
    </row>
    <row r="42" spans="1:10" x14ac:dyDescent="0.2">
      <c r="A42" s="381"/>
      <c r="C42" s="323">
        <v>45658.875</v>
      </c>
      <c r="D42" s="330">
        <v>1006.9</v>
      </c>
      <c r="E42" s="330">
        <v>0</v>
      </c>
      <c r="F42" s="330">
        <v>21.3</v>
      </c>
      <c r="G42" s="330">
        <v>79.599999999999994</v>
      </c>
      <c r="H42" s="341" t="s">
        <v>373</v>
      </c>
      <c r="I42" s="334" t="s">
        <v>373</v>
      </c>
      <c r="J42" s="333">
        <v>0</v>
      </c>
    </row>
    <row r="43" spans="1:10" x14ac:dyDescent="0.2">
      <c r="A43" s="381"/>
      <c r="C43" s="323">
        <v>45658.916666666672</v>
      </c>
      <c r="D43" s="330">
        <v>1007.6</v>
      </c>
      <c r="E43" s="330">
        <v>0</v>
      </c>
      <c r="F43" s="330">
        <v>20.2</v>
      </c>
      <c r="G43" s="331">
        <v>83.9</v>
      </c>
      <c r="H43" s="334" t="s">
        <v>373</v>
      </c>
      <c r="I43" s="334" t="s">
        <v>373</v>
      </c>
      <c r="J43" s="333">
        <v>0</v>
      </c>
    </row>
    <row r="44" spans="1:10" x14ac:dyDescent="0.2">
      <c r="A44" s="381"/>
      <c r="C44" s="323">
        <v>45658.958333333328</v>
      </c>
      <c r="D44" s="330">
        <v>1007.5</v>
      </c>
      <c r="E44" s="330">
        <v>0</v>
      </c>
      <c r="F44" s="330">
        <v>19.399999999999999</v>
      </c>
      <c r="G44" s="330">
        <v>88.3</v>
      </c>
      <c r="H44" s="342" t="s">
        <v>373</v>
      </c>
      <c r="I44" s="342" t="s">
        <v>373</v>
      </c>
      <c r="J44" s="330">
        <v>0</v>
      </c>
    </row>
    <row r="45" spans="1:10" x14ac:dyDescent="0.2">
      <c r="A45" s="381"/>
      <c r="C45" s="323">
        <v>45659</v>
      </c>
      <c r="D45" s="330">
        <v>1007</v>
      </c>
      <c r="E45" s="330">
        <v>0</v>
      </c>
      <c r="F45" s="330">
        <v>19.600000000000001</v>
      </c>
      <c r="G45" s="331">
        <v>87.8</v>
      </c>
      <c r="H45" s="334" t="s">
        <v>373</v>
      </c>
      <c r="I45" s="334" t="s">
        <v>373</v>
      </c>
      <c r="J45" s="333">
        <v>0</v>
      </c>
    </row>
    <row r="46" spans="1:10" x14ac:dyDescent="0.2">
      <c r="A46" s="381"/>
      <c r="C46" s="323">
        <v>45659.041666666672</v>
      </c>
      <c r="D46" s="330">
        <v>1006.5</v>
      </c>
      <c r="E46" s="330">
        <v>0</v>
      </c>
      <c r="F46" s="330">
        <v>20</v>
      </c>
      <c r="G46" s="330">
        <v>85.1</v>
      </c>
      <c r="H46" s="338" t="s">
        <v>373</v>
      </c>
      <c r="I46" s="338" t="s">
        <v>373</v>
      </c>
      <c r="J46" s="330">
        <v>0</v>
      </c>
    </row>
    <row r="47" spans="1:10" x14ac:dyDescent="0.2">
      <c r="A47" s="381"/>
      <c r="C47" s="323">
        <v>45659.083333333328</v>
      </c>
      <c r="D47" s="330">
        <v>1006.1</v>
      </c>
      <c r="E47" s="330">
        <v>0</v>
      </c>
      <c r="F47" s="330">
        <v>19.899999999999999</v>
      </c>
      <c r="G47" s="330">
        <v>84.6</v>
      </c>
      <c r="H47" s="330" t="s">
        <v>373</v>
      </c>
      <c r="I47" s="332" t="s">
        <v>373</v>
      </c>
      <c r="J47" s="333">
        <v>0</v>
      </c>
    </row>
    <row r="48" spans="1:10" x14ac:dyDescent="0.2">
      <c r="A48" s="381"/>
      <c r="C48" s="323">
        <v>45659.125</v>
      </c>
      <c r="D48" s="330">
        <v>1005.9</v>
      </c>
      <c r="E48" s="330">
        <v>0</v>
      </c>
      <c r="F48" s="330">
        <v>19.8</v>
      </c>
      <c r="G48" s="331">
        <v>84.7</v>
      </c>
      <c r="H48" s="343" t="s">
        <v>373</v>
      </c>
      <c r="I48" s="334" t="s">
        <v>373</v>
      </c>
      <c r="J48" s="333">
        <v>0</v>
      </c>
    </row>
    <row r="49" spans="1:10" x14ac:dyDescent="0.2">
      <c r="A49" s="381"/>
      <c r="C49" s="323">
        <v>45659.166666666672</v>
      </c>
      <c r="D49" s="330">
        <v>1006.1</v>
      </c>
      <c r="E49" s="330">
        <v>0</v>
      </c>
      <c r="F49" s="330">
        <v>20.2</v>
      </c>
      <c r="G49" s="331">
        <v>82.5</v>
      </c>
      <c r="H49" s="334" t="s">
        <v>373</v>
      </c>
      <c r="I49" s="334" t="s">
        <v>373</v>
      </c>
      <c r="J49" s="333">
        <v>0</v>
      </c>
    </row>
    <row r="50" spans="1:10" x14ac:dyDescent="0.2">
      <c r="A50" s="381"/>
      <c r="C50" s="323">
        <v>45659.208333333328</v>
      </c>
      <c r="D50" s="330">
        <v>1007.1</v>
      </c>
      <c r="E50" s="330">
        <v>0</v>
      </c>
      <c r="F50" s="330">
        <v>19.7</v>
      </c>
      <c r="G50" s="331">
        <v>85</v>
      </c>
      <c r="H50" s="334" t="s">
        <v>373</v>
      </c>
      <c r="I50" s="334" t="s">
        <v>373</v>
      </c>
      <c r="J50" s="333">
        <v>9.1</v>
      </c>
    </row>
    <row r="51" spans="1:10" x14ac:dyDescent="0.2">
      <c r="A51" s="381"/>
      <c r="C51" s="323">
        <v>45659.25</v>
      </c>
      <c r="D51" s="330">
        <v>1007.1</v>
      </c>
      <c r="E51" s="330">
        <v>0</v>
      </c>
      <c r="F51" s="330">
        <v>19.899999999999999</v>
      </c>
      <c r="G51" s="331">
        <v>85.9</v>
      </c>
      <c r="H51" s="334" t="s">
        <v>373</v>
      </c>
      <c r="I51" s="334" t="s">
        <v>373</v>
      </c>
      <c r="J51" s="333">
        <v>131.5</v>
      </c>
    </row>
    <row r="52" spans="1:10" x14ac:dyDescent="0.2">
      <c r="A52" s="381"/>
      <c r="C52" s="323">
        <v>45659.291666666672</v>
      </c>
      <c r="D52" s="330">
        <v>1006.6</v>
      </c>
      <c r="E52" s="330">
        <v>0</v>
      </c>
      <c r="F52" s="330">
        <v>21.1</v>
      </c>
      <c r="G52" s="331">
        <v>81.8</v>
      </c>
      <c r="H52" s="344" t="s">
        <v>373</v>
      </c>
      <c r="I52" s="334" t="s">
        <v>373</v>
      </c>
      <c r="J52" s="333">
        <v>260.3</v>
      </c>
    </row>
    <row r="53" spans="1:10" x14ac:dyDescent="0.2">
      <c r="A53" s="381"/>
      <c r="C53" s="323">
        <v>45659.333333333328</v>
      </c>
      <c r="D53" s="330">
        <v>1006.4</v>
      </c>
      <c r="E53" s="330">
        <v>0</v>
      </c>
      <c r="F53" s="330">
        <v>20.9</v>
      </c>
      <c r="G53" s="330">
        <v>83.7</v>
      </c>
      <c r="H53" s="331" t="s">
        <v>373</v>
      </c>
      <c r="I53" s="334" t="s">
        <v>373</v>
      </c>
      <c r="J53" s="333">
        <v>447.1</v>
      </c>
    </row>
    <row r="54" spans="1:10" x14ac:dyDescent="0.2">
      <c r="A54" s="381"/>
      <c r="C54" s="323">
        <v>45659.375</v>
      </c>
      <c r="D54" s="330">
        <v>1006</v>
      </c>
      <c r="E54" s="330">
        <v>0</v>
      </c>
      <c r="F54" s="330">
        <v>21.3</v>
      </c>
      <c r="G54" s="330">
        <v>82.7</v>
      </c>
      <c r="H54" s="330" t="s">
        <v>373</v>
      </c>
      <c r="I54" s="338" t="s">
        <v>373</v>
      </c>
      <c r="J54" s="330">
        <v>635.79999999999995</v>
      </c>
    </row>
    <row r="55" spans="1:10" x14ac:dyDescent="0.2">
      <c r="A55" s="381"/>
      <c r="C55" s="323">
        <v>45659.416666666672</v>
      </c>
      <c r="D55" s="330">
        <v>1005.1</v>
      </c>
      <c r="E55" s="330">
        <v>0</v>
      </c>
      <c r="F55" s="330">
        <v>22.4</v>
      </c>
      <c r="G55" s="330">
        <v>76.400000000000006</v>
      </c>
      <c r="H55" s="330" t="s">
        <v>373</v>
      </c>
      <c r="I55" s="330" t="s">
        <v>373</v>
      </c>
      <c r="J55" s="330">
        <v>965.6</v>
      </c>
    </row>
    <row r="56" spans="1:10" x14ac:dyDescent="0.2">
      <c r="A56" s="381"/>
      <c r="C56" s="323">
        <v>45659.458333333328</v>
      </c>
      <c r="D56" s="330">
        <v>1004</v>
      </c>
      <c r="E56" s="330">
        <v>0</v>
      </c>
      <c r="F56" s="330">
        <v>25</v>
      </c>
      <c r="G56" s="330">
        <v>67.2</v>
      </c>
      <c r="H56" s="330" t="s">
        <v>373</v>
      </c>
      <c r="I56" s="330" t="s">
        <v>373</v>
      </c>
      <c r="J56" s="330">
        <v>1075.8</v>
      </c>
    </row>
    <row r="57" spans="1:10" x14ac:dyDescent="0.2">
      <c r="A57" s="381"/>
      <c r="C57" s="323">
        <v>45659.5</v>
      </c>
      <c r="D57" s="330">
        <v>1003.8</v>
      </c>
      <c r="E57" s="330">
        <v>0</v>
      </c>
      <c r="F57" s="330">
        <v>25.4</v>
      </c>
      <c r="G57" s="330">
        <v>66.099999999999994</v>
      </c>
      <c r="H57" s="330" t="s">
        <v>373</v>
      </c>
      <c r="I57" s="330" t="s">
        <v>373</v>
      </c>
      <c r="J57" s="330">
        <v>983.2</v>
      </c>
    </row>
    <row r="58" spans="1:10" x14ac:dyDescent="0.2">
      <c r="A58" s="381"/>
      <c r="C58" s="323">
        <v>45659.541666666672</v>
      </c>
      <c r="D58" s="330">
        <v>1003.5</v>
      </c>
      <c r="E58" s="330">
        <v>0</v>
      </c>
      <c r="F58" s="330">
        <v>25.4</v>
      </c>
      <c r="G58" s="330">
        <v>66.8</v>
      </c>
      <c r="H58" s="330" t="s">
        <v>373</v>
      </c>
      <c r="I58" s="330" t="s">
        <v>373</v>
      </c>
      <c r="J58" s="330">
        <v>982.2</v>
      </c>
    </row>
    <row r="59" spans="1:10" x14ac:dyDescent="0.2">
      <c r="A59" s="381"/>
      <c r="C59" s="323">
        <v>45659.583333333328</v>
      </c>
      <c r="D59" s="330">
        <v>1003.7</v>
      </c>
      <c r="E59" s="330">
        <v>0</v>
      </c>
      <c r="F59" s="330">
        <v>24.4</v>
      </c>
      <c r="G59" s="330">
        <v>70.2</v>
      </c>
      <c r="H59" s="330" t="s">
        <v>373</v>
      </c>
      <c r="I59" s="330" t="s">
        <v>373</v>
      </c>
      <c r="J59" s="330">
        <v>434.2</v>
      </c>
    </row>
    <row r="60" spans="1:10" x14ac:dyDescent="0.2">
      <c r="A60" s="381"/>
      <c r="C60" s="323">
        <v>45659.625</v>
      </c>
      <c r="D60" s="330">
        <v>1004.1</v>
      </c>
      <c r="E60" s="330">
        <v>0</v>
      </c>
      <c r="F60" s="330">
        <v>23.2</v>
      </c>
      <c r="G60" s="330">
        <v>75.400000000000006</v>
      </c>
      <c r="H60" s="330" t="s">
        <v>373</v>
      </c>
      <c r="I60" s="330" t="s">
        <v>373</v>
      </c>
      <c r="J60" s="330">
        <v>202</v>
      </c>
    </row>
    <row r="61" spans="1:10" x14ac:dyDescent="0.2">
      <c r="A61" s="381"/>
      <c r="C61" s="323">
        <v>45659.666666666672</v>
      </c>
      <c r="D61" s="330">
        <v>1004</v>
      </c>
      <c r="E61" s="330">
        <v>0</v>
      </c>
      <c r="F61" s="330">
        <v>22.8</v>
      </c>
      <c r="G61" s="330">
        <v>77</v>
      </c>
      <c r="H61" s="330" t="s">
        <v>373</v>
      </c>
      <c r="I61" s="330" t="s">
        <v>373</v>
      </c>
      <c r="J61" s="330">
        <v>138</v>
      </c>
    </row>
    <row r="62" spans="1:10" x14ac:dyDescent="0.2">
      <c r="A62" s="381"/>
      <c r="C62" s="323">
        <v>45659.708333333328</v>
      </c>
      <c r="D62" s="330">
        <v>1005.1</v>
      </c>
      <c r="E62" s="330">
        <v>0</v>
      </c>
      <c r="F62" s="330">
        <v>22.7</v>
      </c>
      <c r="G62" s="330">
        <v>76.8</v>
      </c>
      <c r="H62" s="330" t="s">
        <v>373</v>
      </c>
      <c r="I62" s="330" t="s">
        <v>373</v>
      </c>
      <c r="J62" s="330">
        <v>80.2</v>
      </c>
    </row>
    <row r="63" spans="1:10" x14ac:dyDescent="0.2">
      <c r="A63" s="381"/>
      <c r="C63" s="323">
        <v>45659.75</v>
      </c>
      <c r="D63" s="330">
        <v>1006.1</v>
      </c>
      <c r="E63" s="330">
        <v>0</v>
      </c>
      <c r="F63" s="330">
        <v>22.2</v>
      </c>
      <c r="G63" s="330">
        <v>79.2</v>
      </c>
      <c r="H63" s="330" t="s">
        <v>373</v>
      </c>
      <c r="I63" s="330" t="s">
        <v>373</v>
      </c>
      <c r="J63" s="330">
        <v>9.3000000000000007</v>
      </c>
    </row>
    <row r="64" spans="1:10" x14ac:dyDescent="0.2">
      <c r="A64" s="381"/>
      <c r="C64" s="323">
        <v>45659.791666666672</v>
      </c>
      <c r="D64" s="330">
        <v>1007.1</v>
      </c>
      <c r="E64" s="330">
        <v>0</v>
      </c>
      <c r="F64" s="330">
        <v>21.6</v>
      </c>
      <c r="G64" s="330">
        <v>81.5</v>
      </c>
      <c r="H64" s="330" t="s">
        <v>373</v>
      </c>
      <c r="I64" s="330" t="s">
        <v>373</v>
      </c>
      <c r="J64" s="330">
        <v>0</v>
      </c>
    </row>
    <row r="65" spans="1:10" x14ac:dyDescent="0.2">
      <c r="A65" s="381"/>
      <c r="C65" s="323">
        <v>45659.833333333328</v>
      </c>
      <c r="D65" s="330">
        <v>1007.9</v>
      </c>
      <c r="E65" s="330">
        <v>0</v>
      </c>
      <c r="F65" s="330">
        <v>21</v>
      </c>
      <c r="G65" s="331">
        <v>85.1</v>
      </c>
      <c r="H65" s="345" t="s">
        <v>373</v>
      </c>
      <c r="I65" s="332" t="s">
        <v>373</v>
      </c>
      <c r="J65" s="333">
        <v>0</v>
      </c>
    </row>
    <row r="66" spans="1:10" x14ac:dyDescent="0.2">
      <c r="A66" s="381"/>
      <c r="C66" s="323">
        <v>45659.875</v>
      </c>
      <c r="D66" s="330">
        <v>1008.1</v>
      </c>
      <c r="E66" s="330">
        <v>0</v>
      </c>
      <c r="F66" s="330">
        <v>21</v>
      </c>
      <c r="G66" s="330">
        <v>86</v>
      </c>
      <c r="H66" s="346" t="s">
        <v>373</v>
      </c>
      <c r="I66" s="334" t="s">
        <v>373</v>
      </c>
      <c r="J66" s="333">
        <v>0</v>
      </c>
    </row>
    <row r="67" spans="1:10" x14ac:dyDescent="0.2">
      <c r="A67" s="381"/>
      <c r="C67" s="323">
        <v>45659.916666666672</v>
      </c>
      <c r="D67" s="330">
        <v>1008.2</v>
      </c>
      <c r="E67" s="330">
        <v>0</v>
      </c>
      <c r="F67" s="330">
        <v>20.6</v>
      </c>
      <c r="G67" s="331">
        <v>88.5</v>
      </c>
      <c r="H67" s="334" t="s">
        <v>373</v>
      </c>
      <c r="I67" s="334" t="s">
        <v>373</v>
      </c>
      <c r="J67" s="333">
        <v>0</v>
      </c>
    </row>
    <row r="68" spans="1:10" x14ac:dyDescent="0.2">
      <c r="A68" s="381"/>
      <c r="C68" s="323">
        <v>45659.958333333328</v>
      </c>
      <c r="D68" s="330">
        <v>1007.2</v>
      </c>
      <c r="E68" s="330">
        <v>0</v>
      </c>
      <c r="F68" s="330">
        <v>21.4</v>
      </c>
      <c r="G68" s="331">
        <v>83.9</v>
      </c>
      <c r="H68" s="347" t="s">
        <v>373</v>
      </c>
      <c r="I68" s="334" t="s">
        <v>373</v>
      </c>
      <c r="J68" s="333">
        <v>0</v>
      </c>
    </row>
    <row r="69" spans="1:10" x14ac:dyDescent="0.2">
      <c r="A69" s="381"/>
      <c r="C69" s="323">
        <v>45660</v>
      </c>
      <c r="D69" s="330">
        <v>1006.3</v>
      </c>
      <c r="E69" s="330">
        <v>0</v>
      </c>
      <c r="F69" s="330">
        <v>21.8</v>
      </c>
      <c r="G69" s="331">
        <v>81.099999999999994</v>
      </c>
      <c r="H69" s="334" t="s">
        <v>373</v>
      </c>
      <c r="I69" s="334" t="s">
        <v>373</v>
      </c>
      <c r="J69" s="333">
        <v>0</v>
      </c>
    </row>
    <row r="70" spans="1:10" x14ac:dyDescent="0.2">
      <c r="A70" s="381"/>
      <c r="C70" s="323">
        <v>45660.041666666672</v>
      </c>
      <c r="D70" s="330">
        <v>1005.6</v>
      </c>
      <c r="E70" s="330">
        <v>0</v>
      </c>
      <c r="F70" s="330">
        <v>21.6</v>
      </c>
      <c r="G70" s="331">
        <v>81.400000000000006</v>
      </c>
      <c r="H70" s="334" t="s">
        <v>373</v>
      </c>
      <c r="I70" s="334" t="s">
        <v>373</v>
      </c>
      <c r="J70" s="333">
        <v>0</v>
      </c>
    </row>
    <row r="71" spans="1:10" x14ac:dyDescent="0.2">
      <c r="A71" s="381"/>
      <c r="C71" s="323">
        <v>45660.083333333328</v>
      </c>
      <c r="D71" s="330">
        <v>1004.9</v>
      </c>
      <c r="E71" s="330">
        <v>0</v>
      </c>
      <c r="F71" s="330">
        <v>21.7</v>
      </c>
      <c r="G71" s="331">
        <v>80.7</v>
      </c>
      <c r="H71" s="334" t="s">
        <v>373</v>
      </c>
      <c r="I71" s="334" t="s">
        <v>373</v>
      </c>
      <c r="J71" s="333">
        <v>0</v>
      </c>
    </row>
    <row r="72" spans="1:10" x14ac:dyDescent="0.2">
      <c r="A72" s="381"/>
      <c r="C72" s="323">
        <v>45660.125</v>
      </c>
      <c r="D72" s="330">
        <v>1004.8</v>
      </c>
      <c r="E72" s="330">
        <v>0</v>
      </c>
      <c r="F72" s="330">
        <v>21.5</v>
      </c>
      <c r="G72" s="330">
        <v>80.3</v>
      </c>
      <c r="H72" s="337" t="s">
        <v>373</v>
      </c>
      <c r="I72" s="334" t="s">
        <v>373</v>
      </c>
      <c r="J72" s="333">
        <v>0</v>
      </c>
    </row>
    <row r="73" spans="1:10" x14ac:dyDescent="0.2">
      <c r="A73" s="381"/>
      <c r="C73" s="323">
        <v>45660.166666666672</v>
      </c>
      <c r="D73" s="330">
        <v>1005.1</v>
      </c>
      <c r="E73" s="330">
        <v>0</v>
      </c>
      <c r="F73" s="330">
        <v>21.4</v>
      </c>
      <c r="G73" s="330">
        <v>80.5</v>
      </c>
      <c r="H73" s="330" t="s">
        <v>373</v>
      </c>
      <c r="I73" s="338" t="s">
        <v>373</v>
      </c>
      <c r="J73" s="330">
        <v>0</v>
      </c>
    </row>
    <row r="74" spans="1:10" x14ac:dyDescent="0.2">
      <c r="A74" s="381"/>
      <c r="C74" s="323">
        <v>45660.208333333328</v>
      </c>
      <c r="D74" s="330">
        <v>1006.1</v>
      </c>
      <c r="E74" s="330">
        <v>0</v>
      </c>
      <c r="F74" s="330">
        <v>20.3</v>
      </c>
      <c r="G74" s="330">
        <v>88</v>
      </c>
      <c r="H74" s="330" t="s">
        <v>373</v>
      </c>
      <c r="I74" s="330" t="s">
        <v>373</v>
      </c>
      <c r="J74" s="330">
        <v>11.5</v>
      </c>
    </row>
    <row r="75" spans="1:10" x14ac:dyDescent="0.2">
      <c r="A75" s="381"/>
      <c r="C75" s="323">
        <v>45660.25</v>
      </c>
      <c r="D75" s="330">
        <v>1006.7</v>
      </c>
      <c r="E75" s="330">
        <v>0</v>
      </c>
      <c r="F75" s="330">
        <v>20.5</v>
      </c>
      <c r="G75" s="330">
        <v>88.6</v>
      </c>
      <c r="H75" s="330" t="s">
        <v>373</v>
      </c>
      <c r="I75" s="330" t="s">
        <v>373</v>
      </c>
      <c r="J75" s="330">
        <v>78.2</v>
      </c>
    </row>
    <row r="76" spans="1:10" x14ac:dyDescent="0.2">
      <c r="A76" s="381"/>
      <c r="C76" s="323">
        <v>45660.291666666672</v>
      </c>
      <c r="D76" s="330">
        <v>1006.8</v>
      </c>
      <c r="E76" s="330">
        <v>0</v>
      </c>
      <c r="F76" s="330">
        <v>21.5</v>
      </c>
      <c r="G76" s="330">
        <v>83.5</v>
      </c>
      <c r="H76" s="330" t="s">
        <v>373</v>
      </c>
      <c r="I76" s="330" t="s">
        <v>373</v>
      </c>
      <c r="J76" s="330">
        <v>203.9</v>
      </c>
    </row>
    <row r="77" spans="1:10" x14ac:dyDescent="0.2">
      <c r="A77" s="381"/>
      <c r="C77" s="323">
        <v>45660.333333333328</v>
      </c>
      <c r="D77" s="330">
        <v>1006.5</v>
      </c>
      <c r="E77" s="330">
        <v>0</v>
      </c>
      <c r="F77" s="330">
        <v>23.1</v>
      </c>
      <c r="G77" s="330">
        <v>76.5</v>
      </c>
      <c r="H77" s="330" t="s">
        <v>373</v>
      </c>
      <c r="I77" s="330" t="s">
        <v>373</v>
      </c>
      <c r="J77" s="330">
        <v>580.4</v>
      </c>
    </row>
    <row r="78" spans="1:10" x14ac:dyDescent="0.2">
      <c r="A78" s="381"/>
      <c r="C78" s="323">
        <v>45660.375</v>
      </c>
      <c r="D78" s="330">
        <v>1006.3</v>
      </c>
      <c r="E78" s="330">
        <v>0</v>
      </c>
      <c r="F78" s="330">
        <v>23.7</v>
      </c>
      <c r="G78" s="330">
        <v>74.2</v>
      </c>
      <c r="H78" s="330" t="s">
        <v>373</v>
      </c>
      <c r="I78" s="330" t="s">
        <v>373</v>
      </c>
      <c r="J78" s="330">
        <v>850.8</v>
      </c>
    </row>
    <row r="79" spans="1:10" x14ac:dyDescent="0.2">
      <c r="A79" s="381"/>
      <c r="C79" s="323">
        <v>45660.416666666672</v>
      </c>
      <c r="D79" s="330">
        <v>1005.7</v>
      </c>
      <c r="E79" s="330">
        <v>0</v>
      </c>
      <c r="F79" s="330">
        <v>25.3</v>
      </c>
      <c r="G79" s="330">
        <v>68.2</v>
      </c>
      <c r="H79" s="330" t="s">
        <v>373</v>
      </c>
      <c r="I79" s="330" t="s">
        <v>373</v>
      </c>
      <c r="J79" s="330">
        <v>933.5</v>
      </c>
    </row>
    <row r="80" spans="1:10" x14ac:dyDescent="0.2">
      <c r="A80" s="381"/>
      <c r="C80" s="323">
        <v>45660.458333333328</v>
      </c>
      <c r="D80" s="330">
        <v>1005.3</v>
      </c>
      <c r="E80" s="330">
        <v>0</v>
      </c>
      <c r="F80" s="330">
        <v>26.5</v>
      </c>
      <c r="G80" s="330">
        <v>63.3</v>
      </c>
      <c r="H80" s="330" t="s">
        <v>373</v>
      </c>
      <c r="I80" s="330" t="s">
        <v>373</v>
      </c>
      <c r="J80" s="330">
        <v>1009.1</v>
      </c>
    </row>
    <row r="81" spans="1:10" x14ac:dyDescent="0.2">
      <c r="A81" s="381"/>
      <c r="C81" s="323">
        <v>45660.5</v>
      </c>
      <c r="D81" s="330">
        <v>1005.2</v>
      </c>
      <c r="E81" s="330">
        <v>0</v>
      </c>
      <c r="F81" s="330">
        <v>26.2</v>
      </c>
      <c r="G81" s="330">
        <v>65</v>
      </c>
      <c r="H81" s="330" t="s">
        <v>373</v>
      </c>
      <c r="I81" s="330" t="s">
        <v>373</v>
      </c>
      <c r="J81" s="330">
        <v>836.1</v>
      </c>
    </row>
    <row r="82" spans="1:10" x14ac:dyDescent="0.2">
      <c r="A82" s="381"/>
      <c r="C82" s="323">
        <v>45660.541666666672</v>
      </c>
      <c r="D82" s="330">
        <v>1005.2</v>
      </c>
      <c r="E82" s="330">
        <v>0</v>
      </c>
      <c r="F82" s="330">
        <v>25.7</v>
      </c>
      <c r="G82" s="330">
        <v>66.7</v>
      </c>
      <c r="H82" s="330" t="s">
        <v>373</v>
      </c>
      <c r="I82" s="330" t="s">
        <v>373</v>
      </c>
      <c r="J82" s="330">
        <v>728.8</v>
      </c>
    </row>
    <row r="83" spans="1:10" x14ac:dyDescent="0.2">
      <c r="A83" s="381"/>
      <c r="C83" s="323">
        <v>45660.583333333328</v>
      </c>
      <c r="D83" s="330">
        <v>1005.8</v>
      </c>
      <c r="E83" s="330">
        <v>0</v>
      </c>
      <c r="F83" s="330">
        <v>24.6</v>
      </c>
      <c r="G83" s="330">
        <v>71</v>
      </c>
      <c r="H83" s="330" t="s">
        <v>373</v>
      </c>
      <c r="I83" s="330" t="s">
        <v>373</v>
      </c>
      <c r="J83" s="330">
        <v>372</v>
      </c>
    </row>
    <row r="84" spans="1:10" x14ac:dyDescent="0.2">
      <c r="A84" s="381"/>
      <c r="C84" s="323">
        <v>45660.625</v>
      </c>
      <c r="D84" s="330">
        <v>1005.8</v>
      </c>
      <c r="E84" s="330">
        <v>0</v>
      </c>
      <c r="F84" s="330">
        <v>24.2</v>
      </c>
      <c r="G84" s="330">
        <v>73.900000000000006</v>
      </c>
      <c r="H84" s="330" t="s">
        <v>373</v>
      </c>
      <c r="I84" s="330" t="s">
        <v>373</v>
      </c>
      <c r="J84" s="330">
        <v>301.10000000000002</v>
      </c>
    </row>
    <row r="85" spans="1:10" x14ac:dyDescent="0.2">
      <c r="A85" s="381"/>
      <c r="C85" s="323">
        <v>45660.666666666672</v>
      </c>
      <c r="D85" s="330">
        <v>1005.5</v>
      </c>
      <c r="E85" s="330">
        <v>0</v>
      </c>
      <c r="F85" s="330">
        <v>23.8</v>
      </c>
      <c r="G85" s="330">
        <v>76.7</v>
      </c>
      <c r="H85" s="330" t="s">
        <v>373</v>
      </c>
      <c r="I85" s="330" t="s">
        <v>373</v>
      </c>
      <c r="J85" s="330">
        <v>296.5</v>
      </c>
    </row>
    <row r="86" spans="1:10" x14ac:dyDescent="0.2">
      <c r="A86" s="381"/>
      <c r="C86" s="323">
        <v>45660.708333333328</v>
      </c>
      <c r="D86" s="330">
        <v>1006.1</v>
      </c>
      <c r="E86" s="330">
        <v>0</v>
      </c>
      <c r="F86" s="330">
        <v>23.2</v>
      </c>
      <c r="G86" s="330">
        <v>78.900000000000006</v>
      </c>
      <c r="H86" s="330" t="s">
        <v>373</v>
      </c>
      <c r="I86" s="330" t="s">
        <v>373</v>
      </c>
      <c r="J86" s="330">
        <v>81.5</v>
      </c>
    </row>
    <row r="87" spans="1:10" x14ac:dyDescent="0.2">
      <c r="A87" s="381"/>
      <c r="C87" s="323">
        <v>45660.75</v>
      </c>
      <c r="D87" s="330">
        <v>1006.9</v>
      </c>
      <c r="E87" s="330">
        <v>0</v>
      </c>
      <c r="F87" s="330">
        <v>22.6</v>
      </c>
      <c r="G87" s="330">
        <v>80.900000000000006</v>
      </c>
      <c r="H87" s="330" t="s">
        <v>373</v>
      </c>
      <c r="I87" s="330" t="s">
        <v>373</v>
      </c>
      <c r="J87" s="330">
        <v>3.4</v>
      </c>
    </row>
    <row r="88" spans="1:10" x14ac:dyDescent="0.2">
      <c r="A88" s="381"/>
      <c r="C88" s="323">
        <v>45660.791666666672</v>
      </c>
      <c r="D88" s="330">
        <v>1007.7</v>
      </c>
      <c r="E88" s="330">
        <v>0</v>
      </c>
      <c r="F88" s="330">
        <v>22.5</v>
      </c>
      <c r="G88" s="331">
        <v>81</v>
      </c>
      <c r="H88" s="345" t="s">
        <v>373</v>
      </c>
      <c r="I88" s="345" t="s">
        <v>373</v>
      </c>
      <c r="J88" s="333">
        <v>0</v>
      </c>
    </row>
    <row r="89" spans="1:10" x14ac:dyDescent="0.2">
      <c r="A89" s="381"/>
      <c r="C89" s="323">
        <v>45660.833333333328</v>
      </c>
      <c r="D89" s="330">
        <v>1008.1</v>
      </c>
      <c r="E89" s="330">
        <v>0</v>
      </c>
      <c r="F89" s="330">
        <v>22.5</v>
      </c>
      <c r="G89" s="331">
        <v>80.599999999999994</v>
      </c>
      <c r="H89" s="345" t="s">
        <v>373</v>
      </c>
      <c r="I89" s="345" t="s">
        <v>373</v>
      </c>
      <c r="J89" s="333">
        <v>0</v>
      </c>
    </row>
    <row r="90" spans="1:10" x14ac:dyDescent="0.2">
      <c r="A90" s="381"/>
      <c r="C90" s="323">
        <v>45660.875</v>
      </c>
      <c r="D90" s="330">
        <v>1008.4</v>
      </c>
      <c r="E90" s="330">
        <v>0</v>
      </c>
      <c r="F90" s="330">
        <v>22.4</v>
      </c>
      <c r="G90" s="331">
        <v>80.7</v>
      </c>
      <c r="H90" s="345" t="s">
        <v>373</v>
      </c>
      <c r="I90" s="332" t="s">
        <v>373</v>
      </c>
      <c r="J90" s="333">
        <v>0</v>
      </c>
    </row>
    <row r="91" spans="1:10" x14ac:dyDescent="0.2">
      <c r="A91" s="381"/>
      <c r="C91" s="323">
        <v>45660.916666666672</v>
      </c>
      <c r="D91" s="330">
        <v>1008.4</v>
      </c>
      <c r="E91" s="330">
        <v>0</v>
      </c>
      <c r="F91" s="330">
        <v>22.3</v>
      </c>
      <c r="G91" s="331">
        <v>80.400000000000006</v>
      </c>
      <c r="H91" s="335" t="s">
        <v>373</v>
      </c>
      <c r="I91" s="334" t="s">
        <v>373</v>
      </c>
      <c r="J91" s="333">
        <v>0</v>
      </c>
    </row>
    <row r="92" spans="1:10" x14ac:dyDescent="0.2">
      <c r="A92" s="381"/>
      <c r="C92" s="323">
        <v>45660.958333333328</v>
      </c>
      <c r="D92" s="330">
        <v>1007.9</v>
      </c>
      <c r="E92" s="330">
        <v>0</v>
      </c>
      <c r="F92" s="330">
        <v>22</v>
      </c>
      <c r="G92" s="331">
        <v>81.3</v>
      </c>
      <c r="H92" s="345" t="s">
        <v>373</v>
      </c>
      <c r="I92" s="348" t="s">
        <v>373</v>
      </c>
      <c r="J92" s="333">
        <v>0</v>
      </c>
    </row>
    <row r="93" spans="1:10" x14ac:dyDescent="0.2">
      <c r="A93" s="381"/>
      <c r="C93" s="323">
        <v>45661</v>
      </c>
      <c r="D93" s="330">
        <v>1007.1</v>
      </c>
      <c r="E93" s="330">
        <v>0</v>
      </c>
      <c r="F93" s="330">
        <v>22</v>
      </c>
      <c r="G93" s="331">
        <v>81.5</v>
      </c>
      <c r="H93" s="345" t="s">
        <v>373</v>
      </c>
      <c r="I93" s="345" t="s">
        <v>373</v>
      </c>
      <c r="J93" s="333">
        <v>0</v>
      </c>
    </row>
    <row r="94" spans="1:10" x14ac:dyDescent="0.2">
      <c r="A94" s="381"/>
      <c r="C94" s="323">
        <v>45661.041666666672</v>
      </c>
      <c r="D94" s="330">
        <v>1006.6</v>
      </c>
      <c r="E94" s="330">
        <v>0</v>
      </c>
      <c r="F94" s="330">
        <v>21.5</v>
      </c>
      <c r="G94" s="330">
        <v>84.7</v>
      </c>
      <c r="H94" s="330" t="s">
        <v>373</v>
      </c>
      <c r="I94" s="330" t="s">
        <v>373</v>
      </c>
      <c r="J94" s="330">
        <v>0</v>
      </c>
    </row>
    <row r="95" spans="1:10" x14ac:dyDescent="0.2">
      <c r="A95" s="381"/>
      <c r="C95" s="323">
        <v>45661.083333333328</v>
      </c>
      <c r="D95" s="330">
        <v>1005.7</v>
      </c>
      <c r="E95" s="330">
        <v>0</v>
      </c>
      <c r="F95" s="330">
        <v>21.7</v>
      </c>
      <c r="G95" s="330">
        <v>82.6</v>
      </c>
      <c r="H95" s="330" t="s">
        <v>373</v>
      </c>
      <c r="I95" s="330" t="s">
        <v>373</v>
      </c>
      <c r="J95" s="330">
        <v>0</v>
      </c>
    </row>
    <row r="96" spans="1:10" x14ac:dyDescent="0.2">
      <c r="A96" s="381"/>
      <c r="C96" s="323">
        <v>45661.125</v>
      </c>
      <c r="D96" s="330">
        <v>1005</v>
      </c>
      <c r="E96" s="330">
        <v>0</v>
      </c>
      <c r="F96" s="330">
        <v>21.8</v>
      </c>
      <c r="G96" s="331">
        <v>80.900000000000006</v>
      </c>
      <c r="H96" s="345" t="s">
        <v>373</v>
      </c>
      <c r="I96" s="332" t="s">
        <v>373</v>
      </c>
      <c r="J96" s="333">
        <v>0</v>
      </c>
    </row>
    <row r="97" spans="1:10" x14ac:dyDescent="0.2">
      <c r="A97" s="381"/>
      <c r="C97" s="323">
        <v>45661.166666666672</v>
      </c>
      <c r="D97" s="330">
        <v>1005</v>
      </c>
      <c r="E97" s="330">
        <v>0</v>
      </c>
      <c r="F97" s="330">
        <v>21.4</v>
      </c>
      <c r="G97" s="331">
        <v>81.7</v>
      </c>
      <c r="H97" s="335" t="s">
        <v>373</v>
      </c>
      <c r="I97" s="334" t="s">
        <v>373</v>
      </c>
      <c r="J97" s="333">
        <v>0</v>
      </c>
    </row>
    <row r="98" spans="1:10" x14ac:dyDescent="0.2">
      <c r="A98" s="381"/>
      <c r="C98" s="323">
        <v>45661.208333333328</v>
      </c>
      <c r="D98" s="330">
        <v>1005.2</v>
      </c>
      <c r="E98" s="330">
        <v>0</v>
      </c>
      <c r="F98" s="330">
        <v>21.1</v>
      </c>
      <c r="G98" s="331">
        <v>82.6</v>
      </c>
      <c r="H98" s="335" t="s">
        <v>373</v>
      </c>
      <c r="I98" s="334" t="s">
        <v>373</v>
      </c>
      <c r="J98" s="333">
        <v>17.399999999999999</v>
      </c>
    </row>
    <row r="99" spans="1:10" x14ac:dyDescent="0.2">
      <c r="A99" s="381"/>
      <c r="C99" s="323">
        <v>45661.25</v>
      </c>
      <c r="D99" s="330">
        <v>1005</v>
      </c>
      <c r="E99" s="330">
        <v>0</v>
      </c>
      <c r="F99" s="330">
        <v>21.7</v>
      </c>
      <c r="G99" s="331">
        <v>81.099999999999994</v>
      </c>
      <c r="H99" s="349" t="s">
        <v>373</v>
      </c>
      <c r="I99" s="334" t="s">
        <v>373</v>
      </c>
      <c r="J99" s="333">
        <v>91.1</v>
      </c>
    </row>
    <row r="100" spans="1:10" x14ac:dyDescent="0.2">
      <c r="A100" s="381"/>
      <c r="C100" s="323">
        <v>45661.291666666672</v>
      </c>
      <c r="D100" s="330">
        <v>1004.9</v>
      </c>
      <c r="E100" s="330">
        <v>0</v>
      </c>
      <c r="F100" s="330">
        <v>21.9</v>
      </c>
      <c r="G100" s="331">
        <v>83.2</v>
      </c>
      <c r="H100" s="335" t="s">
        <v>373</v>
      </c>
      <c r="I100" s="334" t="s">
        <v>373</v>
      </c>
      <c r="J100" s="333">
        <v>152.19999999999999</v>
      </c>
    </row>
    <row r="101" spans="1:10" x14ac:dyDescent="0.2">
      <c r="A101" s="381"/>
      <c r="C101" s="323">
        <v>45661.333333333328</v>
      </c>
      <c r="D101" s="330">
        <v>1004.4</v>
      </c>
      <c r="E101" s="330">
        <v>0</v>
      </c>
      <c r="F101" s="330">
        <v>23.3</v>
      </c>
      <c r="G101" s="330">
        <v>75.8</v>
      </c>
      <c r="H101" s="331" t="s">
        <v>373</v>
      </c>
      <c r="I101" s="334" t="s">
        <v>373</v>
      </c>
      <c r="J101" s="333">
        <v>368.7</v>
      </c>
    </row>
    <row r="102" spans="1:10" x14ac:dyDescent="0.2">
      <c r="A102" s="381"/>
      <c r="C102" s="323">
        <v>45661.375</v>
      </c>
      <c r="D102" s="330">
        <v>1003.9</v>
      </c>
      <c r="E102" s="330">
        <v>0</v>
      </c>
      <c r="F102" s="330">
        <v>24.7</v>
      </c>
      <c r="G102" s="330">
        <v>73.900000000000006</v>
      </c>
      <c r="H102" s="330" t="s">
        <v>373</v>
      </c>
      <c r="I102" s="338" t="s">
        <v>373</v>
      </c>
      <c r="J102" s="330">
        <v>699.4</v>
      </c>
    </row>
    <row r="103" spans="1:10" x14ac:dyDescent="0.2">
      <c r="A103" s="381"/>
      <c r="C103" s="323">
        <v>45661.416666666672</v>
      </c>
      <c r="D103" s="330">
        <v>1003.5</v>
      </c>
      <c r="E103" s="330">
        <v>0</v>
      </c>
      <c r="F103" s="330">
        <v>25.4</v>
      </c>
      <c r="G103" s="330">
        <v>71.599999999999994</v>
      </c>
      <c r="H103" s="330" t="s">
        <v>373</v>
      </c>
      <c r="I103" s="330" t="s">
        <v>373</v>
      </c>
      <c r="J103" s="330">
        <v>847.4</v>
      </c>
    </row>
    <row r="104" spans="1:10" x14ac:dyDescent="0.2">
      <c r="A104" s="381"/>
      <c r="C104" s="323">
        <v>45661.458333333328</v>
      </c>
      <c r="D104" s="330">
        <v>1003.2</v>
      </c>
      <c r="E104" s="330">
        <v>0</v>
      </c>
      <c r="F104" s="330">
        <v>25.4</v>
      </c>
      <c r="G104" s="330">
        <v>73.099999999999994</v>
      </c>
      <c r="H104" s="330" t="s">
        <v>373</v>
      </c>
      <c r="I104" s="330" t="s">
        <v>373</v>
      </c>
      <c r="J104" s="330">
        <v>875.7</v>
      </c>
    </row>
    <row r="105" spans="1:10" x14ac:dyDescent="0.2">
      <c r="A105" s="381"/>
      <c r="C105" s="323">
        <v>45661.5</v>
      </c>
      <c r="D105" s="330">
        <v>1002.4</v>
      </c>
      <c r="E105" s="330">
        <v>0</v>
      </c>
      <c r="F105" s="330">
        <v>25.8</v>
      </c>
      <c r="G105" s="330">
        <v>70.900000000000006</v>
      </c>
      <c r="H105" s="330" t="s">
        <v>373</v>
      </c>
      <c r="I105" s="330" t="s">
        <v>373</v>
      </c>
      <c r="J105" s="330">
        <v>992.5</v>
      </c>
    </row>
    <row r="106" spans="1:10" x14ac:dyDescent="0.2">
      <c r="A106" s="381"/>
      <c r="C106" s="323">
        <v>45661.541666666672</v>
      </c>
      <c r="D106" s="330">
        <v>1001.8</v>
      </c>
      <c r="E106" s="330">
        <v>0</v>
      </c>
      <c r="F106" s="330">
        <v>26.2</v>
      </c>
      <c r="G106" s="330">
        <v>70.400000000000006</v>
      </c>
      <c r="H106" s="330" t="s">
        <v>373</v>
      </c>
      <c r="I106" s="330" t="s">
        <v>373</v>
      </c>
      <c r="J106" s="330">
        <v>977.1</v>
      </c>
    </row>
    <row r="107" spans="1:10" x14ac:dyDescent="0.2">
      <c r="A107" s="381"/>
      <c r="C107" s="323">
        <v>45661.583333333328</v>
      </c>
      <c r="D107" s="330">
        <v>1002</v>
      </c>
      <c r="E107" s="330">
        <v>0</v>
      </c>
      <c r="F107" s="330">
        <v>25.1</v>
      </c>
      <c r="G107" s="330">
        <v>73</v>
      </c>
      <c r="H107" s="330" t="s">
        <v>373</v>
      </c>
      <c r="I107" s="330" t="s">
        <v>373</v>
      </c>
      <c r="J107" s="330">
        <v>669</v>
      </c>
    </row>
    <row r="108" spans="1:10" x14ac:dyDescent="0.2">
      <c r="A108" s="381"/>
      <c r="C108" s="323">
        <v>45661.625</v>
      </c>
      <c r="D108" s="330">
        <v>1002.1</v>
      </c>
      <c r="E108" s="330">
        <v>0</v>
      </c>
      <c r="F108" s="330">
        <v>25.1</v>
      </c>
      <c r="G108" s="330">
        <v>74.3</v>
      </c>
      <c r="H108" s="330" t="s">
        <v>373</v>
      </c>
      <c r="I108" s="330" t="s">
        <v>373</v>
      </c>
      <c r="J108" s="330">
        <v>482.7</v>
      </c>
    </row>
    <row r="109" spans="1:10" x14ac:dyDescent="0.2">
      <c r="A109" s="381"/>
      <c r="C109" s="323">
        <v>45661.666666666672</v>
      </c>
      <c r="D109" s="330">
        <v>1002.6</v>
      </c>
      <c r="E109" s="330">
        <v>0</v>
      </c>
      <c r="F109" s="330">
        <v>24.7</v>
      </c>
      <c r="G109" s="330">
        <v>76.2</v>
      </c>
      <c r="H109" s="330" t="s">
        <v>373</v>
      </c>
      <c r="I109" s="330" t="s">
        <v>373</v>
      </c>
      <c r="J109" s="330">
        <v>264.3</v>
      </c>
    </row>
    <row r="110" spans="1:10" x14ac:dyDescent="0.2">
      <c r="A110" s="381"/>
      <c r="C110" s="323">
        <v>45661.708333333328</v>
      </c>
      <c r="D110" s="330">
        <v>1003.2</v>
      </c>
      <c r="E110" s="330">
        <v>0</v>
      </c>
      <c r="F110" s="330">
        <v>24.1</v>
      </c>
      <c r="G110" s="330">
        <v>76.7</v>
      </c>
      <c r="H110" s="330" t="s">
        <v>373</v>
      </c>
      <c r="I110" s="330" t="s">
        <v>373</v>
      </c>
      <c r="J110" s="330">
        <v>80.2</v>
      </c>
    </row>
    <row r="111" spans="1:10" x14ac:dyDescent="0.2">
      <c r="A111" s="381"/>
      <c r="C111" s="323">
        <v>45661.75</v>
      </c>
      <c r="D111" s="330">
        <v>1003.9</v>
      </c>
      <c r="E111" s="330">
        <v>0</v>
      </c>
      <c r="F111" s="330">
        <v>23.5</v>
      </c>
      <c r="G111" s="330">
        <v>77.599999999999994</v>
      </c>
      <c r="H111" s="330" t="s">
        <v>373</v>
      </c>
      <c r="I111" s="330" t="s">
        <v>373</v>
      </c>
      <c r="J111" s="330">
        <v>4.7</v>
      </c>
    </row>
    <row r="112" spans="1:10" x14ac:dyDescent="0.2">
      <c r="A112" s="381"/>
      <c r="C112" s="323">
        <v>45661.791666666672</v>
      </c>
      <c r="D112" s="330">
        <v>1005</v>
      </c>
      <c r="E112" s="330">
        <v>0</v>
      </c>
      <c r="F112" s="330">
        <v>23.1</v>
      </c>
      <c r="G112" s="330">
        <v>79</v>
      </c>
      <c r="H112" s="330" t="s">
        <v>373</v>
      </c>
      <c r="I112" s="330" t="s">
        <v>373</v>
      </c>
      <c r="J112" s="330">
        <v>0</v>
      </c>
    </row>
    <row r="113" spans="1:10" x14ac:dyDescent="0.2">
      <c r="A113" s="381"/>
      <c r="C113" s="323">
        <v>45661.833333333328</v>
      </c>
      <c r="D113" s="330">
        <v>1005.6</v>
      </c>
      <c r="E113" s="330">
        <v>0</v>
      </c>
      <c r="F113" s="330">
        <v>22.8</v>
      </c>
      <c r="G113" s="330">
        <v>79.900000000000006</v>
      </c>
      <c r="H113" s="330" t="s">
        <v>373</v>
      </c>
      <c r="I113" s="330" t="s">
        <v>373</v>
      </c>
      <c r="J113" s="330">
        <v>0</v>
      </c>
    </row>
    <row r="114" spans="1:10" x14ac:dyDescent="0.2">
      <c r="A114" s="381"/>
      <c r="C114" s="323">
        <v>45661.875</v>
      </c>
      <c r="D114" s="330">
        <v>1006.1</v>
      </c>
      <c r="E114" s="330">
        <v>0</v>
      </c>
      <c r="F114" s="330">
        <v>22.5</v>
      </c>
      <c r="G114" s="330">
        <v>82</v>
      </c>
      <c r="H114" s="330" t="s">
        <v>373</v>
      </c>
      <c r="I114" s="330" t="s">
        <v>373</v>
      </c>
      <c r="J114" s="330">
        <v>0</v>
      </c>
    </row>
    <row r="115" spans="1:10" x14ac:dyDescent="0.2">
      <c r="A115" s="381"/>
      <c r="C115" s="323">
        <v>45661.916666666672</v>
      </c>
      <c r="D115" s="330">
        <v>1006.4</v>
      </c>
      <c r="E115" s="330">
        <v>0</v>
      </c>
      <c r="F115" s="330">
        <v>21.2</v>
      </c>
      <c r="G115" s="330">
        <v>90.8</v>
      </c>
      <c r="H115" s="330" t="s">
        <v>373</v>
      </c>
      <c r="I115" s="339" t="s">
        <v>373</v>
      </c>
      <c r="J115" s="330">
        <v>0</v>
      </c>
    </row>
    <row r="116" spans="1:10" x14ac:dyDescent="0.2">
      <c r="A116" s="381"/>
      <c r="C116" s="323">
        <v>45661.958333333328</v>
      </c>
      <c r="D116" s="330">
        <v>1006.5</v>
      </c>
      <c r="E116" s="330">
        <v>0</v>
      </c>
      <c r="F116" s="330">
        <v>20.8</v>
      </c>
      <c r="G116" s="330">
        <v>92.2</v>
      </c>
      <c r="H116" s="331" t="s">
        <v>373</v>
      </c>
      <c r="I116" s="334" t="s">
        <v>373</v>
      </c>
      <c r="J116" s="333">
        <v>0</v>
      </c>
    </row>
    <row r="117" spans="1:10" x14ac:dyDescent="0.2">
      <c r="A117" s="381"/>
      <c r="C117" s="323">
        <v>45662</v>
      </c>
      <c r="D117" s="330">
        <v>1005.6</v>
      </c>
      <c r="E117" s="330">
        <v>0</v>
      </c>
      <c r="F117" s="330">
        <v>20.6</v>
      </c>
      <c r="G117" s="330">
        <v>93.4</v>
      </c>
      <c r="H117" s="331" t="s">
        <v>373</v>
      </c>
      <c r="I117" s="334" t="s">
        <v>373</v>
      </c>
      <c r="J117" s="333">
        <v>0</v>
      </c>
    </row>
    <row r="118" spans="1:10" x14ac:dyDescent="0.2">
      <c r="A118" s="381"/>
      <c r="C118" s="323">
        <v>45662.041666666672</v>
      </c>
      <c r="D118" s="330">
        <v>1005</v>
      </c>
      <c r="E118" s="330">
        <v>0</v>
      </c>
      <c r="F118" s="330">
        <v>20.2</v>
      </c>
      <c r="G118" s="330">
        <v>94.4</v>
      </c>
      <c r="H118" s="331" t="s">
        <v>373</v>
      </c>
      <c r="I118" s="334" t="s">
        <v>373</v>
      </c>
      <c r="J118" s="333">
        <v>0</v>
      </c>
    </row>
    <row r="119" spans="1:10" x14ac:dyDescent="0.2">
      <c r="A119" s="381"/>
      <c r="C119" s="323">
        <v>45662.083333333328</v>
      </c>
      <c r="D119" s="330">
        <v>1004.3</v>
      </c>
      <c r="E119" s="330">
        <v>0</v>
      </c>
      <c r="F119" s="330">
        <v>20.399999999999999</v>
      </c>
      <c r="G119" s="330">
        <v>94</v>
      </c>
      <c r="H119" s="346" t="s">
        <v>373</v>
      </c>
      <c r="I119" s="334" t="s">
        <v>373</v>
      </c>
      <c r="J119" s="333">
        <v>0</v>
      </c>
    </row>
    <row r="120" spans="1:10" x14ac:dyDescent="0.2">
      <c r="A120" s="381"/>
      <c r="C120" s="323">
        <v>45662.125</v>
      </c>
      <c r="D120" s="330">
        <v>1004.1</v>
      </c>
      <c r="E120" s="330">
        <v>0</v>
      </c>
      <c r="F120" s="330">
        <v>20.100000000000001</v>
      </c>
      <c r="G120" s="331">
        <v>94.7</v>
      </c>
      <c r="H120" s="334" t="s">
        <v>373</v>
      </c>
      <c r="I120" s="334" t="s">
        <v>373</v>
      </c>
      <c r="J120" s="333">
        <v>0</v>
      </c>
    </row>
    <row r="121" spans="1:10" x14ac:dyDescent="0.2">
      <c r="A121" s="381"/>
      <c r="C121" s="323">
        <v>45662.166666666672</v>
      </c>
      <c r="D121" s="330">
        <v>1004.3</v>
      </c>
      <c r="E121" s="330">
        <v>0</v>
      </c>
      <c r="F121" s="330">
        <v>20.399999999999999</v>
      </c>
      <c r="G121" s="331">
        <v>92</v>
      </c>
      <c r="H121" s="344" t="s">
        <v>373</v>
      </c>
      <c r="I121" s="334" t="s">
        <v>373</v>
      </c>
      <c r="J121" s="333">
        <v>0</v>
      </c>
    </row>
    <row r="122" spans="1:10" x14ac:dyDescent="0.2">
      <c r="A122" s="381"/>
      <c r="C122" s="323">
        <v>45662.208333333328</v>
      </c>
      <c r="D122" s="330" t="s">
        <v>372</v>
      </c>
      <c r="E122" s="330" t="s">
        <v>372</v>
      </c>
      <c r="F122" s="330" t="s">
        <v>372</v>
      </c>
      <c r="G122" s="331" t="s">
        <v>372</v>
      </c>
      <c r="H122" s="335" t="s">
        <v>373</v>
      </c>
      <c r="I122" s="334" t="s">
        <v>373</v>
      </c>
      <c r="J122" s="333" t="s">
        <v>372</v>
      </c>
    </row>
    <row r="123" spans="1:10" x14ac:dyDescent="0.2">
      <c r="A123" s="381"/>
      <c r="C123" s="323">
        <v>45662.25</v>
      </c>
      <c r="D123" s="330" t="s">
        <v>372</v>
      </c>
      <c r="E123" s="330" t="s">
        <v>372</v>
      </c>
      <c r="F123" s="330" t="s">
        <v>372</v>
      </c>
      <c r="G123" s="331" t="s">
        <v>372</v>
      </c>
      <c r="H123" s="336" t="s">
        <v>373</v>
      </c>
      <c r="I123" s="334" t="s">
        <v>373</v>
      </c>
      <c r="J123" s="333" t="s">
        <v>372</v>
      </c>
    </row>
    <row r="124" spans="1:10" x14ac:dyDescent="0.2">
      <c r="A124" s="381"/>
      <c r="C124" s="323">
        <v>45662.291666666672</v>
      </c>
      <c r="D124" s="330" t="s">
        <v>372</v>
      </c>
      <c r="E124" s="330" t="s">
        <v>372</v>
      </c>
      <c r="F124" s="330" t="s">
        <v>372</v>
      </c>
      <c r="G124" s="331" t="s">
        <v>372</v>
      </c>
      <c r="H124" s="334" t="s">
        <v>373</v>
      </c>
      <c r="I124" s="334" t="s">
        <v>373</v>
      </c>
      <c r="J124" s="333" t="s">
        <v>372</v>
      </c>
    </row>
    <row r="125" spans="1:10" x14ac:dyDescent="0.2">
      <c r="A125" s="381"/>
      <c r="C125" s="323">
        <v>45662.333333333328</v>
      </c>
      <c r="D125" s="330" t="s">
        <v>372</v>
      </c>
      <c r="E125" s="330" t="s">
        <v>372</v>
      </c>
      <c r="F125" s="330" t="s">
        <v>372</v>
      </c>
      <c r="G125" s="330" t="s">
        <v>372</v>
      </c>
      <c r="H125" s="338" t="s">
        <v>373</v>
      </c>
      <c r="I125" s="338" t="s">
        <v>373</v>
      </c>
      <c r="J125" s="330" t="s">
        <v>372</v>
      </c>
    </row>
    <row r="126" spans="1:10" x14ac:dyDescent="0.2">
      <c r="A126" s="381"/>
      <c r="C126" s="323">
        <v>45662.375</v>
      </c>
      <c r="D126" s="330" t="s">
        <v>372</v>
      </c>
      <c r="E126" s="330" t="s">
        <v>372</v>
      </c>
      <c r="F126" s="330" t="s">
        <v>372</v>
      </c>
      <c r="G126" s="330" t="s">
        <v>372</v>
      </c>
      <c r="H126" s="330" t="s">
        <v>373</v>
      </c>
      <c r="I126" s="330" t="s">
        <v>373</v>
      </c>
      <c r="J126" s="330" t="s">
        <v>372</v>
      </c>
    </row>
    <row r="127" spans="1:10" x14ac:dyDescent="0.2">
      <c r="A127" s="381"/>
      <c r="C127" s="323">
        <v>45662.416666666672</v>
      </c>
      <c r="D127" s="330">
        <v>1003.9</v>
      </c>
      <c r="E127" s="330">
        <v>0</v>
      </c>
      <c r="F127" s="330">
        <v>24.3</v>
      </c>
      <c r="G127" s="330">
        <v>76.900000000000006</v>
      </c>
      <c r="H127" s="330" t="s">
        <v>373</v>
      </c>
      <c r="I127" s="330" t="s">
        <v>373</v>
      </c>
      <c r="J127" s="330">
        <v>666.9</v>
      </c>
    </row>
    <row r="128" spans="1:10" x14ac:dyDescent="0.2">
      <c r="A128" s="381"/>
      <c r="C128" s="323">
        <v>45662.458333333328</v>
      </c>
      <c r="D128" s="330">
        <v>1003.3</v>
      </c>
      <c r="E128" s="330">
        <v>0</v>
      </c>
      <c r="F128" s="330">
        <v>25.8</v>
      </c>
      <c r="G128" s="330">
        <v>69.8</v>
      </c>
      <c r="H128" s="330" t="s">
        <v>373</v>
      </c>
      <c r="I128" s="330" t="s">
        <v>373</v>
      </c>
      <c r="J128" s="330">
        <v>916.6</v>
      </c>
    </row>
    <row r="129" spans="1:10" x14ac:dyDescent="0.2">
      <c r="A129" s="381"/>
      <c r="C129" s="323">
        <v>45662.5</v>
      </c>
      <c r="D129" s="330">
        <v>1002.7</v>
      </c>
      <c r="E129" s="330">
        <v>0</v>
      </c>
      <c r="F129" s="330">
        <v>26.3</v>
      </c>
      <c r="G129" s="330">
        <v>68.400000000000006</v>
      </c>
      <c r="H129" s="330" t="s">
        <v>373</v>
      </c>
      <c r="I129" s="330" t="s">
        <v>373</v>
      </c>
      <c r="J129" s="330">
        <v>956.5</v>
      </c>
    </row>
    <row r="130" spans="1:10" x14ac:dyDescent="0.2">
      <c r="A130" s="381"/>
      <c r="C130" s="323">
        <v>45662.541666666672</v>
      </c>
      <c r="D130" s="330">
        <v>1002.6</v>
      </c>
      <c r="E130" s="330">
        <v>0</v>
      </c>
      <c r="F130" s="330">
        <v>25.9</v>
      </c>
      <c r="G130" s="330">
        <v>71.400000000000006</v>
      </c>
      <c r="H130" s="330" t="s">
        <v>373</v>
      </c>
      <c r="I130" s="330" t="s">
        <v>373</v>
      </c>
      <c r="J130" s="330">
        <v>718.7</v>
      </c>
    </row>
    <row r="131" spans="1:10" x14ac:dyDescent="0.2">
      <c r="A131" s="381"/>
      <c r="C131" s="323">
        <v>45662.583333333328</v>
      </c>
      <c r="D131" s="330">
        <v>1002.3</v>
      </c>
      <c r="E131" s="330">
        <v>0</v>
      </c>
      <c r="F131" s="330">
        <v>25.6</v>
      </c>
      <c r="G131" s="330">
        <v>73.5</v>
      </c>
      <c r="H131" s="330" t="s">
        <v>373</v>
      </c>
      <c r="I131" s="330" t="s">
        <v>373</v>
      </c>
      <c r="J131" s="330">
        <v>716.1</v>
      </c>
    </row>
    <row r="132" spans="1:10" x14ac:dyDescent="0.2">
      <c r="A132" s="381"/>
      <c r="C132" s="323">
        <v>45662.625</v>
      </c>
      <c r="D132" s="330">
        <v>1002</v>
      </c>
      <c r="E132" s="330">
        <v>0</v>
      </c>
      <c r="F132" s="330">
        <v>25.6</v>
      </c>
      <c r="G132" s="330">
        <v>74.400000000000006</v>
      </c>
      <c r="H132" s="330" t="s">
        <v>373</v>
      </c>
      <c r="I132" s="330" t="s">
        <v>373</v>
      </c>
      <c r="J132" s="330">
        <v>542.70000000000005</v>
      </c>
    </row>
    <row r="133" spans="1:10" x14ac:dyDescent="0.2">
      <c r="A133" s="381"/>
      <c r="C133" s="323">
        <v>45662.666666666672</v>
      </c>
      <c r="D133" s="330">
        <v>1003</v>
      </c>
      <c r="E133" s="330">
        <v>0</v>
      </c>
      <c r="F133" s="330">
        <v>24.5</v>
      </c>
      <c r="G133" s="330">
        <v>78.2</v>
      </c>
      <c r="H133" s="330" t="s">
        <v>373</v>
      </c>
      <c r="I133" s="330" t="s">
        <v>373</v>
      </c>
      <c r="J133" s="330">
        <v>222.6</v>
      </c>
    </row>
    <row r="134" spans="1:10" x14ac:dyDescent="0.2">
      <c r="A134" s="381"/>
      <c r="C134" s="323">
        <v>45662.708333333328</v>
      </c>
      <c r="D134" s="330">
        <v>1004</v>
      </c>
      <c r="E134" s="330">
        <v>0</v>
      </c>
      <c r="F134" s="330">
        <v>23.9</v>
      </c>
      <c r="G134" s="330">
        <v>80.099999999999994</v>
      </c>
      <c r="H134" s="330" t="s">
        <v>373</v>
      </c>
      <c r="I134" s="330" t="s">
        <v>373</v>
      </c>
      <c r="J134" s="330">
        <v>81.3</v>
      </c>
    </row>
    <row r="135" spans="1:10" x14ac:dyDescent="0.2">
      <c r="A135" s="381"/>
      <c r="C135" s="323">
        <v>45662.75</v>
      </c>
      <c r="D135" s="330">
        <v>1005.3</v>
      </c>
      <c r="E135" s="330">
        <v>0</v>
      </c>
      <c r="F135" s="330">
        <v>23.4</v>
      </c>
      <c r="G135" s="330">
        <v>82.3</v>
      </c>
      <c r="H135" s="330" t="s">
        <v>373</v>
      </c>
      <c r="I135" s="330" t="s">
        <v>373</v>
      </c>
      <c r="J135" s="330">
        <v>4.3</v>
      </c>
    </row>
    <row r="136" spans="1:10" x14ac:dyDescent="0.2">
      <c r="A136" s="381"/>
      <c r="C136" s="323">
        <v>45662.791666666672</v>
      </c>
      <c r="D136" s="330">
        <v>1006.1</v>
      </c>
      <c r="E136" s="330">
        <v>0</v>
      </c>
      <c r="F136" s="330">
        <v>23.3</v>
      </c>
      <c r="G136" s="330">
        <v>82.3</v>
      </c>
      <c r="H136" s="330" t="s">
        <v>373</v>
      </c>
      <c r="I136" s="330" t="s">
        <v>373</v>
      </c>
      <c r="J136" s="330">
        <v>0</v>
      </c>
    </row>
    <row r="137" spans="1:10" x14ac:dyDescent="0.2">
      <c r="A137" s="381"/>
      <c r="C137" s="323">
        <v>45662.833333333328</v>
      </c>
      <c r="D137" s="330">
        <v>1006.6</v>
      </c>
      <c r="E137" s="330">
        <v>0</v>
      </c>
      <c r="F137" s="330">
        <v>23.2</v>
      </c>
      <c r="G137" s="330">
        <v>82.6</v>
      </c>
      <c r="H137" s="330" t="s">
        <v>373</v>
      </c>
      <c r="I137" s="330" t="s">
        <v>373</v>
      </c>
      <c r="J137" s="330">
        <v>0</v>
      </c>
    </row>
    <row r="138" spans="1:10" x14ac:dyDescent="0.2">
      <c r="A138" s="381"/>
      <c r="C138" s="323">
        <v>45662.875</v>
      </c>
      <c r="D138" s="330">
        <v>1006.9</v>
      </c>
      <c r="E138" s="330">
        <v>0</v>
      </c>
      <c r="F138" s="330">
        <v>22.5</v>
      </c>
      <c r="G138" s="330">
        <v>85.4</v>
      </c>
      <c r="H138" s="330" t="s">
        <v>373</v>
      </c>
      <c r="I138" s="330" t="s">
        <v>373</v>
      </c>
      <c r="J138" s="330">
        <v>0</v>
      </c>
    </row>
    <row r="139" spans="1:10" x14ac:dyDescent="0.2">
      <c r="A139" s="381"/>
      <c r="C139" s="323">
        <v>45662.916666666672</v>
      </c>
      <c r="D139" s="330">
        <v>1006.8</v>
      </c>
      <c r="E139" s="330">
        <v>0</v>
      </c>
      <c r="F139" s="330">
        <v>21.6</v>
      </c>
      <c r="G139" s="330">
        <v>90</v>
      </c>
      <c r="H139" s="330" t="s">
        <v>373</v>
      </c>
      <c r="I139" s="339" t="s">
        <v>373</v>
      </c>
      <c r="J139" s="330">
        <v>0</v>
      </c>
    </row>
    <row r="140" spans="1:10" x14ac:dyDescent="0.2">
      <c r="A140" s="381"/>
      <c r="C140" s="323">
        <v>45662.958333333328</v>
      </c>
      <c r="D140" s="330">
        <v>1006.3</v>
      </c>
      <c r="E140" s="330">
        <v>0</v>
      </c>
      <c r="F140" s="330">
        <v>21.2</v>
      </c>
      <c r="G140" s="330">
        <v>92.4</v>
      </c>
      <c r="H140" s="331" t="s">
        <v>373</v>
      </c>
      <c r="I140" s="334" t="s">
        <v>373</v>
      </c>
      <c r="J140" s="333">
        <v>0</v>
      </c>
    </row>
    <row r="141" spans="1:10" x14ac:dyDescent="0.2">
      <c r="A141" s="381"/>
      <c r="C141" s="323">
        <v>45663</v>
      </c>
      <c r="D141" s="330">
        <v>1005.8</v>
      </c>
      <c r="E141" s="330">
        <v>0</v>
      </c>
      <c r="F141" s="330">
        <v>21.6</v>
      </c>
      <c r="G141" s="331">
        <v>90.3</v>
      </c>
      <c r="H141" s="335" t="s">
        <v>373</v>
      </c>
      <c r="I141" s="334" t="s">
        <v>373</v>
      </c>
      <c r="J141" s="333">
        <v>0</v>
      </c>
    </row>
    <row r="142" spans="1:10" x14ac:dyDescent="0.2">
      <c r="A142" s="381"/>
      <c r="C142" s="323">
        <v>45663.041666666672</v>
      </c>
      <c r="D142" s="330">
        <v>1005.5</v>
      </c>
      <c r="E142" s="330">
        <v>0</v>
      </c>
      <c r="F142" s="330">
        <v>21.3</v>
      </c>
      <c r="G142" s="330">
        <v>89</v>
      </c>
      <c r="H142" s="331" t="s">
        <v>373</v>
      </c>
      <c r="I142" s="334" t="s">
        <v>373</v>
      </c>
      <c r="J142" s="333">
        <v>0</v>
      </c>
    </row>
    <row r="143" spans="1:10" x14ac:dyDescent="0.2">
      <c r="A143" s="381"/>
      <c r="C143" s="323">
        <v>45663.083333333328</v>
      </c>
      <c r="D143" s="330">
        <v>1004.7</v>
      </c>
      <c r="E143" s="330">
        <v>0</v>
      </c>
      <c r="F143" s="330">
        <v>21</v>
      </c>
      <c r="G143" s="330">
        <v>90.1</v>
      </c>
      <c r="H143" s="330" t="s">
        <v>373</v>
      </c>
      <c r="I143" s="338" t="s">
        <v>373</v>
      </c>
      <c r="J143" s="330">
        <v>0</v>
      </c>
    </row>
    <row r="144" spans="1:10" x14ac:dyDescent="0.2">
      <c r="A144" s="381"/>
      <c r="C144" s="323">
        <v>45663.125</v>
      </c>
      <c r="D144" s="330">
        <v>1005</v>
      </c>
      <c r="E144" s="330">
        <v>0</v>
      </c>
      <c r="F144" s="330">
        <v>21.3</v>
      </c>
      <c r="G144" s="330">
        <v>90.7</v>
      </c>
      <c r="H144" s="330" t="s">
        <v>373</v>
      </c>
      <c r="I144" s="339" t="s">
        <v>373</v>
      </c>
      <c r="J144" s="330">
        <v>0</v>
      </c>
    </row>
    <row r="145" spans="1:10" x14ac:dyDescent="0.2">
      <c r="A145" s="381"/>
      <c r="C145" s="323">
        <v>45663.166666666672</v>
      </c>
      <c r="D145" s="330">
        <v>1005.2</v>
      </c>
      <c r="E145" s="330">
        <v>0</v>
      </c>
      <c r="F145" s="330">
        <v>21.3</v>
      </c>
      <c r="G145" s="331">
        <v>91.2</v>
      </c>
      <c r="H145" s="335" t="s">
        <v>373</v>
      </c>
      <c r="I145" s="334" t="s">
        <v>373</v>
      </c>
      <c r="J145" s="333">
        <v>0</v>
      </c>
    </row>
    <row r="146" spans="1:10" x14ac:dyDescent="0.2">
      <c r="A146" s="381"/>
      <c r="C146" s="323">
        <v>45663.208333333328</v>
      </c>
      <c r="D146" s="330">
        <v>1005.5</v>
      </c>
      <c r="E146" s="330">
        <v>0</v>
      </c>
      <c r="F146" s="330">
        <v>21.3</v>
      </c>
      <c r="G146" s="330">
        <v>90.8</v>
      </c>
      <c r="H146" s="331" t="s">
        <v>373</v>
      </c>
      <c r="I146" s="334" t="s">
        <v>373</v>
      </c>
      <c r="J146" s="333">
        <v>8.1999999999999993</v>
      </c>
    </row>
    <row r="147" spans="1:10" x14ac:dyDescent="0.2">
      <c r="A147" s="381"/>
      <c r="C147" s="323">
        <v>45663.25</v>
      </c>
      <c r="D147" s="330">
        <v>1005.8</v>
      </c>
      <c r="E147" s="330">
        <v>0</v>
      </c>
      <c r="F147" s="330">
        <v>22</v>
      </c>
      <c r="G147" s="331">
        <v>88.7</v>
      </c>
      <c r="H147" s="336" t="s">
        <v>373</v>
      </c>
      <c r="I147" s="334" t="s">
        <v>373</v>
      </c>
      <c r="J147" s="333">
        <v>63.9</v>
      </c>
    </row>
    <row r="148" spans="1:10" x14ac:dyDescent="0.2">
      <c r="A148" s="381"/>
      <c r="C148" s="323">
        <v>45663.291666666672</v>
      </c>
      <c r="D148" s="330">
        <v>1005.8</v>
      </c>
      <c r="E148" s="330">
        <v>0</v>
      </c>
      <c r="F148" s="330">
        <v>23.1</v>
      </c>
      <c r="G148" s="331">
        <v>83.7</v>
      </c>
      <c r="H148" s="334" t="s">
        <v>373</v>
      </c>
      <c r="I148" s="334" t="s">
        <v>373</v>
      </c>
      <c r="J148" s="333">
        <v>209.1</v>
      </c>
    </row>
    <row r="149" spans="1:10" x14ac:dyDescent="0.2">
      <c r="A149" s="381"/>
      <c r="C149" s="323">
        <v>45663.333333333328</v>
      </c>
      <c r="D149" s="330">
        <v>1005.4</v>
      </c>
      <c r="E149" s="330">
        <v>0</v>
      </c>
      <c r="F149" s="330">
        <v>25.1</v>
      </c>
      <c r="G149" s="330">
        <v>76.7</v>
      </c>
      <c r="H149" s="338" t="s">
        <v>373</v>
      </c>
      <c r="I149" s="338" t="s">
        <v>373</v>
      </c>
      <c r="J149" s="330">
        <v>609.79999999999995</v>
      </c>
    </row>
    <row r="150" spans="1:10" x14ac:dyDescent="0.2">
      <c r="A150" s="381"/>
      <c r="C150" s="323">
        <v>45663.375</v>
      </c>
      <c r="D150" s="330">
        <v>1004.7</v>
      </c>
      <c r="E150" s="330">
        <v>0</v>
      </c>
      <c r="F150" s="330">
        <v>25.4</v>
      </c>
      <c r="G150" s="330">
        <v>74.599999999999994</v>
      </c>
      <c r="H150" s="330" t="s">
        <v>373</v>
      </c>
      <c r="I150" s="330" t="s">
        <v>373</v>
      </c>
      <c r="J150" s="330">
        <v>704</v>
      </c>
    </row>
    <row r="151" spans="1:10" x14ac:dyDescent="0.2">
      <c r="A151" s="381"/>
      <c r="C151" s="323">
        <v>45663.416666666672</v>
      </c>
      <c r="D151" s="330">
        <v>1004.1</v>
      </c>
      <c r="E151" s="330">
        <v>0</v>
      </c>
      <c r="F151" s="330">
        <v>26.8</v>
      </c>
      <c r="G151" s="330">
        <v>67.099999999999994</v>
      </c>
      <c r="H151" s="330" t="s">
        <v>373</v>
      </c>
      <c r="I151" s="330" t="s">
        <v>373</v>
      </c>
      <c r="J151" s="330">
        <v>813.8</v>
      </c>
    </row>
    <row r="152" spans="1:10" x14ac:dyDescent="0.2">
      <c r="A152" s="381"/>
      <c r="C152" s="323">
        <v>45663.458333333328</v>
      </c>
      <c r="D152" s="330">
        <v>1003.7</v>
      </c>
      <c r="E152" s="330">
        <v>0</v>
      </c>
      <c r="F152" s="330">
        <v>27.2</v>
      </c>
      <c r="G152" s="330">
        <v>65.2</v>
      </c>
      <c r="H152" s="330" t="s">
        <v>373</v>
      </c>
      <c r="I152" s="330" t="s">
        <v>373</v>
      </c>
      <c r="J152" s="330">
        <v>1016.5</v>
      </c>
    </row>
    <row r="153" spans="1:10" x14ac:dyDescent="0.2">
      <c r="A153" s="381"/>
      <c r="C153" s="323">
        <v>45663.5</v>
      </c>
      <c r="D153" s="330">
        <v>1003.1</v>
      </c>
      <c r="E153" s="330">
        <v>0</v>
      </c>
      <c r="F153" s="330">
        <v>27.6</v>
      </c>
      <c r="G153" s="330">
        <v>64.400000000000006</v>
      </c>
      <c r="H153" s="330" t="s">
        <v>373</v>
      </c>
      <c r="I153" s="330" t="s">
        <v>373</v>
      </c>
      <c r="J153" s="330">
        <v>1032.8</v>
      </c>
    </row>
    <row r="154" spans="1:10" x14ac:dyDescent="0.2">
      <c r="A154" s="381"/>
      <c r="C154" s="323">
        <v>45663.541666666672</v>
      </c>
      <c r="D154" s="330">
        <v>1002.4</v>
      </c>
      <c r="E154" s="330">
        <v>0</v>
      </c>
      <c r="F154" s="330">
        <v>27.1</v>
      </c>
      <c r="G154" s="330">
        <v>65.8</v>
      </c>
      <c r="H154" s="330" t="s">
        <v>373</v>
      </c>
      <c r="I154" s="330" t="s">
        <v>373</v>
      </c>
      <c r="J154" s="330">
        <v>963</v>
      </c>
    </row>
    <row r="155" spans="1:10" x14ac:dyDescent="0.2">
      <c r="A155" s="381"/>
      <c r="C155" s="323">
        <v>45663.583333333328</v>
      </c>
      <c r="D155" s="330">
        <v>1001.9</v>
      </c>
      <c r="E155" s="330">
        <v>0</v>
      </c>
      <c r="F155" s="330">
        <v>26.7</v>
      </c>
      <c r="G155" s="330">
        <v>67.900000000000006</v>
      </c>
      <c r="H155" s="330" t="s">
        <v>373</v>
      </c>
      <c r="I155" s="330" t="s">
        <v>373</v>
      </c>
      <c r="J155" s="330">
        <v>827.2</v>
      </c>
    </row>
    <row r="156" spans="1:10" x14ac:dyDescent="0.2">
      <c r="A156" s="381"/>
      <c r="C156" s="323">
        <v>45663.625</v>
      </c>
      <c r="D156" s="330">
        <v>1002</v>
      </c>
      <c r="E156" s="330">
        <v>0</v>
      </c>
      <c r="F156" s="330">
        <v>26.1</v>
      </c>
      <c r="G156" s="330">
        <v>70.400000000000006</v>
      </c>
      <c r="H156" s="330" t="s">
        <v>373</v>
      </c>
      <c r="I156" s="330" t="s">
        <v>373</v>
      </c>
      <c r="J156" s="330">
        <v>636.79999999999995</v>
      </c>
    </row>
    <row r="157" spans="1:10" x14ac:dyDescent="0.2">
      <c r="A157" s="381"/>
      <c r="C157" s="323">
        <v>45663.666666666672</v>
      </c>
      <c r="D157" s="330">
        <v>1002.8</v>
      </c>
      <c r="E157" s="330">
        <v>0</v>
      </c>
      <c r="F157" s="330">
        <v>25.5</v>
      </c>
      <c r="G157" s="330">
        <v>72.7</v>
      </c>
      <c r="H157" s="330" t="s">
        <v>373</v>
      </c>
      <c r="I157" s="330" t="s">
        <v>373</v>
      </c>
      <c r="J157" s="330">
        <v>382.6</v>
      </c>
    </row>
    <row r="158" spans="1:10" x14ac:dyDescent="0.2">
      <c r="A158" s="381"/>
      <c r="C158" s="323">
        <v>45663.708333333328</v>
      </c>
      <c r="D158" s="330">
        <v>1004.5</v>
      </c>
      <c r="E158" s="330">
        <v>0</v>
      </c>
      <c r="F158" s="330">
        <v>24.6</v>
      </c>
      <c r="G158" s="330">
        <v>76</v>
      </c>
      <c r="H158" s="330" t="s">
        <v>373</v>
      </c>
      <c r="I158" s="330" t="s">
        <v>373</v>
      </c>
      <c r="J158" s="330">
        <v>96.4</v>
      </c>
    </row>
    <row r="159" spans="1:10" x14ac:dyDescent="0.2">
      <c r="A159" s="381"/>
      <c r="C159" s="323">
        <v>45663.75</v>
      </c>
      <c r="D159" s="330">
        <v>1006</v>
      </c>
      <c r="E159" s="330">
        <v>0</v>
      </c>
      <c r="F159" s="330">
        <v>24.2</v>
      </c>
      <c r="G159" s="330">
        <v>77.8</v>
      </c>
      <c r="H159" s="330" t="s">
        <v>373</v>
      </c>
      <c r="I159" s="330" t="s">
        <v>373</v>
      </c>
      <c r="J159" s="330">
        <v>4.0999999999999996</v>
      </c>
    </row>
    <row r="160" spans="1:10" x14ac:dyDescent="0.2">
      <c r="A160" s="381"/>
      <c r="C160" s="323">
        <v>45663.791666666672</v>
      </c>
      <c r="D160" s="330">
        <v>1007</v>
      </c>
      <c r="E160" s="330">
        <v>0</v>
      </c>
      <c r="F160" s="330">
        <v>23.9</v>
      </c>
      <c r="G160" s="330">
        <v>78.3</v>
      </c>
      <c r="H160" s="330" t="s">
        <v>373</v>
      </c>
      <c r="I160" s="330" t="s">
        <v>373</v>
      </c>
      <c r="J160" s="330">
        <v>0</v>
      </c>
    </row>
    <row r="161" spans="1:10" x14ac:dyDescent="0.2">
      <c r="A161" s="381"/>
      <c r="C161" s="323">
        <v>45663.833333333328</v>
      </c>
      <c r="D161" s="330">
        <v>1007.6</v>
      </c>
      <c r="E161" s="330">
        <v>0</v>
      </c>
      <c r="F161" s="330">
        <v>23.4</v>
      </c>
      <c r="G161" s="330">
        <v>81.900000000000006</v>
      </c>
      <c r="H161" s="330" t="s">
        <v>373</v>
      </c>
      <c r="I161" s="330" t="s">
        <v>373</v>
      </c>
      <c r="J161" s="330">
        <v>0</v>
      </c>
    </row>
    <row r="162" spans="1:10" x14ac:dyDescent="0.2">
      <c r="A162" s="381"/>
      <c r="C162" s="323">
        <v>45663.875</v>
      </c>
      <c r="D162" s="330">
        <v>1008</v>
      </c>
      <c r="E162" s="330">
        <v>0</v>
      </c>
      <c r="F162" s="330">
        <v>23.4</v>
      </c>
      <c r="G162" s="330">
        <v>82.1</v>
      </c>
      <c r="H162" s="330" t="s">
        <v>373</v>
      </c>
      <c r="I162" s="330" t="s">
        <v>373</v>
      </c>
      <c r="J162" s="330">
        <v>0</v>
      </c>
    </row>
    <row r="163" spans="1:10" x14ac:dyDescent="0.2">
      <c r="A163" s="381"/>
      <c r="C163" s="323">
        <v>45663.916666666672</v>
      </c>
      <c r="D163" s="330">
        <v>1007.6</v>
      </c>
      <c r="E163" s="330">
        <v>0</v>
      </c>
      <c r="F163" s="330">
        <v>23.5</v>
      </c>
      <c r="G163" s="330">
        <v>79.5</v>
      </c>
      <c r="H163" s="330" t="s">
        <v>373</v>
      </c>
      <c r="I163" s="330" t="s">
        <v>373</v>
      </c>
      <c r="J163" s="330">
        <v>0</v>
      </c>
    </row>
    <row r="164" spans="1:10" x14ac:dyDescent="0.2">
      <c r="A164" s="381"/>
      <c r="C164" s="323">
        <v>45663.958333333328</v>
      </c>
      <c r="D164" s="330">
        <v>1007.2</v>
      </c>
      <c r="E164" s="330">
        <v>0</v>
      </c>
      <c r="F164" s="330">
        <v>22.9</v>
      </c>
      <c r="G164" s="331">
        <v>82.8</v>
      </c>
      <c r="H164" s="332" t="s">
        <v>373</v>
      </c>
      <c r="I164" s="332" t="s">
        <v>373</v>
      </c>
      <c r="J164" s="333">
        <v>0</v>
      </c>
    </row>
    <row r="165" spans="1:10" x14ac:dyDescent="0.2">
      <c r="A165" s="381"/>
      <c r="C165" s="323">
        <v>45664</v>
      </c>
      <c r="D165" s="330">
        <v>1006.4</v>
      </c>
      <c r="E165" s="330">
        <v>0</v>
      </c>
      <c r="F165" s="330">
        <v>23</v>
      </c>
      <c r="G165" s="331">
        <v>80.5</v>
      </c>
      <c r="H165" s="334" t="s">
        <v>373</v>
      </c>
      <c r="I165" s="334" t="s">
        <v>373</v>
      </c>
      <c r="J165" s="333">
        <v>0</v>
      </c>
    </row>
    <row r="166" spans="1:10" x14ac:dyDescent="0.2">
      <c r="A166" s="381"/>
      <c r="C166" s="323">
        <v>45664.041666666672</v>
      </c>
      <c r="D166" s="330">
        <v>1006.1</v>
      </c>
      <c r="E166" s="330">
        <v>0</v>
      </c>
      <c r="F166" s="330">
        <v>22.9</v>
      </c>
      <c r="G166" s="331">
        <v>79.8</v>
      </c>
      <c r="H166" s="334" t="s">
        <v>373</v>
      </c>
      <c r="I166" s="334" t="s">
        <v>373</v>
      </c>
      <c r="J166" s="333">
        <v>0</v>
      </c>
    </row>
    <row r="167" spans="1:10" x14ac:dyDescent="0.2">
      <c r="A167" s="381"/>
      <c r="C167" s="323">
        <v>45664.083333333328</v>
      </c>
      <c r="D167" s="330">
        <v>1005.7</v>
      </c>
      <c r="E167" s="330">
        <v>0</v>
      </c>
      <c r="F167" s="330">
        <v>22.3</v>
      </c>
      <c r="G167" s="331">
        <v>82.7</v>
      </c>
      <c r="H167" s="344" t="s">
        <v>373</v>
      </c>
      <c r="I167" s="334" t="s">
        <v>373</v>
      </c>
      <c r="J167" s="333">
        <v>0</v>
      </c>
    </row>
    <row r="168" spans="1:10" x14ac:dyDescent="0.2">
      <c r="A168" s="381"/>
      <c r="C168" s="323">
        <v>45664.125</v>
      </c>
      <c r="D168" s="330">
        <v>1005.7</v>
      </c>
      <c r="E168" s="330">
        <v>0</v>
      </c>
      <c r="F168" s="330">
        <v>22.4</v>
      </c>
      <c r="G168" s="331">
        <v>80.900000000000006</v>
      </c>
      <c r="H168" s="350" t="s">
        <v>373</v>
      </c>
      <c r="I168" s="348" t="s">
        <v>373</v>
      </c>
      <c r="J168" s="333">
        <v>0</v>
      </c>
    </row>
    <row r="169" spans="1:10" x14ac:dyDescent="0.2">
      <c r="A169" s="381"/>
      <c r="C169" s="323">
        <v>45664.166666666672</v>
      </c>
      <c r="D169" s="330">
        <v>1005.8</v>
      </c>
      <c r="E169" s="330">
        <v>0</v>
      </c>
      <c r="F169" s="330">
        <v>22.7</v>
      </c>
      <c r="G169" s="331">
        <v>79.400000000000006</v>
      </c>
      <c r="H169" s="345" t="s">
        <v>373</v>
      </c>
      <c r="I169" s="345" t="s">
        <v>373</v>
      </c>
      <c r="J169" s="333">
        <v>0</v>
      </c>
    </row>
    <row r="170" spans="1:10" x14ac:dyDescent="0.2">
      <c r="A170" s="381"/>
      <c r="C170" s="323">
        <v>45664.208333333328</v>
      </c>
      <c r="D170" s="330">
        <v>1006.2</v>
      </c>
      <c r="E170" s="330">
        <v>0</v>
      </c>
      <c r="F170" s="330">
        <v>22.6</v>
      </c>
      <c r="G170" s="331">
        <v>80.5</v>
      </c>
      <c r="H170" s="345" t="s">
        <v>373</v>
      </c>
      <c r="I170" s="345" t="s">
        <v>373</v>
      </c>
      <c r="J170" s="333">
        <v>5.7</v>
      </c>
    </row>
    <row r="171" spans="1:10" x14ac:dyDescent="0.2">
      <c r="A171" s="381"/>
      <c r="C171" s="323">
        <v>45664.25</v>
      </c>
      <c r="D171" s="330">
        <v>1006.6</v>
      </c>
      <c r="E171" s="330">
        <v>0</v>
      </c>
      <c r="F171" s="330">
        <v>22.4</v>
      </c>
      <c r="G171" s="331">
        <v>85.8</v>
      </c>
      <c r="H171" s="345" t="s">
        <v>373</v>
      </c>
      <c r="I171" s="345" t="s">
        <v>373</v>
      </c>
      <c r="J171" s="333">
        <v>63.3</v>
      </c>
    </row>
    <row r="172" spans="1:10" x14ac:dyDescent="0.2">
      <c r="A172" s="381"/>
      <c r="C172" s="323">
        <v>45664.291666666672</v>
      </c>
      <c r="D172" s="330">
        <v>1006.5</v>
      </c>
      <c r="E172" s="330">
        <v>0</v>
      </c>
      <c r="F172" s="330">
        <v>23</v>
      </c>
      <c r="G172" s="331">
        <v>82.2</v>
      </c>
      <c r="H172" s="350" t="s">
        <v>373</v>
      </c>
      <c r="I172" s="350" t="s">
        <v>373</v>
      </c>
      <c r="J172" s="333">
        <v>223.7</v>
      </c>
    </row>
    <row r="173" spans="1:10" x14ac:dyDescent="0.2">
      <c r="A173" s="381"/>
      <c r="C173" s="323">
        <v>45664.333333333328</v>
      </c>
      <c r="D173" s="330">
        <v>1006.1</v>
      </c>
      <c r="E173" s="330">
        <v>0</v>
      </c>
      <c r="F173" s="330">
        <v>24.9</v>
      </c>
      <c r="G173" s="330">
        <v>74</v>
      </c>
      <c r="H173" s="330" t="s">
        <v>373</v>
      </c>
      <c r="I173" s="330" t="s">
        <v>373</v>
      </c>
      <c r="J173" s="330">
        <v>672.9</v>
      </c>
    </row>
    <row r="174" spans="1:10" x14ac:dyDescent="0.2">
      <c r="A174" s="381"/>
      <c r="C174" s="323">
        <v>45664.375</v>
      </c>
      <c r="D174" s="330">
        <v>1005.4</v>
      </c>
      <c r="E174" s="330">
        <v>0</v>
      </c>
      <c r="F174" s="330">
        <v>25.9</v>
      </c>
      <c r="G174" s="330">
        <v>69.400000000000006</v>
      </c>
      <c r="H174" s="330" t="s">
        <v>373</v>
      </c>
      <c r="I174" s="330" t="s">
        <v>373</v>
      </c>
      <c r="J174" s="330">
        <v>747.9</v>
      </c>
    </row>
    <row r="175" spans="1:10" x14ac:dyDescent="0.2">
      <c r="A175" s="381"/>
      <c r="C175" s="323">
        <v>45664.416666666672</v>
      </c>
      <c r="D175" s="330">
        <v>1005</v>
      </c>
      <c r="E175" s="330">
        <v>0</v>
      </c>
      <c r="F175" s="330">
        <v>26.3</v>
      </c>
      <c r="G175" s="330">
        <v>68.2</v>
      </c>
      <c r="H175" s="330" t="s">
        <v>373</v>
      </c>
      <c r="I175" s="330" t="s">
        <v>373</v>
      </c>
      <c r="J175" s="330">
        <v>714.8</v>
      </c>
    </row>
    <row r="176" spans="1:10" x14ac:dyDescent="0.2">
      <c r="A176" s="381"/>
      <c r="C176" s="323">
        <v>45664.458333333328</v>
      </c>
      <c r="D176" s="330">
        <v>1004.2</v>
      </c>
      <c r="E176" s="330">
        <v>0</v>
      </c>
      <c r="F176" s="330">
        <v>27.1</v>
      </c>
      <c r="G176" s="330">
        <v>65.3</v>
      </c>
      <c r="H176" s="330" t="s">
        <v>373</v>
      </c>
      <c r="I176" s="330" t="s">
        <v>373</v>
      </c>
      <c r="J176" s="330">
        <v>1005.1</v>
      </c>
    </row>
    <row r="177" spans="1:10" x14ac:dyDescent="0.2">
      <c r="A177" s="381"/>
      <c r="C177" s="323">
        <v>45664.5</v>
      </c>
      <c r="D177" s="330">
        <v>1003.6</v>
      </c>
      <c r="E177" s="330">
        <v>0</v>
      </c>
      <c r="F177" s="330">
        <v>26.8</v>
      </c>
      <c r="G177" s="330">
        <v>65.599999999999994</v>
      </c>
      <c r="H177" s="330" t="s">
        <v>373</v>
      </c>
      <c r="I177" s="330" t="s">
        <v>373</v>
      </c>
      <c r="J177" s="330">
        <v>1042.2</v>
      </c>
    </row>
    <row r="178" spans="1:10" x14ac:dyDescent="0.2">
      <c r="A178" s="381"/>
      <c r="C178" s="323">
        <v>45664.541666666672</v>
      </c>
      <c r="D178" s="330">
        <v>1003.1</v>
      </c>
      <c r="E178" s="330">
        <v>0</v>
      </c>
      <c r="F178" s="330">
        <v>26.2</v>
      </c>
      <c r="G178" s="330">
        <v>68.7</v>
      </c>
      <c r="H178" s="330" t="s">
        <v>373</v>
      </c>
      <c r="I178" s="330" t="s">
        <v>373</v>
      </c>
      <c r="J178" s="330">
        <v>855.2</v>
      </c>
    </row>
    <row r="179" spans="1:10" x14ac:dyDescent="0.2">
      <c r="A179" s="381"/>
      <c r="C179" s="323">
        <v>45664.583333333328</v>
      </c>
      <c r="D179" s="330">
        <v>1002.9</v>
      </c>
      <c r="E179" s="330">
        <v>0</v>
      </c>
      <c r="F179" s="330">
        <v>25.4</v>
      </c>
      <c r="G179" s="330">
        <v>72.599999999999994</v>
      </c>
      <c r="H179" s="330" t="s">
        <v>373</v>
      </c>
      <c r="I179" s="330" t="s">
        <v>373</v>
      </c>
      <c r="J179" s="330">
        <v>783.1</v>
      </c>
    </row>
    <row r="180" spans="1:10" x14ac:dyDescent="0.2">
      <c r="A180" s="381"/>
      <c r="C180" s="323">
        <v>45664.625</v>
      </c>
      <c r="D180" s="330">
        <v>1002.5</v>
      </c>
      <c r="E180" s="330">
        <v>0</v>
      </c>
      <c r="F180" s="330">
        <v>25.1</v>
      </c>
      <c r="G180" s="330">
        <v>75.099999999999994</v>
      </c>
      <c r="H180" s="330" t="s">
        <v>373</v>
      </c>
      <c r="I180" s="330" t="s">
        <v>373</v>
      </c>
      <c r="J180" s="330">
        <v>681.4</v>
      </c>
    </row>
    <row r="181" spans="1:10" x14ac:dyDescent="0.2">
      <c r="A181" s="381"/>
      <c r="C181" s="323">
        <v>45664.666666666672</v>
      </c>
      <c r="D181" s="330">
        <v>1002.9</v>
      </c>
      <c r="E181" s="330">
        <v>0</v>
      </c>
      <c r="F181" s="330">
        <v>25.1</v>
      </c>
      <c r="G181" s="330">
        <v>74.5</v>
      </c>
      <c r="H181" s="330" t="s">
        <v>373</v>
      </c>
      <c r="I181" s="330" t="s">
        <v>373</v>
      </c>
      <c r="J181" s="330">
        <v>423.9</v>
      </c>
    </row>
    <row r="182" spans="1:10" x14ac:dyDescent="0.2">
      <c r="A182" s="381"/>
      <c r="C182" s="323">
        <v>45664.708333333328</v>
      </c>
      <c r="D182" s="330">
        <v>1004</v>
      </c>
      <c r="E182" s="330">
        <v>0</v>
      </c>
      <c r="F182" s="330">
        <v>24.3</v>
      </c>
      <c r="G182" s="330">
        <v>77.5</v>
      </c>
      <c r="H182" s="330" t="s">
        <v>373</v>
      </c>
      <c r="I182" s="330" t="s">
        <v>373</v>
      </c>
      <c r="J182" s="330">
        <v>165.9</v>
      </c>
    </row>
    <row r="183" spans="1:10" x14ac:dyDescent="0.2">
      <c r="A183" s="381"/>
      <c r="C183" s="323">
        <v>45664.75</v>
      </c>
      <c r="D183" s="330">
        <v>1005.4</v>
      </c>
      <c r="E183" s="330">
        <v>0</v>
      </c>
      <c r="F183" s="330">
        <v>23.3</v>
      </c>
      <c r="G183" s="330">
        <v>82.4</v>
      </c>
      <c r="H183" s="330" t="s">
        <v>373</v>
      </c>
      <c r="I183" s="330" t="s">
        <v>373</v>
      </c>
      <c r="J183" s="330">
        <v>14.1</v>
      </c>
    </row>
    <row r="184" spans="1:10" x14ac:dyDescent="0.2">
      <c r="A184" s="381"/>
      <c r="C184" s="323">
        <v>45664.791666666672</v>
      </c>
      <c r="D184" s="330">
        <v>1006.4</v>
      </c>
      <c r="E184" s="330">
        <v>0</v>
      </c>
      <c r="F184" s="330">
        <v>22.9</v>
      </c>
      <c r="G184" s="330">
        <v>85.3</v>
      </c>
      <c r="H184" s="330" t="s">
        <v>373</v>
      </c>
      <c r="I184" s="330" t="s">
        <v>373</v>
      </c>
      <c r="J184" s="330">
        <v>0</v>
      </c>
    </row>
    <row r="185" spans="1:10" x14ac:dyDescent="0.2">
      <c r="A185" s="381"/>
      <c r="C185" s="323">
        <v>45664.833333333328</v>
      </c>
      <c r="D185" s="330">
        <v>1006.9</v>
      </c>
      <c r="E185" s="330">
        <v>0</v>
      </c>
      <c r="F185" s="330">
        <v>22.9</v>
      </c>
      <c r="G185" s="330">
        <v>84.1</v>
      </c>
      <c r="H185" s="330" t="s">
        <v>373</v>
      </c>
      <c r="I185" s="330" t="s">
        <v>373</v>
      </c>
      <c r="J185" s="330">
        <v>0</v>
      </c>
    </row>
    <row r="186" spans="1:10" x14ac:dyDescent="0.2">
      <c r="A186" s="381"/>
      <c r="C186" s="323">
        <v>45664.875</v>
      </c>
      <c r="D186" s="330">
        <v>1007.3</v>
      </c>
      <c r="E186" s="330">
        <v>0</v>
      </c>
      <c r="F186" s="330">
        <v>22.8</v>
      </c>
      <c r="G186" s="330">
        <v>82.6</v>
      </c>
      <c r="H186" s="330" t="s">
        <v>373</v>
      </c>
      <c r="I186" s="330" t="s">
        <v>373</v>
      </c>
      <c r="J186" s="330">
        <v>0</v>
      </c>
    </row>
    <row r="187" spans="1:10" x14ac:dyDescent="0.2">
      <c r="A187" s="381"/>
      <c r="C187" s="323">
        <v>45664.916666666672</v>
      </c>
      <c r="D187" s="330">
        <v>1007.3</v>
      </c>
      <c r="E187" s="330">
        <v>0</v>
      </c>
      <c r="F187" s="330">
        <v>22.8</v>
      </c>
      <c r="G187" s="330">
        <v>82.4</v>
      </c>
      <c r="H187" s="330" t="s">
        <v>373</v>
      </c>
      <c r="I187" s="330" t="s">
        <v>373</v>
      </c>
      <c r="J187" s="330">
        <v>0</v>
      </c>
    </row>
    <row r="188" spans="1:10" x14ac:dyDescent="0.2">
      <c r="A188" s="381"/>
      <c r="C188" s="323">
        <v>45664.958333333328</v>
      </c>
      <c r="D188" s="330">
        <v>1007.2</v>
      </c>
      <c r="E188" s="330">
        <v>0</v>
      </c>
      <c r="F188" s="330">
        <v>21.8</v>
      </c>
      <c r="G188" s="330">
        <v>86.4</v>
      </c>
      <c r="H188" s="330" t="s">
        <v>373</v>
      </c>
      <c r="I188" s="330" t="s">
        <v>373</v>
      </c>
      <c r="J188" s="330">
        <v>0</v>
      </c>
    </row>
    <row r="189" spans="1:10" x14ac:dyDescent="0.2">
      <c r="A189" s="381"/>
      <c r="C189" s="323">
        <v>45665</v>
      </c>
      <c r="D189" s="330">
        <v>1006.8</v>
      </c>
      <c r="E189" s="330">
        <v>0</v>
      </c>
      <c r="F189" s="330">
        <v>20.9</v>
      </c>
      <c r="G189" s="330">
        <v>91</v>
      </c>
      <c r="H189" s="330" t="s">
        <v>373</v>
      </c>
      <c r="I189" s="339" t="s">
        <v>373</v>
      </c>
      <c r="J189" s="330">
        <v>0</v>
      </c>
    </row>
    <row r="190" spans="1:10" x14ac:dyDescent="0.2">
      <c r="A190" s="381"/>
      <c r="C190" s="323">
        <v>45665.041666666672</v>
      </c>
      <c r="D190" s="330">
        <v>1006.2</v>
      </c>
      <c r="E190" s="330">
        <v>0</v>
      </c>
      <c r="F190" s="330">
        <v>20.7</v>
      </c>
      <c r="G190" s="330">
        <v>92.5</v>
      </c>
      <c r="H190" s="331" t="s">
        <v>373</v>
      </c>
      <c r="I190" s="334" t="s">
        <v>373</v>
      </c>
      <c r="J190" s="333">
        <v>0</v>
      </c>
    </row>
    <row r="191" spans="1:10" x14ac:dyDescent="0.2">
      <c r="A191" s="381"/>
      <c r="C191" s="323">
        <v>45665.083333333328</v>
      </c>
      <c r="D191" s="330">
        <v>1006</v>
      </c>
      <c r="E191" s="330">
        <v>0</v>
      </c>
      <c r="F191" s="330">
        <v>20.8</v>
      </c>
      <c r="G191" s="330">
        <v>93.2</v>
      </c>
      <c r="H191" s="346" t="s">
        <v>373</v>
      </c>
      <c r="I191" s="334" t="s">
        <v>373</v>
      </c>
      <c r="J191" s="333">
        <v>0</v>
      </c>
    </row>
    <row r="192" spans="1:10" x14ac:dyDescent="0.2">
      <c r="A192" s="381"/>
      <c r="C192" s="323">
        <v>45665.125</v>
      </c>
      <c r="D192" s="330">
        <v>1005.6</v>
      </c>
      <c r="E192" s="330">
        <v>0</v>
      </c>
      <c r="F192" s="330">
        <v>21.2</v>
      </c>
      <c r="G192" s="331">
        <v>88.9</v>
      </c>
      <c r="H192" s="334" t="s">
        <v>373</v>
      </c>
      <c r="I192" s="334" t="s">
        <v>373</v>
      </c>
      <c r="J192" s="333">
        <v>0</v>
      </c>
    </row>
    <row r="193" spans="1:10" x14ac:dyDescent="0.2">
      <c r="A193" s="381"/>
      <c r="C193" s="323">
        <v>45665.166666666672</v>
      </c>
      <c r="D193" s="330">
        <v>1006.1</v>
      </c>
      <c r="E193" s="330">
        <v>0</v>
      </c>
      <c r="F193" s="330">
        <v>21.8</v>
      </c>
      <c r="G193" s="331">
        <v>81.2</v>
      </c>
      <c r="H193" s="334" t="s">
        <v>373</v>
      </c>
      <c r="I193" s="334" t="s">
        <v>373</v>
      </c>
      <c r="J193" s="333">
        <v>0</v>
      </c>
    </row>
    <row r="194" spans="1:10" x14ac:dyDescent="0.2">
      <c r="A194" s="381"/>
      <c r="C194" s="323">
        <v>45665.208333333328</v>
      </c>
      <c r="D194" s="330">
        <v>1006.9</v>
      </c>
      <c r="E194" s="330">
        <v>0</v>
      </c>
      <c r="F194" s="330">
        <v>21.7</v>
      </c>
      <c r="G194" s="331">
        <v>81.900000000000006</v>
      </c>
      <c r="H194" s="351" t="s">
        <v>373</v>
      </c>
      <c r="I194" s="334" t="s">
        <v>373</v>
      </c>
      <c r="J194" s="333">
        <v>8</v>
      </c>
    </row>
    <row r="195" spans="1:10" x14ac:dyDescent="0.2">
      <c r="A195" s="381"/>
      <c r="C195" s="323">
        <v>45665.25</v>
      </c>
      <c r="D195" s="330">
        <v>1007.2</v>
      </c>
      <c r="E195" s="330">
        <v>0</v>
      </c>
      <c r="F195" s="330">
        <v>21.2</v>
      </c>
      <c r="G195" s="331">
        <v>85.2</v>
      </c>
      <c r="H195" s="336" t="s">
        <v>373</v>
      </c>
      <c r="I195" s="334" t="s">
        <v>373</v>
      </c>
      <c r="J195" s="333">
        <v>84</v>
      </c>
    </row>
    <row r="196" spans="1:10" x14ac:dyDescent="0.2">
      <c r="A196" s="381"/>
      <c r="C196" s="323">
        <v>45665.291666666672</v>
      </c>
      <c r="D196" s="330">
        <v>1007.3</v>
      </c>
      <c r="E196" s="330">
        <v>0</v>
      </c>
      <c r="F196" s="330">
        <v>21.2</v>
      </c>
      <c r="G196" s="331">
        <v>87.2</v>
      </c>
      <c r="H196" s="334" t="s">
        <v>373</v>
      </c>
      <c r="I196" s="334" t="s">
        <v>373</v>
      </c>
      <c r="J196" s="333">
        <v>208.2</v>
      </c>
    </row>
    <row r="197" spans="1:10" x14ac:dyDescent="0.2">
      <c r="A197" s="381"/>
      <c r="C197" s="323">
        <v>45665.333333333328</v>
      </c>
      <c r="D197" s="330">
        <v>1007</v>
      </c>
      <c r="E197" s="330">
        <v>0</v>
      </c>
      <c r="F197" s="330">
        <v>21.6</v>
      </c>
      <c r="G197" s="330">
        <v>87.5</v>
      </c>
      <c r="H197" s="338" t="s">
        <v>373</v>
      </c>
      <c r="I197" s="338" t="s">
        <v>373</v>
      </c>
      <c r="J197" s="330">
        <v>317.10000000000002</v>
      </c>
    </row>
    <row r="198" spans="1:10" x14ac:dyDescent="0.2">
      <c r="A198" s="381"/>
      <c r="C198" s="323">
        <v>45665.375</v>
      </c>
      <c r="D198" s="330">
        <v>1006.3</v>
      </c>
      <c r="E198" s="330">
        <v>0</v>
      </c>
      <c r="F198" s="330">
        <v>22.8</v>
      </c>
      <c r="G198" s="330">
        <v>81.3</v>
      </c>
      <c r="H198" s="330" t="s">
        <v>373</v>
      </c>
      <c r="I198" s="330" t="s">
        <v>373</v>
      </c>
      <c r="J198" s="330">
        <v>489.9</v>
      </c>
    </row>
    <row r="199" spans="1:10" x14ac:dyDescent="0.2">
      <c r="A199" s="381"/>
      <c r="C199" s="323">
        <v>45665.416666666672</v>
      </c>
      <c r="D199" s="330">
        <v>1005.6</v>
      </c>
      <c r="E199" s="330">
        <v>0</v>
      </c>
      <c r="F199" s="330">
        <v>23</v>
      </c>
      <c r="G199" s="330">
        <v>82.2</v>
      </c>
      <c r="H199" s="330" t="s">
        <v>373</v>
      </c>
      <c r="I199" s="330" t="s">
        <v>373</v>
      </c>
      <c r="J199" s="330">
        <v>591.70000000000005</v>
      </c>
    </row>
    <row r="200" spans="1:10" x14ac:dyDescent="0.2">
      <c r="A200" s="381"/>
      <c r="C200" s="323">
        <v>45665.458333333328</v>
      </c>
      <c r="D200" s="330">
        <v>1005.2</v>
      </c>
      <c r="E200" s="330">
        <v>0</v>
      </c>
      <c r="F200" s="330">
        <v>22.9</v>
      </c>
      <c r="G200" s="330">
        <v>83.4</v>
      </c>
      <c r="H200" s="330" t="s">
        <v>373</v>
      </c>
      <c r="I200" s="330" t="s">
        <v>373</v>
      </c>
      <c r="J200" s="330">
        <v>473.9</v>
      </c>
    </row>
    <row r="201" spans="1:10" x14ac:dyDescent="0.2">
      <c r="A201" s="381"/>
      <c r="C201" s="323">
        <v>45665.5</v>
      </c>
      <c r="D201" s="330">
        <v>1004.5</v>
      </c>
      <c r="E201" s="330">
        <v>0</v>
      </c>
      <c r="F201" s="330">
        <v>23.9</v>
      </c>
      <c r="G201" s="330">
        <v>78.599999999999994</v>
      </c>
      <c r="H201" s="330" t="s">
        <v>373</v>
      </c>
      <c r="I201" s="330" t="s">
        <v>373</v>
      </c>
      <c r="J201" s="330">
        <v>628.20000000000005</v>
      </c>
    </row>
    <row r="202" spans="1:10" x14ac:dyDescent="0.2">
      <c r="A202" s="381"/>
      <c r="C202" s="323">
        <v>45665.541666666672</v>
      </c>
      <c r="D202" s="330">
        <v>1003.3</v>
      </c>
      <c r="E202" s="330">
        <v>0</v>
      </c>
      <c r="F202" s="330">
        <v>25.8</v>
      </c>
      <c r="G202" s="330">
        <v>69.900000000000006</v>
      </c>
      <c r="H202" s="330" t="s">
        <v>373</v>
      </c>
      <c r="I202" s="330" t="s">
        <v>373</v>
      </c>
      <c r="J202" s="330">
        <v>908.7</v>
      </c>
    </row>
    <row r="203" spans="1:10" x14ac:dyDescent="0.2">
      <c r="A203" s="381"/>
      <c r="C203" s="323">
        <v>45665.583333333328</v>
      </c>
      <c r="D203" s="330">
        <v>1003.1</v>
      </c>
      <c r="E203" s="330">
        <v>0</v>
      </c>
      <c r="F203" s="330">
        <v>25.5</v>
      </c>
      <c r="G203" s="330">
        <v>70.400000000000006</v>
      </c>
      <c r="H203" s="330" t="s">
        <v>373</v>
      </c>
      <c r="I203" s="330" t="s">
        <v>373</v>
      </c>
      <c r="J203" s="330">
        <v>680.3</v>
      </c>
    </row>
    <row r="204" spans="1:10" x14ac:dyDescent="0.2">
      <c r="A204" s="381"/>
      <c r="C204" s="323">
        <v>45665.625</v>
      </c>
      <c r="D204" s="330">
        <v>1003.4</v>
      </c>
      <c r="E204" s="330">
        <v>0</v>
      </c>
      <c r="F204" s="330">
        <v>24.9</v>
      </c>
      <c r="G204" s="330">
        <v>72.599999999999994</v>
      </c>
      <c r="H204" s="330" t="s">
        <v>373</v>
      </c>
      <c r="I204" s="330" t="s">
        <v>373</v>
      </c>
      <c r="J204" s="330">
        <v>409.7</v>
      </c>
    </row>
    <row r="205" spans="1:10" x14ac:dyDescent="0.2">
      <c r="A205" s="381"/>
      <c r="C205" s="323">
        <v>45665.666666666672</v>
      </c>
      <c r="D205" s="330">
        <v>1004</v>
      </c>
      <c r="E205" s="330">
        <v>0</v>
      </c>
      <c r="F205" s="330">
        <v>23.9</v>
      </c>
      <c r="G205" s="330">
        <v>76.900000000000006</v>
      </c>
      <c r="H205" s="330" t="s">
        <v>373</v>
      </c>
      <c r="I205" s="330" t="s">
        <v>373</v>
      </c>
      <c r="J205" s="330">
        <v>259</v>
      </c>
    </row>
    <row r="206" spans="1:10" x14ac:dyDescent="0.2">
      <c r="A206" s="381"/>
      <c r="C206" s="323">
        <v>45665.708333333328</v>
      </c>
      <c r="D206" s="330">
        <v>1004.8</v>
      </c>
      <c r="E206" s="330">
        <v>0</v>
      </c>
      <c r="F206" s="330">
        <v>23.6</v>
      </c>
      <c r="G206" s="330">
        <v>78</v>
      </c>
      <c r="H206" s="330" t="s">
        <v>373</v>
      </c>
      <c r="I206" s="330" t="s">
        <v>373</v>
      </c>
      <c r="J206" s="330">
        <v>89</v>
      </c>
    </row>
    <row r="207" spans="1:10" x14ac:dyDescent="0.2">
      <c r="A207" s="381"/>
      <c r="C207" s="323">
        <v>45665.75</v>
      </c>
      <c r="D207" s="330">
        <v>1005.7</v>
      </c>
      <c r="E207" s="330">
        <v>0</v>
      </c>
      <c r="F207" s="330">
        <v>23</v>
      </c>
      <c r="G207" s="330">
        <v>81.099999999999994</v>
      </c>
      <c r="H207" s="330" t="s">
        <v>373</v>
      </c>
      <c r="I207" s="330" t="s">
        <v>373</v>
      </c>
      <c r="J207" s="330">
        <v>6.4</v>
      </c>
    </row>
    <row r="208" spans="1:10" x14ac:dyDescent="0.2">
      <c r="A208" s="381"/>
      <c r="C208" s="323">
        <v>45665.791666666672</v>
      </c>
      <c r="D208" s="330">
        <v>1006.3</v>
      </c>
      <c r="E208" s="330">
        <v>0</v>
      </c>
      <c r="F208" s="330">
        <v>22.7</v>
      </c>
      <c r="G208" s="330">
        <v>82.9</v>
      </c>
      <c r="H208" s="330" t="s">
        <v>373</v>
      </c>
      <c r="I208" s="330" t="s">
        <v>373</v>
      </c>
      <c r="J208" s="330">
        <v>0</v>
      </c>
    </row>
    <row r="209" spans="1:10" x14ac:dyDescent="0.2">
      <c r="A209" s="381"/>
      <c r="C209" s="323">
        <v>45665.833333333328</v>
      </c>
      <c r="D209" s="330">
        <v>1006.5</v>
      </c>
      <c r="E209" s="330">
        <v>0</v>
      </c>
      <c r="F209" s="330">
        <v>22.6</v>
      </c>
      <c r="G209" s="330">
        <v>82.9</v>
      </c>
      <c r="H209" s="330" t="s">
        <v>373</v>
      </c>
      <c r="I209" s="330" t="s">
        <v>373</v>
      </c>
      <c r="J209" s="330">
        <v>0</v>
      </c>
    </row>
    <row r="210" spans="1:10" x14ac:dyDescent="0.2">
      <c r="A210" s="381"/>
      <c r="C210" s="323">
        <v>45665.875</v>
      </c>
      <c r="D210" s="330">
        <v>1006.5</v>
      </c>
      <c r="E210" s="330">
        <v>0</v>
      </c>
      <c r="F210" s="330">
        <v>22.8</v>
      </c>
      <c r="G210" s="330">
        <v>79.599999999999994</v>
      </c>
      <c r="H210" s="339" t="s">
        <v>373</v>
      </c>
      <c r="I210" s="339" t="s">
        <v>373</v>
      </c>
      <c r="J210" s="330">
        <v>0</v>
      </c>
    </row>
    <row r="211" spans="1:10" x14ac:dyDescent="0.2">
      <c r="A211" s="381"/>
      <c r="C211" s="323">
        <v>45665.916666666672</v>
      </c>
      <c r="D211" s="330">
        <v>1006.2</v>
      </c>
      <c r="E211" s="330">
        <v>0</v>
      </c>
      <c r="F211" s="330">
        <v>22.9</v>
      </c>
      <c r="G211" s="331">
        <v>78.400000000000006</v>
      </c>
      <c r="H211" s="334" t="s">
        <v>373</v>
      </c>
      <c r="I211" s="334" t="s">
        <v>373</v>
      </c>
      <c r="J211" s="333">
        <v>0</v>
      </c>
    </row>
    <row r="212" spans="1:10" x14ac:dyDescent="0.2">
      <c r="A212" s="381"/>
      <c r="C212" s="323">
        <v>45665.958333333328</v>
      </c>
      <c r="D212" s="330">
        <v>1005.9</v>
      </c>
      <c r="E212" s="330">
        <v>0</v>
      </c>
      <c r="F212" s="330">
        <v>22.8</v>
      </c>
      <c r="G212" s="330">
        <v>78</v>
      </c>
      <c r="H212" s="337" t="s">
        <v>373</v>
      </c>
      <c r="I212" s="334" t="s">
        <v>373</v>
      </c>
      <c r="J212" s="333">
        <v>0</v>
      </c>
    </row>
    <row r="213" spans="1:10" x14ac:dyDescent="0.2">
      <c r="A213" s="381"/>
      <c r="C213" s="323">
        <v>45666</v>
      </c>
      <c r="D213" s="330">
        <v>1005.2</v>
      </c>
      <c r="E213" s="330">
        <v>0</v>
      </c>
      <c r="F213" s="330">
        <v>22.6</v>
      </c>
      <c r="G213" s="331">
        <v>77.8</v>
      </c>
      <c r="H213" s="335" t="s">
        <v>373</v>
      </c>
      <c r="I213" s="334" t="s">
        <v>373</v>
      </c>
      <c r="J213" s="333">
        <v>0</v>
      </c>
    </row>
    <row r="214" spans="1:10" x14ac:dyDescent="0.2">
      <c r="A214" s="381"/>
      <c r="C214" s="323">
        <v>45666.041666666672</v>
      </c>
      <c r="D214" s="330">
        <v>1005</v>
      </c>
      <c r="E214" s="330">
        <v>0</v>
      </c>
      <c r="F214" s="330">
        <v>22.3</v>
      </c>
      <c r="G214" s="330">
        <v>79.8</v>
      </c>
      <c r="H214" s="331" t="s">
        <v>373</v>
      </c>
      <c r="I214" s="334" t="s">
        <v>373</v>
      </c>
      <c r="J214" s="333">
        <v>0</v>
      </c>
    </row>
    <row r="215" spans="1:10" x14ac:dyDescent="0.2">
      <c r="A215" s="381"/>
      <c r="C215" s="323">
        <v>45666.083333333328</v>
      </c>
      <c r="D215" s="330">
        <v>1004.6</v>
      </c>
      <c r="E215" s="330">
        <v>0</v>
      </c>
      <c r="F215" s="330">
        <v>22.2</v>
      </c>
      <c r="G215" s="330">
        <v>79.3</v>
      </c>
      <c r="H215" s="330" t="s">
        <v>373</v>
      </c>
      <c r="I215" s="342" t="s">
        <v>373</v>
      </c>
      <c r="J215" s="330">
        <v>0</v>
      </c>
    </row>
    <row r="216" spans="1:10" x14ac:dyDescent="0.2">
      <c r="A216" s="381"/>
      <c r="C216" s="323">
        <v>45666.125</v>
      </c>
      <c r="D216" s="330">
        <v>1004.5</v>
      </c>
      <c r="E216" s="330">
        <v>0</v>
      </c>
      <c r="F216" s="330">
        <v>22</v>
      </c>
      <c r="G216" s="330">
        <v>79.8</v>
      </c>
      <c r="H216" s="346" t="s">
        <v>373</v>
      </c>
      <c r="I216" s="334" t="s">
        <v>373</v>
      </c>
      <c r="J216" s="333">
        <v>0</v>
      </c>
    </row>
    <row r="217" spans="1:10" x14ac:dyDescent="0.2">
      <c r="A217" s="381"/>
      <c r="C217" s="323">
        <v>45666.166666666672</v>
      </c>
      <c r="D217" s="330">
        <v>1004.3</v>
      </c>
      <c r="E217" s="330">
        <v>0</v>
      </c>
      <c r="F217" s="330">
        <v>21.9</v>
      </c>
      <c r="G217" s="331">
        <v>81.2</v>
      </c>
      <c r="H217" s="334" t="s">
        <v>373</v>
      </c>
      <c r="I217" s="334" t="s">
        <v>373</v>
      </c>
      <c r="J217" s="333">
        <v>0</v>
      </c>
    </row>
    <row r="218" spans="1:10" x14ac:dyDescent="0.2">
      <c r="A218" s="381"/>
      <c r="C218" s="323">
        <v>45666.208333333328</v>
      </c>
      <c r="D218" s="330">
        <v>1004.8</v>
      </c>
      <c r="E218" s="330">
        <v>0</v>
      </c>
      <c r="F218" s="330">
        <v>22</v>
      </c>
      <c r="G218" s="331">
        <v>81.5</v>
      </c>
      <c r="H218" s="344" t="s">
        <v>373</v>
      </c>
      <c r="I218" s="334" t="s">
        <v>373</v>
      </c>
      <c r="J218" s="333">
        <v>4.8</v>
      </c>
    </row>
    <row r="219" spans="1:10" x14ac:dyDescent="0.2">
      <c r="A219" s="381"/>
      <c r="C219" s="323">
        <v>45666.25</v>
      </c>
      <c r="D219" s="330">
        <v>1005</v>
      </c>
      <c r="E219" s="330">
        <v>0</v>
      </c>
      <c r="F219" s="330">
        <v>22.4</v>
      </c>
      <c r="G219" s="331">
        <v>79.400000000000006</v>
      </c>
      <c r="H219" s="349" t="s">
        <v>373</v>
      </c>
      <c r="I219" s="334" t="s">
        <v>373</v>
      </c>
      <c r="J219" s="333">
        <v>40.799999999999997</v>
      </c>
    </row>
    <row r="220" spans="1:10" x14ac:dyDescent="0.2">
      <c r="A220" s="381"/>
      <c r="C220" s="323">
        <v>45666.291666666672</v>
      </c>
      <c r="D220" s="330">
        <v>1005.1</v>
      </c>
      <c r="E220" s="330">
        <v>0</v>
      </c>
      <c r="F220" s="330">
        <v>22.6</v>
      </c>
      <c r="G220" s="330">
        <v>77.2</v>
      </c>
      <c r="H220" s="330" t="s">
        <v>373</v>
      </c>
      <c r="I220" s="338" t="s">
        <v>373</v>
      </c>
      <c r="J220" s="330">
        <v>124.4</v>
      </c>
    </row>
    <row r="221" spans="1:10" x14ac:dyDescent="0.2">
      <c r="A221" s="381"/>
      <c r="C221" s="323">
        <v>45666.333333333328</v>
      </c>
      <c r="D221" s="330">
        <v>1004.9</v>
      </c>
      <c r="E221" s="330">
        <v>0</v>
      </c>
      <c r="F221" s="330">
        <v>23.3</v>
      </c>
      <c r="G221" s="330">
        <v>74</v>
      </c>
      <c r="H221" s="330" t="s">
        <v>373</v>
      </c>
      <c r="I221" s="330" t="s">
        <v>373</v>
      </c>
      <c r="J221" s="330">
        <v>297.8</v>
      </c>
    </row>
    <row r="222" spans="1:10" x14ac:dyDescent="0.2">
      <c r="A222" s="381"/>
      <c r="C222" s="323">
        <v>45666.375</v>
      </c>
      <c r="D222" s="330">
        <v>1004.4</v>
      </c>
      <c r="E222" s="330">
        <v>0</v>
      </c>
      <c r="F222" s="330">
        <v>24.8</v>
      </c>
      <c r="G222" s="330">
        <v>68.8</v>
      </c>
      <c r="H222" s="330" t="s">
        <v>373</v>
      </c>
      <c r="I222" s="330" t="s">
        <v>373</v>
      </c>
      <c r="J222" s="330">
        <v>548.70000000000005</v>
      </c>
    </row>
    <row r="223" spans="1:10" x14ac:dyDescent="0.2">
      <c r="A223" s="381"/>
      <c r="C223" s="323">
        <v>45666.416666666672</v>
      </c>
      <c r="D223" s="330">
        <v>1003.9</v>
      </c>
      <c r="E223" s="330">
        <v>0</v>
      </c>
      <c r="F223" s="330">
        <v>25</v>
      </c>
      <c r="G223" s="330">
        <v>67.8</v>
      </c>
      <c r="H223" s="330" t="s">
        <v>373</v>
      </c>
      <c r="I223" s="330" t="s">
        <v>373</v>
      </c>
      <c r="J223" s="330">
        <v>492.3</v>
      </c>
    </row>
    <row r="224" spans="1:10" x14ac:dyDescent="0.2">
      <c r="A224" s="381"/>
      <c r="C224" s="323">
        <v>45666.458333333328</v>
      </c>
      <c r="D224" s="330">
        <v>1003.3</v>
      </c>
      <c r="E224" s="330">
        <v>0</v>
      </c>
      <c r="F224" s="330">
        <v>25.5</v>
      </c>
      <c r="G224" s="330">
        <v>67.099999999999994</v>
      </c>
      <c r="H224" s="330" t="s">
        <v>373</v>
      </c>
      <c r="I224" s="330" t="s">
        <v>373</v>
      </c>
      <c r="J224" s="330">
        <v>777.2</v>
      </c>
    </row>
    <row r="225" spans="1:10" x14ac:dyDescent="0.2">
      <c r="A225" s="381"/>
      <c r="C225" s="323">
        <v>45666.5</v>
      </c>
      <c r="D225" s="330">
        <v>1002.9</v>
      </c>
      <c r="E225" s="330">
        <v>0</v>
      </c>
      <c r="F225" s="330">
        <v>26.1</v>
      </c>
      <c r="G225" s="330">
        <v>66.2</v>
      </c>
      <c r="H225" s="330" t="s">
        <v>373</v>
      </c>
      <c r="I225" s="330" t="s">
        <v>373</v>
      </c>
      <c r="J225" s="330">
        <v>978.4</v>
      </c>
    </row>
    <row r="226" spans="1:10" x14ac:dyDescent="0.2">
      <c r="A226" s="381"/>
      <c r="C226" s="323">
        <v>45666.541666666672</v>
      </c>
      <c r="D226" s="330">
        <v>1002.7</v>
      </c>
      <c r="E226" s="330">
        <v>0</v>
      </c>
      <c r="F226" s="330">
        <v>25.9</v>
      </c>
      <c r="G226" s="330">
        <v>65.5</v>
      </c>
      <c r="H226" s="330" t="s">
        <v>373</v>
      </c>
      <c r="I226" s="330" t="s">
        <v>373</v>
      </c>
      <c r="J226" s="330">
        <v>659.2</v>
      </c>
    </row>
    <row r="227" spans="1:10" x14ac:dyDescent="0.2">
      <c r="A227" s="381"/>
      <c r="C227" s="323">
        <v>45666.583333333328</v>
      </c>
      <c r="D227" s="330">
        <v>1002.4</v>
      </c>
      <c r="E227" s="330">
        <v>0</v>
      </c>
      <c r="F227" s="330">
        <v>25.7</v>
      </c>
      <c r="G227" s="330">
        <v>65.8</v>
      </c>
      <c r="H227" s="330" t="s">
        <v>373</v>
      </c>
      <c r="I227" s="330" t="s">
        <v>373</v>
      </c>
      <c r="J227" s="330">
        <v>596.1</v>
      </c>
    </row>
    <row r="228" spans="1:10" x14ac:dyDescent="0.2">
      <c r="A228" s="381"/>
      <c r="C228" s="323">
        <v>45666.625</v>
      </c>
      <c r="D228" s="330">
        <v>1002.7</v>
      </c>
      <c r="E228" s="330">
        <v>0</v>
      </c>
      <c r="F228" s="330">
        <v>24.9</v>
      </c>
      <c r="G228" s="330">
        <v>69.2</v>
      </c>
      <c r="H228" s="330" t="s">
        <v>373</v>
      </c>
      <c r="I228" s="330" t="s">
        <v>373</v>
      </c>
      <c r="J228" s="330">
        <v>354.9</v>
      </c>
    </row>
    <row r="229" spans="1:10" x14ac:dyDescent="0.2">
      <c r="A229" s="381"/>
      <c r="C229" s="323">
        <v>45666.666666666672</v>
      </c>
      <c r="D229" s="330">
        <v>1003.2</v>
      </c>
      <c r="E229" s="330">
        <v>0</v>
      </c>
      <c r="F229" s="330">
        <v>23.9</v>
      </c>
      <c r="G229" s="330">
        <v>72.099999999999994</v>
      </c>
      <c r="H229" s="330" t="s">
        <v>373</v>
      </c>
      <c r="I229" s="330" t="s">
        <v>373</v>
      </c>
      <c r="J229" s="330">
        <v>163.19999999999999</v>
      </c>
    </row>
    <row r="230" spans="1:10" x14ac:dyDescent="0.2">
      <c r="A230" s="381"/>
      <c r="C230" s="323">
        <v>45666.708333333328</v>
      </c>
      <c r="D230" s="330">
        <v>1004.3</v>
      </c>
      <c r="E230" s="330">
        <v>0</v>
      </c>
      <c r="F230" s="330">
        <v>23.6</v>
      </c>
      <c r="G230" s="330">
        <v>71.7</v>
      </c>
      <c r="H230" s="330" t="s">
        <v>373</v>
      </c>
      <c r="I230" s="330" t="s">
        <v>373</v>
      </c>
      <c r="J230" s="330">
        <v>55.8</v>
      </c>
    </row>
    <row r="231" spans="1:10" x14ac:dyDescent="0.2">
      <c r="A231" s="381"/>
      <c r="C231" s="323">
        <v>45666.75</v>
      </c>
      <c r="D231" s="339">
        <v>1005.1</v>
      </c>
      <c r="E231" s="339">
        <v>0</v>
      </c>
      <c r="F231" s="339">
        <v>23.3</v>
      </c>
      <c r="G231" s="339">
        <v>71.5</v>
      </c>
      <c r="H231" s="339" t="s">
        <v>373</v>
      </c>
      <c r="I231" s="339" t="s">
        <v>373</v>
      </c>
      <c r="J231" s="339">
        <v>4.3</v>
      </c>
    </row>
    <row r="232" spans="1:10" x14ac:dyDescent="0.2">
      <c r="A232" s="381"/>
      <c r="C232" s="323">
        <v>45666.791666666672</v>
      </c>
      <c r="D232" s="334">
        <v>1005.8</v>
      </c>
      <c r="E232" s="334">
        <v>0</v>
      </c>
      <c r="F232" s="334">
        <v>23.4</v>
      </c>
      <c r="G232" s="334">
        <v>71.099999999999994</v>
      </c>
      <c r="H232" s="334" t="s">
        <v>373</v>
      </c>
      <c r="I232" s="334" t="s">
        <v>373</v>
      </c>
      <c r="J232" s="334">
        <v>0</v>
      </c>
    </row>
    <row r="233" spans="1:10" x14ac:dyDescent="0.2">
      <c r="A233" s="381"/>
      <c r="C233" s="323">
        <v>45666.833333333328</v>
      </c>
      <c r="D233" s="338">
        <v>1006</v>
      </c>
      <c r="E233" s="338">
        <v>0</v>
      </c>
      <c r="F233" s="338">
        <v>23.4</v>
      </c>
      <c r="G233" s="338">
        <v>71.599999999999994</v>
      </c>
      <c r="H233" s="338" t="s">
        <v>373</v>
      </c>
      <c r="I233" s="338" t="s">
        <v>373</v>
      </c>
      <c r="J233" s="338">
        <v>0</v>
      </c>
    </row>
    <row r="234" spans="1:10" x14ac:dyDescent="0.2">
      <c r="A234" s="381"/>
      <c r="C234" s="323">
        <v>45666.875</v>
      </c>
      <c r="D234" s="330">
        <v>1006.3</v>
      </c>
      <c r="E234" s="330">
        <v>0</v>
      </c>
      <c r="F234" s="330">
        <v>23.3</v>
      </c>
      <c r="G234" s="330">
        <v>72.2</v>
      </c>
      <c r="H234" s="330" t="s">
        <v>373</v>
      </c>
      <c r="I234" s="339" t="s">
        <v>373</v>
      </c>
      <c r="J234" s="330">
        <v>0</v>
      </c>
    </row>
    <row r="235" spans="1:10" x14ac:dyDescent="0.2">
      <c r="A235" s="381"/>
      <c r="C235" s="323">
        <v>45666.916666666672</v>
      </c>
      <c r="D235" s="330">
        <v>1006.5</v>
      </c>
      <c r="E235" s="330">
        <v>0</v>
      </c>
      <c r="F235" s="330">
        <v>23</v>
      </c>
      <c r="G235" s="330">
        <v>76.2</v>
      </c>
      <c r="H235" s="346" t="s">
        <v>373</v>
      </c>
      <c r="I235" s="334" t="s">
        <v>373</v>
      </c>
      <c r="J235" s="333">
        <v>0</v>
      </c>
    </row>
    <row r="236" spans="1:10" x14ac:dyDescent="0.2">
      <c r="A236" s="381"/>
      <c r="C236" s="323">
        <v>45666.958333333328</v>
      </c>
      <c r="D236" s="330">
        <v>1006</v>
      </c>
      <c r="E236" s="330">
        <v>0</v>
      </c>
      <c r="F236" s="330">
        <v>22.9</v>
      </c>
      <c r="G236" s="331">
        <v>77.900000000000006</v>
      </c>
      <c r="H236" s="334" t="s">
        <v>373</v>
      </c>
      <c r="I236" s="334" t="s">
        <v>373</v>
      </c>
      <c r="J236" s="333">
        <v>0</v>
      </c>
    </row>
    <row r="237" spans="1:10" x14ac:dyDescent="0.2">
      <c r="A237" s="381"/>
      <c r="C237" s="323">
        <v>45667</v>
      </c>
      <c r="D237" s="330">
        <v>1005.5</v>
      </c>
      <c r="E237" s="330">
        <v>0</v>
      </c>
      <c r="F237" s="330">
        <v>22.8</v>
      </c>
      <c r="G237" s="331">
        <v>79.099999999999994</v>
      </c>
      <c r="H237" s="347" t="s">
        <v>373</v>
      </c>
      <c r="I237" s="334" t="s">
        <v>373</v>
      </c>
      <c r="J237" s="333">
        <v>0</v>
      </c>
    </row>
    <row r="238" spans="1:10" x14ac:dyDescent="0.2">
      <c r="A238" s="381"/>
      <c r="C238" s="323">
        <v>45667.041666666672</v>
      </c>
      <c r="D238" s="330">
        <v>1005.1</v>
      </c>
      <c r="E238" s="330">
        <v>0</v>
      </c>
      <c r="F238" s="330">
        <v>22.8</v>
      </c>
      <c r="G238" s="331">
        <v>76.900000000000006</v>
      </c>
      <c r="H238" s="334" t="s">
        <v>373</v>
      </c>
      <c r="I238" s="334" t="s">
        <v>373</v>
      </c>
      <c r="J238" s="333">
        <v>0</v>
      </c>
    </row>
    <row r="239" spans="1:10" x14ac:dyDescent="0.2">
      <c r="A239" s="381"/>
      <c r="C239" s="323">
        <v>45667.083333333328</v>
      </c>
      <c r="D239" s="330">
        <v>1004.8</v>
      </c>
      <c r="E239" s="330">
        <v>0</v>
      </c>
      <c r="F239" s="330">
        <v>22.7</v>
      </c>
      <c r="G239" s="330">
        <v>76.3</v>
      </c>
      <c r="H239" s="338" t="s">
        <v>373</v>
      </c>
      <c r="I239" s="338" t="s">
        <v>373</v>
      </c>
      <c r="J239" s="330">
        <v>0</v>
      </c>
    </row>
    <row r="240" spans="1:10" x14ac:dyDescent="0.2">
      <c r="A240" s="381"/>
      <c r="C240" s="323">
        <v>45667.125</v>
      </c>
      <c r="D240" s="330">
        <v>1004.3</v>
      </c>
      <c r="E240" s="330">
        <v>0</v>
      </c>
      <c r="F240" s="330">
        <v>22.6</v>
      </c>
      <c r="G240" s="330">
        <v>75.900000000000006</v>
      </c>
      <c r="H240" s="330" t="s">
        <v>373</v>
      </c>
      <c r="I240" s="330" t="s">
        <v>373</v>
      </c>
      <c r="J240" s="330">
        <v>0</v>
      </c>
    </row>
    <row r="241" spans="1:10" x14ac:dyDescent="0.2">
      <c r="A241" s="381"/>
      <c r="C241" s="323">
        <v>45667.166666666672</v>
      </c>
      <c r="D241" s="330">
        <v>1004.2</v>
      </c>
      <c r="E241" s="330">
        <v>0</v>
      </c>
      <c r="F241" s="330">
        <v>22.4</v>
      </c>
      <c r="G241" s="330">
        <v>77.400000000000006</v>
      </c>
      <c r="H241" s="330" t="s">
        <v>373</v>
      </c>
      <c r="I241" s="339" t="s">
        <v>373</v>
      </c>
      <c r="J241" s="330">
        <v>0</v>
      </c>
    </row>
    <row r="242" spans="1:10" x14ac:dyDescent="0.2">
      <c r="A242" s="381"/>
      <c r="C242" s="323">
        <v>45667.208333333328</v>
      </c>
      <c r="D242" s="330">
        <v>1005.1</v>
      </c>
      <c r="E242" s="330">
        <v>0</v>
      </c>
      <c r="F242" s="330">
        <v>22.3</v>
      </c>
      <c r="G242" s="331">
        <v>77.900000000000006</v>
      </c>
      <c r="H242" s="336" t="s">
        <v>373</v>
      </c>
      <c r="I242" s="334" t="s">
        <v>373</v>
      </c>
      <c r="J242" s="333">
        <v>4</v>
      </c>
    </row>
    <row r="243" spans="1:10" x14ac:dyDescent="0.2">
      <c r="A243" s="381"/>
      <c r="C243" s="323">
        <v>45667.25</v>
      </c>
      <c r="D243" s="330">
        <v>1005.3</v>
      </c>
      <c r="E243" s="330">
        <v>0</v>
      </c>
      <c r="F243" s="330">
        <v>22.3</v>
      </c>
      <c r="G243" s="331">
        <v>78.7</v>
      </c>
      <c r="H243" s="334" t="s">
        <v>373</v>
      </c>
      <c r="I243" s="334" t="s">
        <v>373</v>
      </c>
      <c r="J243" s="333">
        <v>47.8</v>
      </c>
    </row>
    <row r="244" spans="1:10" x14ac:dyDescent="0.2">
      <c r="A244" s="381"/>
      <c r="C244" s="323">
        <v>45667.291666666672</v>
      </c>
      <c r="D244" s="330">
        <v>1005.4</v>
      </c>
      <c r="E244" s="330">
        <v>0</v>
      </c>
      <c r="F244" s="330">
        <v>22.5</v>
      </c>
      <c r="G244" s="331">
        <v>78.5</v>
      </c>
      <c r="H244" s="334" t="s">
        <v>373</v>
      </c>
      <c r="I244" s="334" t="s">
        <v>373</v>
      </c>
      <c r="J244" s="333">
        <v>148.69999999999999</v>
      </c>
    </row>
    <row r="245" spans="1:10" x14ac:dyDescent="0.2">
      <c r="A245" s="381"/>
      <c r="C245" s="323">
        <v>45667.333333333328</v>
      </c>
      <c r="D245" s="330">
        <v>1004.9</v>
      </c>
      <c r="E245" s="330">
        <v>0</v>
      </c>
      <c r="F245" s="330">
        <v>23.5</v>
      </c>
      <c r="G245" s="331">
        <v>75.099999999999994</v>
      </c>
      <c r="H245" s="334" t="s">
        <v>373</v>
      </c>
      <c r="I245" s="334" t="s">
        <v>373</v>
      </c>
      <c r="J245" s="333">
        <v>334.9</v>
      </c>
    </row>
    <row r="246" spans="1:10" x14ac:dyDescent="0.2">
      <c r="A246" s="381"/>
      <c r="C246" s="323">
        <v>45667.375</v>
      </c>
      <c r="D246" s="330">
        <v>1004.6</v>
      </c>
      <c r="E246" s="330">
        <v>0</v>
      </c>
      <c r="F246" s="330">
        <v>23.3</v>
      </c>
      <c r="G246" s="331">
        <v>80.3</v>
      </c>
      <c r="H246" s="334" t="s">
        <v>373</v>
      </c>
      <c r="I246" s="334" t="s">
        <v>373</v>
      </c>
      <c r="J246" s="333">
        <v>361.3</v>
      </c>
    </row>
    <row r="247" spans="1:10" x14ac:dyDescent="0.2">
      <c r="A247" s="381"/>
      <c r="C247" s="323">
        <v>45667.416666666672</v>
      </c>
      <c r="D247" s="330">
        <v>1004</v>
      </c>
      <c r="E247" s="330">
        <v>0</v>
      </c>
      <c r="F247" s="330">
        <v>24</v>
      </c>
      <c r="G247" s="330">
        <v>76.8</v>
      </c>
      <c r="H247" s="338" t="s">
        <v>373</v>
      </c>
      <c r="I247" s="338" t="s">
        <v>373</v>
      </c>
      <c r="J247" s="330">
        <v>600.5</v>
      </c>
    </row>
    <row r="248" spans="1:10" x14ac:dyDescent="0.2">
      <c r="A248" s="381"/>
      <c r="C248" s="323">
        <v>45667.458333333328</v>
      </c>
      <c r="D248" s="330">
        <v>1003.2</v>
      </c>
      <c r="E248" s="330">
        <v>0</v>
      </c>
      <c r="F248" s="330">
        <v>25.4</v>
      </c>
      <c r="G248" s="330">
        <v>70.5</v>
      </c>
      <c r="H248" s="330" t="s">
        <v>373</v>
      </c>
      <c r="I248" s="330" t="s">
        <v>373</v>
      </c>
      <c r="J248" s="330">
        <v>878.6</v>
      </c>
    </row>
    <row r="249" spans="1:10" x14ac:dyDescent="0.2">
      <c r="A249" s="381"/>
      <c r="C249" s="323">
        <v>45667.5</v>
      </c>
      <c r="D249" s="330">
        <v>1002.9</v>
      </c>
      <c r="E249" s="330">
        <v>0</v>
      </c>
      <c r="F249" s="330">
        <v>25.7</v>
      </c>
      <c r="G249" s="330">
        <v>69</v>
      </c>
      <c r="H249" s="330" t="s">
        <v>373</v>
      </c>
      <c r="I249" s="330" t="s">
        <v>373</v>
      </c>
      <c r="J249" s="330">
        <v>705.9</v>
      </c>
    </row>
    <row r="250" spans="1:10" x14ac:dyDescent="0.2">
      <c r="A250" s="381"/>
      <c r="C250" s="323">
        <v>45667.541666666672</v>
      </c>
      <c r="D250" s="330">
        <v>1002.9</v>
      </c>
      <c r="E250" s="330">
        <v>0</v>
      </c>
      <c r="F250" s="330">
        <v>24.9</v>
      </c>
      <c r="G250" s="330">
        <v>70.7</v>
      </c>
      <c r="H250" s="330" t="s">
        <v>373</v>
      </c>
      <c r="I250" s="330" t="s">
        <v>373</v>
      </c>
      <c r="J250" s="330">
        <v>431</v>
      </c>
    </row>
    <row r="251" spans="1:10" x14ac:dyDescent="0.2">
      <c r="A251" s="381"/>
      <c r="C251" s="323">
        <v>45667.583333333328</v>
      </c>
      <c r="D251" s="330">
        <v>1002.5</v>
      </c>
      <c r="E251" s="330">
        <v>0</v>
      </c>
      <c r="F251" s="330">
        <v>24.9</v>
      </c>
      <c r="G251" s="330">
        <v>69.599999999999994</v>
      </c>
      <c r="H251" s="330" t="s">
        <v>373</v>
      </c>
      <c r="I251" s="330" t="s">
        <v>373</v>
      </c>
      <c r="J251" s="330">
        <v>431</v>
      </c>
    </row>
    <row r="252" spans="1:10" x14ac:dyDescent="0.2">
      <c r="A252" s="381"/>
      <c r="C252" s="323">
        <v>45667.625</v>
      </c>
      <c r="D252" s="330">
        <v>1002.5</v>
      </c>
      <c r="E252" s="330">
        <v>0</v>
      </c>
      <c r="F252" s="330">
        <v>24.5</v>
      </c>
      <c r="G252" s="330">
        <v>71.099999999999994</v>
      </c>
      <c r="H252" s="330" t="s">
        <v>373</v>
      </c>
      <c r="I252" s="330" t="s">
        <v>373</v>
      </c>
      <c r="J252" s="330">
        <v>312.39999999999998</v>
      </c>
    </row>
    <row r="253" spans="1:10" x14ac:dyDescent="0.2">
      <c r="A253" s="381"/>
      <c r="C253" s="323">
        <v>45667.666666666672</v>
      </c>
      <c r="D253" s="330">
        <v>1003</v>
      </c>
      <c r="E253" s="330">
        <v>0</v>
      </c>
      <c r="F253" s="330">
        <v>23.6</v>
      </c>
      <c r="G253" s="330">
        <v>75.599999999999994</v>
      </c>
      <c r="H253" s="330" t="s">
        <v>373</v>
      </c>
      <c r="I253" s="330" t="s">
        <v>373</v>
      </c>
      <c r="J253" s="330">
        <v>126.4</v>
      </c>
    </row>
    <row r="254" spans="1:10" x14ac:dyDescent="0.2">
      <c r="A254" s="381"/>
      <c r="C254" s="323">
        <v>45667.708333333328</v>
      </c>
      <c r="D254" s="330">
        <v>1003.7</v>
      </c>
      <c r="E254" s="330">
        <v>0</v>
      </c>
      <c r="F254" s="330">
        <v>23.1</v>
      </c>
      <c r="G254" s="330">
        <v>78.7</v>
      </c>
      <c r="H254" s="330" t="s">
        <v>373</v>
      </c>
      <c r="I254" s="330" t="s">
        <v>373</v>
      </c>
      <c r="J254" s="330">
        <v>41</v>
      </c>
    </row>
    <row r="255" spans="1:10" x14ac:dyDescent="0.2">
      <c r="A255" s="381"/>
      <c r="C255" s="323">
        <v>45667.75</v>
      </c>
      <c r="D255" s="330">
        <v>1004.5</v>
      </c>
      <c r="E255" s="330">
        <v>0</v>
      </c>
      <c r="F255" s="330">
        <v>22.9</v>
      </c>
      <c r="G255" s="330">
        <v>77.7</v>
      </c>
      <c r="H255" s="330" t="s">
        <v>373</v>
      </c>
      <c r="I255" s="330" t="s">
        <v>373</v>
      </c>
      <c r="J255" s="330">
        <v>3.5</v>
      </c>
    </row>
    <row r="256" spans="1:10" x14ac:dyDescent="0.2">
      <c r="A256" s="381"/>
      <c r="C256" s="323">
        <v>45667.791666666672</v>
      </c>
      <c r="D256" s="330">
        <v>1005.4</v>
      </c>
      <c r="E256" s="330">
        <v>0</v>
      </c>
      <c r="F256" s="330">
        <v>22.8</v>
      </c>
      <c r="G256" s="330">
        <v>77.400000000000006</v>
      </c>
      <c r="H256" s="330" t="s">
        <v>373</v>
      </c>
      <c r="I256" s="330" t="s">
        <v>373</v>
      </c>
      <c r="J256" s="330">
        <v>0</v>
      </c>
    </row>
    <row r="257" spans="1:10" x14ac:dyDescent="0.2">
      <c r="A257" s="381"/>
      <c r="C257" s="323">
        <v>45667.833333333328</v>
      </c>
      <c r="D257" s="330">
        <v>1006.1</v>
      </c>
      <c r="E257" s="330">
        <v>0</v>
      </c>
      <c r="F257" s="330">
        <v>22.8</v>
      </c>
      <c r="G257" s="330">
        <v>77.8</v>
      </c>
      <c r="H257" s="330" t="s">
        <v>373</v>
      </c>
      <c r="I257" s="339" t="s">
        <v>373</v>
      </c>
      <c r="J257" s="330">
        <v>0</v>
      </c>
    </row>
    <row r="258" spans="1:10" x14ac:dyDescent="0.2">
      <c r="A258" s="381"/>
      <c r="C258" s="323">
        <v>45667.875</v>
      </c>
      <c r="D258" s="330">
        <v>1006.1</v>
      </c>
      <c r="E258" s="330">
        <v>0</v>
      </c>
      <c r="F258" s="330">
        <v>22.9</v>
      </c>
      <c r="G258" s="330">
        <v>76.2</v>
      </c>
      <c r="H258" s="331" t="s">
        <v>373</v>
      </c>
      <c r="I258" s="334" t="s">
        <v>373</v>
      </c>
      <c r="J258" s="330">
        <v>0</v>
      </c>
    </row>
    <row r="259" spans="1:10" x14ac:dyDescent="0.2">
      <c r="A259" s="381"/>
      <c r="C259" s="323">
        <v>45667.916666666672</v>
      </c>
      <c r="D259" s="330">
        <v>1006.4</v>
      </c>
      <c r="E259" s="330">
        <v>0</v>
      </c>
      <c r="F259" s="330">
        <v>22.9</v>
      </c>
      <c r="G259" s="330">
        <v>75.8</v>
      </c>
      <c r="H259" s="331" t="s">
        <v>373</v>
      </c>
      <c r="I259" s="334" t="s">
        <v>373</v>
      </c>
      <c r="J259" s="330">
        <v>0</v>
      </c>
    </row>
    <row r="260" spans="1:10" x14ac:dyDescent="0.2">
      <c r="A260" s="381"/>
      <c r="C260" s="323">
        <v>45667.958333333328</v>
      </c>
      <c r="D260" s="330">
        <v>1006.1</v>
      </c>
      <c r="E260" s="330">
        <v>0</v>
      </c>
      <c r="F260" s="330">
        <v>22.6</v>
      </c>
      <c r="G260" s="330">
        <v>75.5</v>
      </c>
      <c r="H260" s="346" t="s">
        <v>373</v>
      </c>
      <c r="I260" s="334" t="s">
        <v>373</v>
      </c>
      <c r="J260" s="330">
        <v>0</v>
      </c>
    </row>
    <row r="261" spans="1:10" x14ac:dyDescent="0.2">
      <c r="A261" s="381"/>
      <c r="C261" s="323">
        <v>45668</v>
      </c>
      <c r="D261" s="330">
        <v>1005.5</v>
      </c>
      <c r="E261" s="330">
        <v>0</v>
      </c>
      <c r="F261" s="330">
        <v>22.5</v>
      </c>
      <c r="G261" s="330">
        <v>75.400000000000006</v>
      </c>
      <c r="H261" s="334" t="s">
        <v>373</v>
      </c>
      <c r="I261" s="334" t="s">
        <v>373</v>
      </c>
      <c r="J261" s="330">
        <v>0</v>
      </c>
    </row>
    <row r="262" spans="1:10" x14ac:dyDescent="0.2">
      <c r="A262" s="381"/>
      <c r="C262" s="323">
        <v>45668.041666666672</v>
      </c>
      <c r="D262" s="330">
        <v>1004.5</v>
      </c>
      <c r="E262" s="330">
        <v>0</v>
      </c>
      <c r="F262" s="330">
        <v>22.3</v>
      </c>
      <c r="G262" s="330">
        <v>75.8</v>
      </c>
      <c r="H262" s="334" t="s">
        <v>373</v>
      </c>
      <c r="I262" s="334" t="s">
        <v>373</v>
      </c>
      <c r="J262" s="330">
        <v>0</v>
      </c>
    </row>
    <row r="263" spans="1:10" x14ac:dyDescent="0.2">
      <c r="A263" s="381"/>
      <c r="C263" s="323">
        <v>45668.083333333328</v>
      </c>
      <c r="D263" s="330">
        <v>1003.9</v>
      </c>
      <c r="E263" s="330">
        <v>0</v>
      </c>
      <c r="F263" s="330">
        <v>22.3</v>
      </c>
      <c r="G263" s="330">
        <v>76.400000000000006</v>
      </c>
      <c r="H263" s="352" t="s">
        <v>373</v>
      </c>
      <c r="I263" s="352" t="s">
        <v>373</v>
      </c>
      <c r="J263" s="330">
        <v>0</v>
      </c>
    </row>
    <row r="264" spans="1:10" x14ac:dyDescent="0.2">
      <c r="A264" s="381"/>
      <c r="C264" s="323">
        <v>45668.125</v>
      </c>
      <c r="D264" s="330">
        <v>1003.1</v>
      </c>
      <c r="E264" s="330">
        <v>0</v>
      </c>
      <c r="F264" s="330">
        <v>22.4</v>
      </c>
      <c r="G264" s="330">
        <v>76.2</v>
      </c>
      <c r="H264" s="330" t="s">
        <v>373</v>
      </c>
      <c r="I264" s="330" t="s">
        <v>373</v>
      </c>
      <c r="J264" s="330">
        <v>0</v>
      </c>
    </row>
    <row r="265" spans="1:10" x14ac:dyDescent="0.2">
      <c r="A265" s="381"/>
      <c r="C265" s="323">
        <v>45668.166666666672</v>
      </c>
      <c r="D265" s="330">
        <v>1003.5</v>
      </c>
      <c r="E265" s="330">
        <v>0</v>
      </c>
      <c r="F265" s="330">
        <v>22.4</v>
      </c>
      <c r="G265" s="330">
        <v>74.8</v>
      </c>
      <c r="H265" s="330" t="s">
        <v>373</v>
      </c>
      <c r="I265" s="339" t="s">
        <v>373</v>
      </c>
      <c r="J265" s="330">
        <v>0</v>
      </c>
    </row>
    <row r="266" spans="1:10" x14ac:dyDescent="0.2">
      <c r="A266" s="381"/>
      <c r="C266" s="323">
        <v>45668.208333333328</v>
      </c>
      <c r="D266" s="330">
        <v>1003.9</v>
      </c>
      <c r="E266" s="330">
        <v>0</v>
      </c>
      <c r="F266" s="330">
        <v>22.5</v>
      </c>
      <c r="G266" s="330">
        <v>75.099999999999994</v>
      </c>
      <c r="H266" s="331" t="s">
        <v>373</v>
      </c>
      <c r="I266" s="334" t="s">
        <v>373</v>
      </c>
      <c r="J266" s="330">
        <v>12.1</v>
      </c>
    </row>
    <row r="267" spans="1:10" x14ac:dyDescent="0.2">
      <c r="A267" s="381"/>
      <c r="C267" s="323">
        <v>45668.25</v>
      </c>
      <c r="D267" s="330">
        <v>1004.2</v>
      </c>
      <c r="E267" s="330">
        <v>0</v>
      </c>
      <c r="F267" s="330">
        <v>22.6</v>
      </c>
      <c r="G267" s="330">
        <v>74.5</v>
      </c>
      <c r="H267" s="330" t="s">
        <v>373</v>
      </c>
      <c r="I267" s="342" t="s">
        <v>373</v>
      </c>
      <c r="J267" s="330">
        <v>92.6</v>
      </c>
    </row>
    <row r="268" spans="1:10" x14ac:dyDescent="0.2">
      <c r="A268" s="381"/>
      <c r="C268" s="323">
        <v>45668.291666666672</v>
      </c>
      <c r="D268" s="330">
        <v>1004.8</v>
      </c>
      <c r="E268" s="330">
        <v>0</v>
      </c>
      <c r="F268" s="330">
        <v>23.4</v>
      </c>
      <c r="G268" s="330">
        <v>72.2</v>
      </c>
      <c r="H268" s="331" t="s">
        <v>373</v>
      </c>
      <c r="I268" s="334" t="s">
        <v>373</v>
      </c>
      <c r="J268" s="330">
        <v>362.7</v>
      </c>
    </row>
    <row r="269" spans="1:10" x14ac:dyDescent="0.2">
      <c r="A269" s="381"/>
      <c r="C269" s="323">
        <v>45668.333333333328</v>
      </c>
      <c r="D269" s="330">
        <v>1004.6</v>
      </c>
      <c r="E269" s="330">
        <v>0</v>
      </c>
      <c r="F269" s="330">
        <v>23</v>
      </c>
      <c r="G269" s="330">
        <v>76.5</v>
      </c>
      <c r="H269" s="330" t="s">
        <v>373</v>
      </c>
      <c r="I269" s="342" t="s">
        <v>373</v>
      </c>
      <c r="J269" s="330">
        <v>575.5</v>
      </c>
    </row>
    <row r="270" spans="1:10" x14ac:dyDescent="0.2">
      <c r="A270" s="381"/>
      <c r="C270" s="323">
        <v>45668.375</v>
      </c>
      <c r="D270" s="330">
        <v>1004.1</v>
      </c>
      <c r="E270" s="330">
        <v>0</v>
      </c>
      <c r="F270" s="330">
        <v>24.1</v>
      </c>
      <c r="G270" s="330">
        <v>71.7</v>
      </c>
      <c r="H270" s="331" t="s">
        <v>373</v>
      </c>
      <c r="I270" s="334" t="s">
        <v>373</v>
      </c>
      <c r="J270" s="330">
        <v>790</v>
      </c>
    </row>
    <row r="271" spans="1:10" x14ac:dyDescent="0.2">
      <c r="A271" s="381"/>
      <c r="C271" s="323">
        <v>45668.416666666672</v>
      </c>
      <c r="D271" s="330">
        <v>1003.6</v>
      </c>
      <c r="E271" s="330">
        <v>0</v>
      </c>
      <c r="F271" s="330">
        <v>26</v>
      </c>
      <c r="G271" s="330">
        <v>62.8</v>
      </c>
      <c r="H271" s="330" t="s">
        <v>373</v>
      </c>
      <c r="I271" s="338" t="s">
        <v>373</v>
      </c>
      <c r="J271" s="330">
        <v>991.1</v>
      </c>
    </row>
    <row r="272" spans="1:10" x14ac:dyDescent="0.2">
      <c r="A272" s="381"/>
      <c r="C272" s="323">
        <v>45668.458333333328</v>
      </c>
      <c r="D272" s="330">
        <v>1003.3</v>
      </c>
      <c r="E272" s="330">
        <v>0</v>
      </c>
      <c r="F272" s="330">
        <v>26</v>
      </c>
      <c r="G272" s="330">
        <v>62.5</v>
      </c>
      <c r="H272" s="330" t="s">
        <v>373</v>
      </c>
      <c r="I272" s="330" t="s">
        <v>373</v>
      </c>
      <c r="J272" s="330">
        <v>1049.0999999999999</v>
      </c>
    </row>
    <row r="273" spans="1:10" x14ac:dyDescent="0.2">
      <c r="A273" s="381"/>
      <c r="C273" s="323">
        <v>45668.5</v>
      </c>
      <c r="D273" s="330">
        <v>1002.8</v>
      </c>
      <c r="E273" s="330">
        <v>0</v>
      </c>
      <c r="F273" s="330">
        <v>26.4</v>
      </c>
      <c r="G273" s="330">
        <v>61.2</v>
      </c>
      <c r="H273" s="330" t="s">
        <v>373</v>
      </c>
      <c r="I273" s="330" t="s">
        <v>373</v>
      </c>
      <c r="J273" s="330">
        <v>1048.2</v>
      </c>
    </row>
    <row r="274" spans="1:10" x14ac:dyDescent="0.2">
      <c r="A274" s="381"/>
      <c r="C274" s="323">
        <v>45668.541666666672</v>
      </c>
      <c r="D274" s="330">
        <v>1002.3</v>
      </c>
      <c r="E274" s="330">
        <v>0</v>
      </c>
      <c r="F274" s="330">
        <v>26.5</v>
      </c>
      <c r="G274" s="330">
        <v>60.3</v>
      </c>
      <c r="H274" s="330" t="s">
        <v>373</v>
      </c>
      <c r="I274" s="330" t="s">
        <v>373</v>
      </c>
      <c r="J274" s="330">
        <v>876</v>
      </c>
    </row>
    <row r="275" spans="1:10" x14ac:dyDescent="0.2">
      <c r="A275" s="381"/>
      <c r="C275" s="323">
        <v>45668.583333333328</v>
      </c>
      <c r="D275" s="330">
        <v>1001.7</v>
      </c>
      <c r="E275" s="330">
        <v>0</v>
      </c>
      <c r="F275" s="330">
        <v>26.4</v>
      </c>
      <c r="G275" s="330">
        <v>60.7</v>
      </c>
      <c r="H275" s="330" t="s">
        <v>373</v>
      </c>
      <c r="I275" s="330" t="s">
        <v>373</v>
      </c>
      <c r="J275" s="330">
        <v>827</v>
      </c>
    </row>
    <row r="276" spans="1:10" x14ac:dyDescent="0.2">
      <c r="A276" s="381"/>
      <c r="C276" s="323">
        <v>45668.625</v>
      </c>
      <c r="D276" s="330">
        <v>1001.5</v>
      </c>
      <c r="E276" s="330">
        <v>0</v>
      </c>
      <c r="F276" s="330">
        <v>26</v>
      </c>
      <c r="G276" s="330">
        <v>61.8</v>
      </c>
      <c r="H276" s="330" t="s">
        <v>373</v>
      </c>
      <c r="I276" s="330" t="s">
        <v>373</v>
      </c>
      <c r="J276" s="330">
        <v>584.6</v>
      </c>
    </row>
    <row r="277" spans="1:10" x14ac:dyDescent="0.2">
      <c r="A277" s="381"/>
      <c r="C277" s="323">
        <v>45668.666666666672</v>
      </c>
      <c r="D277" s="330">
        <v>1003</v>
      </c>
      <c r="E277" s="330">
        <v>0</v>
      </c>
      <c r="F277" s="330">
        <v>25</v>
      </c>
      <c r="G277" s="330">
        <v>64.900000000000006</v>
      </c>
      <c r="H277" s="330" t="s">
        <v>373</v>
      </c>
      <c r="I277" s="330" t="s">
        <v>373</v>
      </c>
      <c r="J277" s="330">
        <v>239.4</v>
      </c>
    </row>
    <row r="278" spans="1:10" x14ac:dyDescent="0.2">
      <c r="A278" s="381"/>
      <c r="C278" s="323">
        <v>45668.708333333328</v>
      </c>
      <c r="D278" s="330">
        <v>1003.4</v>
      </c>
      <c r="E278" s="330">
        <v>0</v>
      </c>
      <c r="F278" s="330">
        <v>24.6</v>
      </c>
      <c r="G278" s="330">
        <v>65.900000000000006</v>
      </c>
      <c r="H278" s="330" t="s">
        <v>373</v>
      </c>
      <c r="I278" s="330" t="s">
        <v>373</v>
      </c>
      <c r="J278" s="330">
        <v>206.2</v>
      </c>
    </row>
    <row r="279" spans="1:10" x14ac:dyDescent="0.2">
      <c r="A279" s="381"/>
      <c r="C279" s="323">
        <v>45668.75</v>
      </c>
      <c r="D279" s="330">
        <v>1004.9</v>
      </c>
      <c r="E279" s="330">
        <v>0</v>
      </c>
      <c r="F279" s="330">
        <v>23.8</v>
      </c>
      <c r="G279" s="330">
        <v>69.2</v>
      </c>
      <c r="H279" s="330" t="s">
        <v>373</v>
      </c>
      <c r="I279" s="330" t="s">
        <v>373</v>
      </c>
      <c r="J279" s="330">
        <v>17.8</v>
      </c>
    </row>
    <row r="280" spans="1:10" x14ac:dyDescent="0.2">
      <c r="A280" s="381"/>
      <c r="C280" s="323">
        <v>45668.791666666672</v>
      </c>
      <c r="D280" s="330">
        <v>1006.2</v>
      </c>
      <c r="E280" s="330">
        <v>0</v>
      </c>
      <c r="F280" s="330">
        <v>23.3</v>
      </c>
      <c r="G280" s="330">
        <v>70.099999999999994</v>
      </c>
      <c r="H280" s="330" t="s">
        <v>373</v>
      </c>
      <c r="I280" s="330" t="s">
        <v>373</v>
      </c>
      <c r="J280" s="330">
        <v>0</v>
      </c>
    </row>
    <row r="281" spans="1:10" x14ac:dyDescent="0.2">
      <c r="A281" s="381"/>
      <c r="C281" s="323">
        <v>45668.833333333328</v>
      </c>
      <c r="D281" s="330">
        <v>1006.8</v>
      </c>
      <c r="E281" s="330">
        <v>0</v>
      </c>
      <c r="F281" s="330">
        <v>23.2</v>
      </c>
      <c r="G281" s="330">
        <v>69.5</v>
      </c>
      <c r="H281" s="330" t="s">
        <v>373</v>
      </c>
      <c r="I281" s="330" t="s">
        <v>373</v>
      </c>
      <c r="J281" s="330">
        <v>0</v>
      </c>
    </row>
    <row r="282" spans="1:10" x14ac:dyDescent="0.2">
      <c r="A282" s="381"/>
      <c r="C282" s="323">
        <v>45668.875</v>
      </c>
      <c r="D282" s="330">
        <v>1006.8</v>
      </c>
      <c r="E282" s="330">
        <v>0</v>
      </c>
      <c r="F282" s="330">
        <v>23</v>
      </c>
      <c r="G282" s="330">
        <v>70.2</v>
      </c>
      <c r="H282" s="330" t="s">
        <v>373</v>
      </c>
      <c r="I282" s="330" t="s">
        <v>373</v>
      </c>
      <c r="J282" s="330">
        <v>0</v>
      </c>
    </row>
    <row r="283" spans="1:10" x14ac:dyDescent="0.2">
      <c r="A283" s="381"/>
      <c r="C283" s="323">
        <v>45668.916666666672</v>
      </c>
      <c r="D283" s="330">
        <v>1006.6</v>
      </c>
      <c r="E283" s="330">
        <v>0</v>
      </c>
      <c r="F283" s="330">
        <v>22.8</v>
      </c>
      <c r="G283" s="330">
        <v>71</v>
      </c>
      <c r="H283" s="330" t="s">
        <v>373</v>
      </c>
      <c r="I283" s="330" t="s">
        <v>373</v>
      </c>
      <c r="J283" s="330">
        <v>0</v>
      </c>
    </row>
    <row r="284" spans="1:10" x14ac:dyDescent="0.2">
      <c r="A284" s="381"/>
      <c r="C284" s="323">
        <v>45668.958333333328</v>
      </c>
      <c r="D284" s="330">
        <v>1006</v>
      </c>
      <c r="E284" s="330">
        <v>0</v>
      </c>
      <c r="F284" s="330">
        <v>22.5</v>
      </c>
      <c r="G284" s="330">
        <v>71.400000000000006</v>
      </c>
      <c r="H284" s="330" t="s">
        <v>373</v>
      </c>
      <c r="I284" s="330" t="s">
        <v>373</v>
      </c>
      <c r="J284" s="330">
        <v>0</v>
      </c>
    </row>
    <row r="285" spans="1:10" x14ac:dyDescent="0.2">
      <c r="A285" s="381"/>
      <c r="C285" s="323">
        <v>45669</v>
      </c>
      <c r="D285" s="330">
        <v>1005.8</v>
      </c>
      <c r="E285" s="330">
        <v>0</v>
      </c>
      <c r="F285" s="330">
        <v>22.3</v>
      </c>
      <c r="G285" s="331">
        <v>71.8</v>
      </c>
      <c r="H285" s="332" t="s">
        <v>373</v>
      </c>
      <c r="I285" s="332" t="s">
        <v>373</v>
      </c>
      <c r="J285" s="333">
        <v>0</v>
      </c>
    </row>
    <row r="286" spans="1:10" x14ac:dyDescent="0.2">
      <c r="A286" s="381"/>
      <c r="C286" s="323">
        <v>45669.041666666672</v>
      </c>
      <c r="D286" s="330">
        <v>1005.5</v>
      </c>
      <c r="E286" s="330">
        <v>0</v>
      </c>
      <c r="F286" s="330">
        <v>22.2</v>
      </c>
      <c r="G286" s="331">
        <v>72.2</v>
      </c>
      <c r="H286" s="334" t="s">
        <v>373</v>
      </c>
      <c r="I286" s="334" t="s">
        <v>373</v>
      </c>
      <c r="J286" s="333">
        <v>0</v>
      </c>
    </row>
    <row r="287" spans="1:10" x14ac:dyDescent="0.2">
      <c r="A287" s="381"/>
      <c r="C287" s="323">
        <v>45669.083333333328</v>
      </c>
      <c r="D287" s="330">
        <v>1005.8</v>
      </c>
      <c r="E287" s="330">
        <v>0</v>
      </c>
      <c r="F287" s="330">
        <v>22</v>
      </c>
      <c r="G287" s="331">
        <v>72.8</v>
      </c>
      <c r="H287" s="344" t="s">
        <v>373</v>
      </c>
      <c r="I287" s="334" t="s">
        <v>373</v>
      </c>
      <c r="J287" s="333">
        <v>0</v>
      </c>
    </row>
    <row r="288" spans="1:10" x14ac:dyDescent="0.2">
      <c r="A288" s="381"/>
      <c r="C288" s="323">
        <v>45669.125</v>
      </c>
      <c r="D288" s="330">
        <v>1006.2</v>
      </c>
      <c r="E288" s="330">
        <v>0</v>
      </c>
      <c r="F288" s="330">
        <v>21.3</v>
      </c>
      <c r="G288" s="331">
        <v>74.599999999999994</v>
      </c>
      <c r="H288" s="345" t="s">
        <v>373</v>
      </c>
      <c r="I288" s="348" t="s">
        <v>373</v>
      </c>
      <c r="J288" s="333">
        <v>0</v>
      </c>
    </row>
    <row r="289" spans="1:10" x14ac:dyDescent="0.2">
      <c r="A289" s="381"/>
      <c r="C289" s="323">
        <v>45669.166666666672</v>
      </c>
      <c r="D289" s="330">
        <v>1006.3</v>
      </c>
      <c r="E289" s="330">
        <v>0</v>
      </c>
      <c r="F289" s="330">
        <v>21.1</v>
      </c>
      <c r="G289" s="331">
        <v>75.099999999999994</v>
      </c>
      <c r="H289" s="345" t="s">
        <v>373</v>
      </c>
      <c r="I289" s="345" t="s">
        <v>373</v>
      </c>
      <c r="J289" s="333">
        <v>0</v>
      </c>
    </row>
    <row r="290" spans="1:10" x14ac:dyDescent="0.2">
      <c r="A290" s="381"/>
      <c r="C290" s="323">
        <v>45669.208333333328</v>
      </c>
      <c r="D290" s="330">
        <v>1006.5</v>
      </c>
      <c r="E290" s="330">
        <v>0</v>
      </c>
      <c r="F290" s="330">
        <v>20.9</v>
      </c>
      <c r="G290" s="331">
        <v>75.400000000000006</v>
      </c>
      <c r="H290" s="345" t="s">
        <v>373</v>
      </c>
      <c r="I290" s="345" t="s">
        <v>373</v>
      </c>
      <c r="J290" s="333">
        <v>8.8000000000000007</v>
      </c>
    </row>
    <row r="291" spans="1:10" x14ac:dyDescent="0.2">
      <c r="A291" s="381"/>
      <c r="C291" s="323">
        <v>45669.25</v>
      </c>
      <c r="D291" s="330">
        <v>1006.8</v>
      </c>
      <c r="E291" s="330">
        <v>0</v>
      </c>
      <c r="F291" s="330">
        <v>22</v>
      </c>
      <c r="G291" s="331">
        <v>72.7</v>
      </c>
      <c r="H291" s="345" t="s">
        <v>373</v>
      </c>
      <c r="I291" s="345" t="s">
        <v>373</v>
      </c>
      <c r="J291" s="333">
        <v>150</v>
      </c>
    </row>
    <row r="292" spans="1:10" x14ac:dyDescent="0.2">
      <c r="A292" s="381"/>
      <c r="C292" s="323">
        <v>45669.291666666672</v>
      </c>
      <c r="D292" s="330">
        <v>1006.5</v>
      </c>
      <c r="E292" s="330">
        <v>0</v>
      </c>
      <c r="F292" s="330">
        <v>22.9</v>
      </c>
      <c r="G292" s="331">
        <v>71.8</v>
      </c>
      <c r="H292" s="345" t="s">
        <v>373</v>
      </c>
      <c r="I292" s="345" t="s">
        <v>373</v>
      </c>
      <c r="J292" s="333">
        <v>410.2</v>
      </c>
    </row>
    <row r="293" spans="1:10" x14ac:dyDescent="0.2">
      <c r="A293" s="381"/>
      <c r="C293" s="323">
        <v>45669.333333333328</v>
      </c>
      <c r="D293" s="330">
        <v>1006.1</v>
      </c>
      <c r="E293" s="330">
        <v>0</v>
      </c>
      <c r="F293" s="330">
        <v>23.2</v>
      </c>
      <c r="G293" s="330">
        <v>71.5</v>
      </c>
      <c r="H293" s="330" t="s">
        <v>373</v>
      </c>
      <c r="I293" s="330" t="s">
        <v>373</v>
      </c>
      <c r="J293" s="330">
        <v>645</v>
      </c>
    </row>
    <row r="294" spans="1:10" x14ac:dyDescent="0.2">
      <c r="A294" s="381"/>
      <c r="C294" s="323">
        <v>45669.375</v>
      </c>
      <c r="D294" s="330">
        <v>1005.4</v>
      </c>
      <c r="E294" s="330">
        <v>0</v>
      </c>
      <c r="F294" s="330">
        <v>24</v>
      </c>
      <c r="G294" s="330">
        <v>68.8</v>
      </c>
      <c r="H294" s="330" t="s">
        <v>373</v>
      </c>
      <c r="I294" s="330" t="s">
        <v>373</v>
      </c>
      <c r="J294" s="330">
        <v>843.2</v>
      </c>
    </row>
    <row r="295" spans="1:10" x14ac:dyDescent="0.2">
      <c r="A295" s="381"/>
      <c r="C295" s="323">
        <v>45669.416666666672</v>
      </c>
      <c r="D295" s="330">
        <v>1004.5</v>
      </c>
      <c r="E295" s="330">
        <v>0</v>
      </c>
      <c r="F295" s="330">
        <v>24</v>
      </c>
      <c r="G295" s="330">
        <v>69.5</v>
      </c>
      <c r="H295" s="330" t="s">
        <v>373</v>
      </c>
      <c r="I295" s="330" t="s">
        <v>373</v>
      </c>
      <c r="J295" s="330">
        <v>977.8</v>
      </c>
    </row>
    <row r="296" spans="1:10" x14ac:dyDescent="0.2">
      <c r="A296" s="381"/>
      <c r="C296" s="323">
        <v>45669.458333333328</v>
      </c>
      <c r="D296" s="330">
        <v>1004</v>
      </c>
      <c r="E296" s="330">
        <v>0</v>
      </c>
      <c r="F296" s="330">
        <v>26.3</v>
      </c>
      <c r="G296" s="330">
        <v>61.3</v>
      </c>
      <c r="H296" s="330" t="s">
        <v>373</v>
      </c>
      <c r="I296" s="330" t="s">
        <v>373</v>
      </c>
      <c r="J296" s="330">
        <v>1025.5999999999999</v>
      </c>
    </row>
    <row r="297" spans="1:10" x14ac:dyDescent="0.2">
      <c r="A297" s="381"/>
      <c r="C297" s="323">
        <v>45669.5</v>
      </c>
      <c r="D297" s="330">
        <v>1003.5</v>
      </c>
      <c r="E297" s="330">
        <v>0</v>
      </c>
      <c r="F297" s="330">
        <v>26.4</v>
      </c>
      <c r="G297" s="330">
        <v>60.7</v>
      </c>
      <c r="H297" s="330" t="s">
        <v>373</v>
      </c>
      <c r="I297" s="330" t="s">
        <v>373</v>
      </c>
      <c r="J297" s="330">
        <v>1043.4000000000001</v>
      </c>
    </row>
    <row r="298" spans="1:10" x14ac:dyDescent="0.2">
      <c r="A298" s="381"/>
      <c r="C298" s="323">
        <v>45669.541666666672</v>
      </c>
      <c r="D298" s="330">
        <v>1003.1</v>
      </c>
      <c r="E298" s="330">
        <v>0</v>
      </c>
      <c r="F298" s="330">
        <v>26.6</v>
      </c>
      <c r="G298" s="330">
        <v>61.2</v>
      </c>
      <c r="H298" s="330" t="s">
        <v>373</v>
      </c>
      <c r="I298" s="330" t="s">
        <v>373</v>
      </c>
      <c r="J298" s="330">
        <v>977.6</v>
      </c>
    </row>
    <row r="299" spans="1:10" x14ac:dyDescent="0.2">
      <c r="A299" s="381"/>
      <c r="C299" s="323">
        <v>45669.583333333328</v>
      </c>
      <c r="D299" s="330">
        <v>1003</v>
      </c>
      <c r="E299" s="330">
        <v>0</v>
      </c>
      <c r="F299" s="330">
        <v>26.1</v>
      </c>
      <c r="G299" s="330">
        <v>65.099999999999994</v>
      </c>
      <c r="H299" s="330" t="s">
        <v>373</v>
      </c>
      <c r="I299" s="330" t="s">
        <v>373</v>
      </c>
      <c r="J299" s="330">
        <v>846.5</v>
      </c>
    </row>
    <row r="300" spans="1:10" x14ac:dyDescent="0.2">
      <c r="A300" s="381"/>
      <c r="C300" s="323">
        <v>45669.625</v>
      </c>
      <c r="D300" s="330">
        <v>1003.1</v>
      </c>
      <c r="E300" s="330">
        <v>0</v>
      </c>
      <c r="F300" s="330">
        <v>25.4</v>
      </c>
      <c r="G300" s="330">
        <v>68.900000000000006</v>
      </c>
      <c r="H300" s="330" t="s">
        <v>373</v>
      </c>
      <c r="I300" s="330" t="s">
        <v>373</v>
      </c>
      <c r="J300" s="330">
        <v>659.8</v>
      </c>
    </row>
    <row r="301" spans="1:10" x14ac:dyDescent="0.2">
      <c r="A301" s="381"/>
      <c r="C301" s="323">
        <v>45669.666666666672</v>
      </c>
      <c r="D301" s="330">
        <v>1003.1</v>
      </c>
      <c r="E301" s="330">
        <v>0</v>
      </c>
      <c r="F301" s="330">
        <v>25.4</v>
      </c>
      <c r="G301" s="330">
        <v>70.3</v>
      </c>
      <c r="H301" s="330" t="s">
        <v>373</v>
      </c>
      <c r="I301" s="330" t="s">
        <v>373</v>
      </c>
      <c r="J301" s="330">
        <v>430.9</v>
      </c>
    </row>
    <row r="302" spans="1:10" x14ac:dyDescent="0.2">
      <c r="A302" s="381"/>
      <c r="C302" s="323">
        <v>45669.708333333328</v>
      </c>
      <c r="D302" s="330">
        <v>1003.9</v>
      </c>
      <c r="E302" s="330">
        <v>0</v>
      </c>
      <c r="F302" s="330">
        <v>24.7</v>
      </c>
      <c r="G302" s="330">
        <v>72.7</v>
      </c>
      <c r="H302" s="330" t="s">
        <v>373</v>
      </c>
      <c r="I302" s="330" t="s">
        <v>373</v>
      </c>
      <c r="J302" s="330">
        <v>179</v>
      </c>
    </row>
    <row r="303" spans="1:10" x14ac:dyDescent="0.2">
      <c r="A303" s="381"/>
      <c r="C303" s="323">
        <v>45669.75</v>
      </c>
      <c r="D303" s="330">
        <v>1005.5</v>
      </c>
      <c r="E303" s="330">
        <v>0</v>
      </c>
      <c r="F303" s="330">
        <v>23.9</v>
      </c>
      <c r="G303" s="330">
        <v>75.8</v>
      </c>
      <c r="H303" s="330" t="s">
        <v>373</v>
      </c>
      <c r="I303" s="330" t="s">
        <v>373</v>
      </c>
      <c r="J303" s="330">
        <v>17.2</v>
      </c>
    </row>
    <row r="304" spans="1:10" x14ac:dyDescent="0.2">
      <c r="A304" s="381"/>
      <c r="C304" s="323">
        <v>45669.791666666672</v>
      </c>
      <c r="D304" s="330">
        <v>1006.6</v>
      </c>
      <c r="E304" s="330">
        <v>0</v>
      </c>
      <c r="F304" s="330">
        <v>23.4</v>
      </c>
      <c r="G304" s="330">
        <v>78.400000000000006</v>
      </c>
      <c r="H304" s="330" t="s">
        <v>373</v>
      </c>
      <c r="I304" s="330" t="s">
        <v>373</v>
      </c>
      <c r="J304" s="330">
        <v>0</v>
      </c>
    </row>
    <row r="305" spans="1:10" x14ac:dyDescent="0.2">
      <c r="A305" s="381"/>
      <c r="C305" s="323">
        <v>45669.833333333328</v>
      </c>
      <c r="D305" s="330">
        <v>1007</v>
      </c>
      <c r="E305" s="330">
        <v>0</v>
      </c>
      <c r="F305" s="330">
        <v>23.1</v>
      </c>
      <c r="G305" s="330">
        <v>80.3</v>
      </c>
      <c r="H305" s="330" t="s">
        <v>373</v>
      </c>
      <c r="I305" s="330" t="s">
        <v>373</v>
      </c>
      <c r="J305" s="330">
        <v>0</v>
      </c>
    </row>
    <row r="306" spans="1:10" x14ac:dyDescent="0.2">
      <c r="A306" s="381"/>
      <c r="C306" s="323">
        <v>45669.875</v>
      </c>
      <c r="D306" s="330">
        <v>1007.4</v>
      </c>
      <c r="E306" s="330">
        <v>0</v>
      </c>
      <c r="F306" s="330">
        <v>22.9</v>
      </c>
      <c r="G306" s="330">
        <v>81.400000000000006</v>
      </c>
      <c r="H306" s="339" t="s">
        <v>373</v>
      </c>
      <c r="I306" s="339" t="s">
        <v>373</v>
      </c>
      <c r="J306" s="330">
        <v>0</v>
      </c>
    </row>
    <row r="307" spans="1:10" x14ac:dyDescent="0.2">
      <c r="A307" s="381"/>
      <c r="C307" s="323">
        <v>45669.916666666672</v>
      </c>
      <c r="D307" s="330">
        <v>1007</v>
      </c>
      <c r="E307" s="330">
        <v>0</v>
      </c>
      <c r="F307" s="330">
        <v>22.7</v>
      </c>
      <c r="G307" s="331">
        <v>81.8</v>
      </c>
      <c r="H307" s="334" t="s">
        <v>373</v>
      </c>
      <c r="I307" s="334" t="s">
        <v>373</v>
      </c>
      <c r="J307" s="333">
        <v>0</v>
      </c>
    </row>
    <row r="308" spans="1:10" x14ac:dyDescent="0.2">
      <c r="A308" s="381"/>
      <c r="C308" s="323">
        <v>45669.958333333328</v>
      </c>
      <c r="D308" s="330">
        <v>1006.5</v>
      </c>
      <c r="E308" s="330">
        <v>0</v>
      </c>
      <c r="F308" s="330">
        <v>22.6</v>
      </c>
      <c r="G308" s="331">
        <v>79.900000000000006</v>
      </c>
      <c r="H308" s="352" t="s">
        <v>373</v>
      </c>
      <c r="I308" s="353" t="s">
        <v>373</v>
      </c>
      <c r="J308" s="333">
        <v>0</v>
      </c>
    </row>
    <row r="309" spans="1:10" x14ac:dyDescent="0.2">
      <c r="A309" s="381"/>
      <c r="C309" s="323">
        <v>45670</v>
      </c>
      <c r="D309" s="330">
        <v>1006.1</v>
      </c>
      <c r="E309" s="330">
        <v>0</v>
      </c>
      <c r="F309" s="330">
        <v>22.8</v>
      </c>
      <c r="G309" s="330">
        <v>77.599999999999994</v>
      </c>
      <c r="H309" s="331" t="s">
        <v>373</v>
      </c>
      <c r="I309" s="334" t="s">
        <v>373</v>
      </c>
      <c r="J309" s="333">
        <v>0</v>
      </c>
    </row>
    <row r="310" spans="1:10" x14ac:dyDescent="0.2">
      <c r="A310" s="381"/>
      <c r="C310" s="323">
        <v>45670.041666666672</v>
      </c>
      <c r="D310" s="330">
        <v>1005.5</v>
      </c>
      <c r="E310" s="330">
        <v>0</v>
      </c>
      <c r="F310" s="330">
        <v>22.9</v>
      </c>
      <c r="G310" s="331">
        <v>76.599999999999994</v>
      </c>
      <c r="H310" s="343" t="s">
        <v>373</v>
      </c>
      <c r="I310" s="334" t="s">
        <v>373</v>
      </c>
      <c r="J310" s="333">
        <v>0</v>
      </c>
    </row>
    <row r="311" spans="1:10" x14ac:dyDescent="0.2">
      <c r="A311" s="381"/>
      <c r="C311" s="323">
        <v>45670.083333333328</v>
      </c>
      <c r="D311" s="330">
        <v>1005.5</v>
      </c>
      <c r="E311" s="330">
        <v>0</v>
      </c>
      <c r="F311" s="330">
        <v>22.9</v>
      </c>
      <c r="G311" s="331">
        <v>76.400000000000006</v>
      </c>
      <c r="H311" s="334" t="s">
        <v>373</v>
      </c>
      <c r="I311" s="334" t="s">
        <v>373</v>
      </c>
      <c r="J311" s="333">
        <v>0</v>
      </c>
    </row>
    <row r="312" spans="1:10" x14ac:dyDescent="0.2">
      <c r="A312" s="381"/>
      <c r="C312" s="323">
        <v>45670.125</v>
      </c>
      <c r="D312" s="330">
        <v>1005.3</v>
      </c>
      <c r="E312" s="330">
        <v>0</v>
      </c>
      <c r="F312" s="330">
        <v>23</v>
      </c>
      <c r="G312" s="331">
        <v>76.2</v>
      </c>
      <c r="H312" s="334" t="s">
        <v>373</v>
      </c>
      <c r="I312" s="334" t="s">
        <v>373</v>
      </c>
      <c r="J312" s="333">
        <v>0</v>
      </c>
    </row>
    <row r="313" spans="1:10" x14ac:dyDescent="0.2">
      <c r="A313" s="381"/>
      <c r="C313" s="323">
        <v>45670.166666666672</v>
      </c>
      <c r="D313" s="330">
        <v>1005.4</v>
      </c>
      <c r="E313" s="330">
        <v>0</v>
      </c>
      <c r="F313" s="330">
        <v>22.6</v>
      </c>
      <c r="G313" s="330">
        <v>79.599999999999994</v>
      </c>
      <c r="H313" s="337" t="s">
        <v>373</v>
      </c>
      <c r="I313" s="334" t="s">
        <v>373</v>
      </c>
      <c r="J313" s="333">
        <v>0</v>
      </c>
    </row>
    <row r="314" spans="1:10" x14ac:dyDescent="0.2">
      <c r="A314" s="381"/>
      <c r="C314" s="323">
        <v>45670.208333333328</v>
      </c>
      <c r="D314" s="330">
        <v>1005.9</v>
      </c>
      <c r="E314" s="330">
        <v>0</v>
      </c>
      <c r="F314" s="330">
        <v>22.5</v>
      </c>
      <c r="G314" s="331">
        <v>81.599999999999994</v>
      </c>
      <c r="H314" s="336" t="s">
        <v>373</v>
      </c>
      <c r="I314" s="334" t="s">
        <v>373</v>
      </c>
      <c r="J314" s="333">
        <v>5.6</v>
      </c>
    </row>
    <row r="315" spans="1:10" x14ac:dyDescent="0.2">
      <c r="A315" s="381"/>
      <c r="C315" s="323">
        <v>45670.25</v>
      </c>
      <c r="D315" s="330">
        <v>1006</v>
      </c>
      <c r="E315" s="330">
        <v>0</v>
      </c>
      <c r="F315" s="330">
        <v>23.4</v>
      </c>
      <c r="G315" s="331">
        <v>75.099999999999994</v>
      </c>
      <c r="H315" s="334" t="s">
        <v>373</v>
      </c>
      <c r="I315" s="334" t="s">
        <v>373</v>
      </c>
      <c r="J315" s="333">
        <v>105.1</v>
      </c>
    </row>
    <row r="316" spans="1:10" x14ac:dyDescent="0.2">
      <c r="A316" s="381"/>
      <c r="C316" s="323">
        <v>45670.291666666672</v>
      </c>
      <c r="D316" s="330">
        <v>1006.2</v>
      </c>
      <c r="E316" s="330">
        <v>0</v>
      </c>
      <c r="F316" s="330">
        <v>25</v>
      </c>
      <c r="G316" s="330">
        <v>69.2</v>
      </c>
      <c r="H316" s="338" t="s">
        <v>373</v>
      </c>
      <c r="I316" s="338" t="s">
        <v>373</v>
      </c>
      <c r="J316" s="330">
        <v>379.9</v>
      </c>
    </row>
    <row r="317" spans="1:10" x14ac:dyDescent="0.2">
      <c r="A317" s="381"/>
      <c r="C317" s="323">
        <v>45670.333333333328</v>
      </c>
      <c r="D317" s="330">
        <v>1006.3</v>
      </c>
      <c r="E317" s="330">
        <v>0</v>
      </c>
      <c r="F317" s="330">
        <v>24.9</v>
      </c>
      <c r="G317" s="330">
        <v>70.3</v>
      </c>
      <c r="H317" s="330" t="s">
        <v>373</v>
      </c>
      <c r="I317" s="330" t="s">
        <v>373</v>
      </c>
      <c r="J317" s="330">
        <v>584</v>
      </c>
    </row>
    <row r="318" spans="1:10" x14ac:dyDescent="0.2">
      <c r="A318" s="381"/>
      <c r="C318" s="323">
        <v>45670.375</v>
      </c>
      <c r="D318" s="330">
        <v>1006.2</v>
      </c>
      <c r="E318" s="330">
        <v>0</v>
      </c>
      <c r="F318" s="330">
        <v>25.6</v>
      </c>
      <c r="G318" s="330">
        <v>68.2</v>
      </c>
      <c r="H318" s="330" t="s">
        <v>373</v>
      </c>
      <c r="I318" s="330" t="s">
        <v>373</v>
      </c>
      <c r="J318" s="330">
        <v>589.6</v>
      </c>
    </row>
    <row r="319" spans="1:10" x14ac:dyDescent="0.2">
      <c r="A319" s="381"/>
      <c r="C319" s="323">
        <v>45670.416666666672</v>
      </c>
      <c r="D319" s="330">
        <v>1005.9</v>
      </c>
      <c r="E319" s="330">
        <v>0</v>
      </c>
      <c r="F319" s="330">
        <v>25.9</v>
      </c>
      <c r="G319" s="330">
        <v>65.400000000000006</v>
      </c>
      <c r="H319" s="330" t="s">
        <v>373</v>
      </c>
      <c r="I319" s="330" t="s">
        <v>373</v>
      </c>
      <c r="J319" s="330">
        <v>854.6</v>
      </c>
    </row>
    <row r="320" spans="1:10" x14ac:dyDescent="0.2">
      <c r="A320" s="381"/>
      <c r="C320" s="323">
        <v>45670.458333333328</v>
      </c>
      <c r="D320" s="330">
        <v>1005</v>
      </c>
      <c r="E320" s="330">
        <v>0</v>
      </c>
      <c r="F320" s="330">
        <v>26.9</v>
      </c>
      <c r="G320" s="330">
        <v>62.2</v>
      </c>
      <c r="H320" s="330" t="s">
        <v>373</v>
      </c>
      <c r="I320" s="330" t="s">
        <v>373</v>
      </c>
      <c r="J320" s="330">
        <v>1023.6</v>
      </c>
    </row>
    <row r="321" spans="1:10" x14ac:dyDescent="0.2">
      <c r="A321" s="381"/>
      <c r="C321" s="323">
        <v>45670.5</v>
      </c>
      <c r="D321" s="330">
        <v>1004.6</v>
      </c>
      <c r="E321" s="330">
        <v>0</v>
      </c>
      <c r="F321" s="330">
        <v>26.9</v>
      </c>
      <c r="G321" s="330">
        <v>62</v>
      </c>
      <c r="H321" s="330" t="s">
        <v>373</v>
      </c>
      <c r="I321" s="330" t="s">
        <v>373</v>
      </c>
      <c r="J321" s="330">
        <v>1035.2</v>
      </c>
    </row>
    <row r="322" spans="1:10" x14ac:dyDescent="0.2">
      <c r="A322" s="381"/>
      <c r="C322" s="323">
        <v>45670.541666666672</v>
      </c>
      <c r="D322" s="330">
        <v>1004</v>
      </c>
      <c r="E322" s="330">
        <v>0</v>
      </c>
      <c r="F322" s="330">
        <v>26.7</v>
      </c>
      <c r="G322" s="330">
        <v>63.1</v>
      </c>
      <c r="H322" s="330" t="s">
        <v>373</v>
      </c>
      <c r="I322" s="330" t="s">
        <v>373</v>
      </c>
      <c r="J322" s="330">
        <v>964.8</v>
      </c>
    </row>
    <row r="323" spans="1:10" x14ac:dyDescent="0.2">
      <c r="A323" s="381"/>
      <c r="C323" s="323">
        <v>45670.583333333328</v>
      </c>
      <c r="D323" s="330">
        <v>1003.8</v>
      </c>
      <c r="E323" s="330">
        <v>0</v>
      </c>
      <c r="F323" s="330">
        <v>26.4</v>
      </c>
      <c r="G323" s="330">
        <v>65.2</v>
      </c>
      <c r="H323" s="330" t="s">
        <v>373</v>
      </c>
      <c r="I323" s="330" t="s">
        <v>373</v>
      </c>
      <c r="J323" s="330">
        <v>839</v>
      </c>
    </row>
    <row r="324" spans="1:10" x14ac:dyDescent="0.2">
      <c r="A324" s="381"/>
      <c r="C324" s="323">
        <v>45670.625</v>
      </c>
      <c r="D324" s="330">
        <v>1003.6</v>
      </c>
      <c r="E324" s="330">
        <v>0</v>
      </c>
      <c r="F324" s="330">
        <v>26.3</v>
      </c>
      <c r="G324" s="330">
        <v>65.400000000000006</v>
      </c>
      <c r="H324" s="330" t="s">
        <v>373</v>
      </c>
      <c r="I324" s="330" t="s">
        <v>373</v>
      </c>
      <c r="J324" s="330">
        <v>654</v>
      </c>
    </row>
    <row r="325" spans="1:10" x14ac:dyDescent="0.2">
      <c r="A325" s="381"/>
      <c r="C325" s="323">
        <v>45670.666666666672</v>
      </c>
      <c r="D325" s="330">
        <v>1003.7</v>
      </c>
      <c r="E325" s="330">
        <v>0</v>
      </c>
      <c r="F325" s="330">
        <v>25.9</v>
      </c>
      <c r="G325" s="330">
        <v>67</v>
      </c>
      <c r="H325" s="330" t="s">
        <v>373</v>
      </c>
      <c r="I325" s="330" t="s">
        <v>373</v>
      </c>
      <c r="J325" s="330">
        <v>420.9</v>
      </c>
    </row>
    <row r="326" spans="1:10" x14ac:dyDescent="0.2">
      <c r="A326" s="381"/>
      <c r="C326" s="323">
        <v>45670.708333333328</v>
      </c>
      <c r="D326" s="330">
        <v>1004.6</v>
      </c>
      <c r="E326" s="330">
        <v>0</v>
      </c>
      <c r="F326" s="330">
        <v>24.7</v>
      </c>
      <c r="G326" s="330">
        <v>71.599999999999994</v>
      </c>
      <c r="H326" s="330" t="s">
        <v>373</v>
      </c>
      <c r="I326" s="330" t="s">
        <v>373</v>
      </c>
      <c r="J326" s="330">
        <v>174.7</v>
      </c>
    </row>
    <row r="327" spans="1:10" x14ac:dyDescent="0.2">
      <c r="A327" s="381"/>
      <c r="C327" s="323">
        <v>45670.75</v>
      </c>
      <c r="D327" s="330">
        <v>1005.7</v>
      </c>
      <c r="E327" s="330">
        <v>0</v>
      </c>
      <c r="F327" s="330">
        <v>23.7</v>
      </c>
      <c r="G327" s="330">
        <v>74.3</v>
      </c>
      <c r="H327" s="330" t="s">
        <v>373</v>
      </c>
      <c r="I327" s="330" t="s">
        <v>373</v>
      </c>
      <c r="J327" s="330">
        <v>16.5</v>
      </c>
    </row>
    <row r="328" spans="1:10" x14ac:dyDescent="0.2">
      <c r="A328" s="381"/>
      <c r="C328" s="323">
        <v>45670.791666666672</v>
      </c>
      <c r="D328" s="330">
        <v>1006.4</v>
      </c>
      <c r="E328" s="330">
        <v>0</v>
      </c>
      <c r="F328" s="330">
        <v>23.2</v>
      </c>
      <c r="G328" s="330">
        <v>74.8</v>
      </c>
      <c r="H328" s="330" t="s">
        <v>373</v>
      </c>
      <c r="I328" s="330" t="s">
        <v>373</v>
      </c>
      <c r="J328" s="330">
        <v>0</v>
      </c>
    </row>
    <row r="329" spans="1:10" x14ac:dyDescent="0.2">
      <c r="A329" s="381"/>
      <c r="C329" s="323">
        <v>45670.833333333328</v>
      </c>
      <c r="D329" s="330">
        <v>1006.6</v>
      </c>
      <c r="E329" s="330">
        <v>0</v>
      </c>
      <c r="F329" s="330">
        <v>23.1</v>
      </c>
      <c r="G329" s="330">
        <v>74.2</v>
      </c>
      <c r="H329" s="330" t="s">
        <v>373</v>
      </c>
      <c r="I329" s="330" t="s">
        <v>373</v>
      </c>
      <c r="J329" s="330">
        <v>0</v>
      </c>
    </row>
    <row r="330" spans="1:10" x14ac:dyDescent="0.2">
      <c r="A330" s="381"/>
      <c r="C330" s="323">
        <v>45670.875</v>
      </c>
      <c r="D330" s="330">
        <v>1007</v>
      </c>
      <c r="E330" s="330">
        <v>0</v>
      </c>
      <c r="F330" s="330">
        <v>22.9</v>
      </c>
      <c r="G330" s="330">
        <v>74.3</v>
      </c>
      <c r="H330" s="339" t="s">
        <v>373</v>
      </c>
      <c r="I330" s="339" t="s">
        <v>373</v>
      </c>
      <c r="J330" s="330">
        <v>0</v>
      </c>
    </row>
    <row r="331" spans="1:10" x14ac:dyDescent="0.2">
      <c r="A331" s="381"/>
      <c r="C331" s="323">
        <v>45670.916666666672</v>
      </c>
      <c r="D331" s="330">
        <v>1007.1</v>
      </c>
      <c r="E331" s="330">
        <v>0</v>
      </c>
      <c r="F331" s="330">
        <v>22.7</v>
      </c>
      <c r="G331" s="331">
        <v>75.2</v>
      </c>
      <c r="H331" s="334" t="s">
        <v>373</v>
      </c>
      <c r="I331" s="334" t="s">
        <v>373</v>
      </c>
      <c r="J331" s="333">
        <v>0</v>
      </c>
    </row>
    <row r="332" spans="1:10" x14ac:dyDescent="0.2">
      <c r="A332" s="381"/>
      <c r="C332" s="323">
        <v>45670.958333333328</v>
      </c>
      <c r="D332" s="330">
        <v>1007.2</v>
      </c>
      <c r="E332" s="330">
        <v>0</v>
      </c>
      <c r="F332" s="330">
        <v>22.6</v>
      </c>
      <c r="G332" s="330">
        <v>75.599999999999994</v>
      </c>
      <c r="H332" s="337" t="s">
        <v>373</v>
      </c>
      <c r="I332" s="334" t="s">
        <v>373</v>
      </c>
      <c r="J332" s="333">
        <v>0</v>
      </c>
    </row>
    <row r="333" spans="1:10" x14ac:dyDescent="0.2">
      <c r="A333" s="381"/>
      <c r="C333" s="323">
        <v>45671</v>
      </c>
      <c r="D333" s="330">
        <v>1006.7</v>
      </c>
      <c r="E333" s="330">
        <v>0</v>
      </c>
      <c r="F333" s="330">
        <v>22.4</v>
      </c>
      <c r="G333" s="331">
        <v>76.599999999999994</v>
      </c>
      <c r="H333" s="336" t="s">
        <v>373</v>
      </c>
      <c r="I333" s="334" t="s">
        <v>373</v>
      </c>
      <c r="J333" s="333">
        <v>0</v>
      </c>
    </row>
    <row r="334" spans="1:10" x14ac:dyDescent="0.2">
      <c r="A334" s="381"/>
      <c r="C334" s="323">
        <v>45671.041666666672</v>
      </c>
      <c r="D334" s="330">
        <v>1006</v>
      </c>
      <c r="E334" s="330">
        <v>0</v>
      </c>
      <c r="F334" s="330">
        <v>22.4</v>
      </c>
      <c r="G334" s="331">
        <v>76.599999999999994</v>
      </c>
      <c r="H334" s="334" t="s">
        <v>373</v>
      </c>
      <c r="I334" s="334" t="s">
        <v>373</v>
      </c>
      <c r="J334" s="333">
        <v>0</v>
      </c>
    </row>
    <row r="335" spans="1:10" x14ac:dyDescent="0.2">
      <c r="A335" s="381"/>
      <c r="C335" s="323">
        <v>45671.083333333328</v>
      </c>
      <c r="D335" s="330">
        <v>1006.1</v>
      </c>
      <c r="E335" s="330">
        <v>0</v>
      </c>
      <c r="F335" s="330">
        <v>22.2</v>
      </c>
      <c r="G335" s="331">
        <v>77.900000000000006</v>
      </c>
      <c r="H335" s="351" t="s">
        <v>373</v>
      </c>
      <c r="I335" s="334" t="s">
        <v>373</v>
      </c>
      <c r="J335" s="333">
        <v>0</v>
      </c>
    </row>
    <row r="336" spans="1:10" x14ac:dyDescent="0.2">
      <c r="A336" s="381"/>
      <c r="C336" s="323">
        <v>45671.125</v>
      </c>
      <c r="D336" s="330">
        <v>1005.9</v>
      </c>
      <c r="E336" s="330">
        <v>0</v>
      </c>
      <c r="F336" s="330">
        <v>22</v>
      </c>
      <c r="G336" s="330">
        <v>79.2</v>
      </c>
      <c r="H336" s="331" t="s">
        <v>373</v>
      </c>
      <c r="I336" s="334" t="s">
        <v>373</v>
      </c>
      <c r="J336" s="333">
        <v>0</v>
      </c>
    </row>
    <row r="337" spans="1:10" x14ac:dyDescent="0.2">
      <c r="A337" s="381"/>
      <c r="C337" s="323">
        <v>45671.166666666672</v>
      </c>
      <c r="D337" s="330">
        <v>1006.5</v>
      </c>
      <c r="E337" s="330">
        <v>0</v>
      </c>
      <c r="F337" s="330">
        <v>21.9</v>
      </c>
      <c r="G337" s="331">
        <v>78.2</v>
      </c>
      <c r="H337" s="335" t="s">
        <v>373</v>
      </c>
      <c r="I337" s="334" t="s">
        <v>373</v>
      </c>
      <c r="J337" s="333">
        <v>0</v>
      </c>
    </row>
    <row r="338" spans="1:10" x14ac:dyDescent="0.2">
      <c r="A338" s="381"/>
      <c r="C338" s="323">
        <v>45671.208333333328</v>
      </c>
      <c r="D338" s="330">
        <v>1007</v>
      </c>
      <c r="E338" s="330">
        <v>0</v>
      </c>
      <c r="F338" s="330">
        <v>21.7</v>
      </c>
      <c r="G338" s="331">
        <v>78.2</v>
      </c>
      <c r="H338" s="335" t="s">
        <v>373</v>
      </c>
      <c r="I338" s="334" t="s">
        <v>373</v>
      </c>
      <c r="J338" s="333">
        <v>9.1999999999999993</v>
      </c>
    </row>
    <row r="339" spans="1:10" x14ac:dyDescent="0.2">
      <c r="A339" s="381"/>
      <c r="C339" s="323">
        <v>45671.25</v>
      </c>
      <c r="D339" s="330">
        <v>1007.2</v>
      </c>
      <c r="E339" s="330">
        <v>0</v>
      </c>
      <c r="F339" s="330">
        <v>22</v>
      </c>
      <c r="G339" s="330">
        <v>78.3</v>
      </c>
      <c r="H339" s="331" t="s">
        <v>373</v>
      </c>
      <c r="I339" s="334" t="s">
        <v>373</v>
      </c>
      <c r="J339" s="333">
        <v>93.8</v>
      </c>
    </row>
    <row r="340" spans="1:10" x14ac:dyDescent="0.2">
      <c r="A340" s="381"/>
      <c r="C340" s="323">
        <v>45671.291666666672</v>
      </c>
      <c r="D340" s="330">
        <v>1007.3</v>
      </c>
      <c r="E340" s="330">
        <v>0</v>
      </c>
      <c r="F340" s="330">
        <v>22.6</v>
      </c>
      <c r="G340" s="330">
        <v>77.8</v>
      </c>
      <c r="H340" s="331" t="s">
        <v>373</v>
      </c>
      <c r="I340" s="334" t="s">
        <v>373</v>
      </c>
      <c r="J340" s="333">
        <v>189.9</v>
      </c>
    </row>
    <row r="341" spans="1:10" x14ac:dyDescent="0.2">
      <c r="A341" s="381"/>
      <c r="C341" s="323">
        <v>45671.333333333328</v>
      </c>
      <c r="D341" s="330">
        <v>1007.1</v>
      </c>
      <c r="E341" s="330">
        <v>0</v>
      </c>
      <c r="F341" s="330">
        <v>23</v>
      </c>
      <c r="G341" s="330">
        <v>77.099999999999994</v>
      </c>
      <c r="H341" s="331" t="s">
        <v>373</v>
      </c>
      <c r="I341" s="334" t="s">
        <v>373</v>
      </c>
      <c r="J341" s="333">
        <v>379</v>
      </c>
    </row>
    <row r="342" spans="1:10" x14ac:dyDescent="0.2">
      <c r="A342" s="381"/>
      <c r="C342" s="323">
        <v>45671.375</v>
      </c>
      <c r="D342" s="330">
        <v>1006.6</v>
      </c>
      <c r="E342" s="330">
        <v>0</v>
      </c>
      <c r="F342" s="330">
        <v>23.9</v>
      </c>
      <c r="G342" s="330">
        <v>74.3</v>
      </c>
      <c r="H342" s="339" t="s">
        <v>373</v>
      </c>
      <c r="I342" s="342" t="s">
        <v>373</v>
      </c>
      <c r="J342" s="330">
        <v>672.8</v>
      </c>
    </row>
    <row r="343" spans="1:10" x14ac:dyDescent="0.2">
      <c r="A343" s="381"/>
      <c r="C343" s="323">
        <v>45671.416666666672</v>
      </c>
      <c r="D343" s="330">
        <v>1006.3</v>
      </c>
      <c r="E343" s="330">
        <v>0</v>
      </c>
      <c r="F343" s="330">
        <v>24.7</v>
      </c>
      <c r="G343" s="331">
        <v>71</v>
      </c>
      <c r="H343" s="334" t="s">
        <v>373</v>
      </c>
      <c r="I343" s="334" t="s">
        <v>373</v>
      </c>
      <c r="J343" s="333">
        <v>893.1</v>
      </c>
    </row>
    <row r="344" spans="1:10" x14ac:dyDescent="0.2">
      <c r="A344" s="381"/>
      <c r="C344" s="323">
        <v>45671.458333333328</v>
      </c>
      <c r="D344" s="330">
        <v>1005.8</v>
      </c>
      <c r="E344" s="330">
        <v>0</v>
      </c>
      <c r="F344" s="330">
        <v>25</v>
      </c>
      <c r="G344" s="330">
        <v>71.599999999999994</v>
      </c>
      <c r="H344" s="338" t="s">
        <v>373</v>
      </c>
      <c r="I344" s="338" t="s">
        <v>373</v>
      </c>
      <c r="J344" s="330">
        <v>794</v>
      </c>
    </row>
    <row r="345" spans="1:10" x14ac:dyDescent="0.2">
      <c r="A345" s="381"/>
      <c r="C345" s="323">
        <v>45671.5</v>
      </c>
      <c r="D345" s="330">
        <v>1005.5</v>
      </c>
      <c r="E345" s="330">
        <v>0</v>
      </c>
      <c r="F345" s="330">
        <v>25.8</v>
      </c>
      <c r="G345" s="330">
        <v>70.3</v>
      </c>
      <c r="H345" s="330" t="s">
        <v>373</v>
      </c>
      <c r="I345" s="330" t="s">
        <v>373</v>
      </c>
      <c r="J345" s="330">
        <v>917.8</v>
      </c>
    </row>
    <row r="346" spans="1:10" x14ac:dyDescent="0.2">
      <c r="A346" s="381"/>
      <c r="C346" s="323">
        <v>45671.541666666672</v>
      </c>
      <c r="D346" s="330">
        <v>1004.8</v>
      </c>
      <c r="E346" s="330">
        <v>0</v>
      </c>
      <c r="F346" s="330">
        <v>26.5</v>
      </c>
      <c r="G346" s="330">
        <v>67.5</v>
      </c>
      <c r="H346" s="330" t="s">
        <v>373</v>
      </c>
      <c r="I346" s="330" t="s">
        <v>373</v>
      </c>
      <c r="J346" s="330">
        <v>1006.4</v>
      </c>
    </row>
    <row r="347" spans="1:10" x14ac:dyDescent="0.2">
      <c r="A347" s="381"/>
      <c r="C347" s="323">
        <v>45671.583333333328</v>
      </c>
      <c r="D347" s="330">
        <v>1004.1</v>
      </c>
      <c r="E347" s="330">
        <v>0</v>
      </c>
      <c r="F347" s="330">
        <v>26.8</v>
      </c>
      <c r="G347" s="330">
        <v>65.400000000000006</v>
      </c>
      <c r="H347" s="330" t="s">
        <v>373</v>
      </c>
      <c r="I347" s="330" t="s">
        <v>373</v>
      </c>
      <c r="J347" s="330">
        <v>845.1</v>
      </c>
    </row>
    <row r="348" spans="1:10" x14ac:dyDescent="0.2">
      <c r="A348" s="381"/>
      <c r="C348" s="323">
        <v>45671.625</v>
      </c>
      <c r="D348" s="330">
        <v>1004</v>
      </c>
      <c r="E348" s="330">
        <v>0</v>
      </c>
      <c r="F348" s="330">
        <v>26.7</v>
      </c>
      <c r="G348" s="330">
        <v>65.2</v>
      </c>
      <c r="H348" s="330" t="s">
        <v>373</v>
      </c>
      <c r="I348" s="330" t="s">
        <v>373</v>
      </c>
      <c r="J348" s="330">
        <v>652.9</v>
      </c>
    </row>
    <row r="349" spans="1:10" x14ac:dyDescent="0.2">
      <c r="A349" s="381"/>
      <c r="C349" s="323">
        <v>45671.666666666672</v>
      </c>
      <c r="D349" s="330">
        <v>1004.1</v>
      </c>
      <c r="E349" s="330">
        <v>0</v>
      </c>
      <c r="F349" s="330">
        <v>26</v>
      </c>
      <c r="G349" s="330">
        <v>68.099999999999994</v>
      </c>
      <c r="H349" s="330" t="s">
        <v>373</v>
      </c>
      <c r="I349" s="330" t="s">
        <v>373</v>
      </c>
      <c r="J349" s="330">
        <v>418</v>
      </c>
    </row>
    <row r="350" spans="1:10" x14ac:dyDescent="0.2">
      <c r="A350" s="381"/>
      <c r="C350" s="323">
        <v>45671.708333333328</v>
      </c>
      <c r="D350" s="330">
        <v>1004.9</v>
      </c>
      <c r="E350" s="330">
        <v>0</v>
      </c>
      <c r="F350" s="330">
        <v>25.3</v>
      </c>
      <c r="G350" s="330">
        <v>70.900000000000006</v>
      </c>
      <c r="H350" s="330" t="s">
        <v>373</v>
      </c>
      <c r="I350" s="330" t="s">
        <v>373</v>
      </c>
      <c r="J350" s="330">
        <v>180</v>
      </c>
    </row>
    <row r="351" spans="1:10" x14ac:dyDescent="0.2">
      <c r="A351" s="381"/>
      <c r="C351" s="323">
        <v>45671.75</v>
      </c>
      <c r="D351" s="330">
        <v>1006.3</v>
      </c>
      <c r="E351" s="330">
        <v>0</v>
      </c>
      <c r="F351" s="330">
        <v>24.3</v>
      </c>
      <c r="G351" s="330">
        <v>74.8</v>
      </c>
      <c r="H351" s="330" t="s">
        <v>373</v>
      </c>
      <c r="I351" s="330" t="s">
        <v>373</v>
      </c>
      <c r="J351" s="330">
        <v>16.8</v>
      </c>
    </row>
    <row r="352" spans="1:10" x14ac:dyDescent="0.2">
      <c r="A352" s="381"/>
      <c r="C352" s="323">
        <v>45671.791666666672</v>
      </c>
      <c r="D352" s="330">
        <v>1007.2</v>
      </c>
      <c r="E352" s="330">
        <v>0</v>
      </c>
      <c r="F352" s="330">
        <v>23.6</v>
      </c>
      <c r="G352" s="330">
        <v>78</v>
      </c>
      <c r="H352" s="330" t="s">
        <v>373</v>
      </c>
      <c r="I352" s="330" t="s">
        <v>373</v>
      </c>
      <c r="J352" s="330">
        <v>0</v>
      </c>
    </row>
    <row r="353" spans="1:10" x14ac:dyDescent="0.2">
      <c r="A353" s="381"/>
      <c r="C353" s="323">
        <v>45671.833333333328</v>
      </c>
      <c r="D353" s="330">
        <v>1007.5</v>
      </c>
      <c r="E353" s="330">
        <v>0</v>
      </c>
      <c r="F353" s="330">
        <v>23.4</v>
      </c>
      <c r="G353" s="330">
        <v>77.400000000000006</v>
      </c>
      <c r="H353" s="330" t="s">
        <v>373</v>
      </c>
      <c r="I353" s="330" t="s">
        <v>373</v>
      </c>
      <c r="J353" s="330">
        <v>0</v>
      </c>
    </row>
    <row r="354" spans="1:10" x14ac:dyDescent="0.2">
      <c r="A354" s="381"/>
      <c r="C354" s="323">
        <v>45671.875</v>
      </c>
      <c r="D354" s="330">
        <v>1007.9</v>
      </c>
      <c r="E354" s="330">
        <v>0</v>
      </c>
      <c r="F354" s="330">
        <v>23.2</v>
      </c>
      <c r="G354" s="330">
        <v>77.400000000000006</v>
      </c>
      <c r="H354" s="330" t="s">
        <v>373</v>
      </c>
      <c r="I354" s="330" t="s">
        <v>373</v>
      </c>
      <c r="J354" s="330">
        <v>0</v>
      </c>
    </row>
    <row r="355" spans="1:10" x14ac:dyDescent="0.2">
      <c r="A355" s="381"/>
      <c r="C355" s="323">
        <v>45671.916666666672</v>
      </c>
      <c r="D355" s="330">
        <v>1007.7</v>
      </c>
      <c r="E355" s="330">
        <v>0</v>
      </c>
      <c r="F355" s="330">
        <v>22.9</v>
      </c>
      <c r="G355" s="330">
        <v>77.900000000000006</v>
      </c>
      <c r="H355" s="330" t="s">
        <v>373</v>
      </c>
      <c r="I355" s="330" t="s">
        <v>373</v>
      </c>
      <c r="J355" s="330">
        <v>0</v>
      </c>
    </row>
    <row r="356" spans="1:10" x14ac:dyDescent="0.2">
      <c r="A356" s="381"/>
      <c r="C356" s="323">
        <v>45671.958333333328</v>
      </c>
      <c r="D356" s="330">
        <v>1007.1</v>
      </c>
      <c r="E356" s="330">
        <v>0</v>
      </c>
      <c r="F356" s="330">
        <v>22.8</v>
      </c>
      <c r="G356" s="330">
        <v>78</v>
      </c>
      <c r="H356" s="330" t="s">
        <v>373</v>
      </c>
      <c r="I356" s="330" t="s">
        <v>373</v>
      </c>
      <c r="J356" s="330">
        <v>0</v>
      </c>
    </row>
    <row r="357" spans="1:10" x14ac:dyDescent="0.2">
      <c r="C357" s="323">
        <v>45672</v>
      </c>
      <c r="D357" s="306">
        <v>1006.5</v>
      </c>
      <c r="E357" s="306">
        <v>0</v>
      </c>
      <c r="F357" s="306">
        <v>22.9</v>
      </c>
      <c r="G357" s="306">
        <v>77.2</v>
      </c>
      <c r="H357" s="330" t="s">
        <v>373</v>
      </c>
      <c r="I357" s="339" t="s">
        <v>373</v>
      </c>
      <c r="J357" s="330">
        <v>0</v>
      </c>
    </row>
    <row r="358" spans="1:10" x14ac:dyDescent="0.2">
      <c r="C358" s="323">
        <v>45672.041666666672</v>
      </c>
      <c r="D358" s="306">
        <v>1005.9</v>
      </c>
      <c r="E358" s="306">
        <v>0</v>
      </c>
      <c r="F358" s="306">
        <v>22.6</v>
      </c>
      <c r="G358" s="306">
        <v>78.099999999999994</v>
      </c>
      <c r="H358" s="331" t="s">
        <v>373</v>
      </c>
      <c r="I358" s="334" t="s">
        <v>373</v>
      </c>
      <c r="J358" s="333">
        <v>0</v>
      </c>
    </row>
    <row r="359" spans="1:10" x14ac:dyDescent="0.2">
      <c r="C359" s="323">
        <v>45672.083333333328</v>
      </c>
      <c r="D359" s="306">
        <v>1005.3</v>
      </c>
      <c r="E359" s="306">
        <v>0</v>
      </c>
      <c r="F359" s="306">
        <v>22.3</v>
      </c>
      <c r="G359" s="306">
        <v>79.099999999999994</v>
      </c>
      <c r="H359" s="346" t="s">
        <v>373</v>
      </c>
      <c r="I359" s="334" t="s">
        <v>373</v>
      </c>
      <c r="J359" s="333">
        <v>0</v>
      </c>
    </row>
    <row r="360" spans="1:10" x14ac:dyDescent="0.2">
      <c r="C360" s="323">
        <v>45672.125</v>
      </c>
      <c r="D360" s="306">
        <v>1005.1</v>
      </c>
      <c r="E360" s="306">
        <v>0</v>
      </c>
      <c r="F360" s="306">
        <v>22.1</v>
      </c>
      <c r="G360" s="354">
        <v>79.7</v>
      </c>
      <c r="H360" s="334" t="s">
        <v>373</v>
      </c>
      <c r="I360" s="334" t="s">
        <v>373</v>
      </c>
      <c r="J360" s="333">
        <v>0</v>
      </c>
    </row>
    <row r="361" spans="1:10" x14ac:dyDescent="0.2">
      <c r="C361" s="323">
        <v>45672.166666666672</v>
      </c>
      <c r="D361" s="306">
        <v>1005.7</v>
      </c>
      <c r="E361" s="306">
        <v>0</v>
      </c>
      <c r="F361" s="306">
        <v>21.5</v>
      </c>
      <c r="G361" s="354">
        <v>84.6</v>
      </c>
      <c r="H361" s="351" t="s">
        <v>373</v>
      </c>
      <c r="I361" s="334" t="s">
        <v>373</v>
      </c>
      <c r="J361" s="333">
        <v>0</v>
      </c>
    </row>
    <row r="362" spans="1:10" x14ac:dyDescent="0.2">
      <c r="C362" s="323">
        <v>45672.208333333328</v>
      </c>
      <c r="D362" s="306">
        <v>1006</v>
      </c>
      <c r="E362" s="306">
        <v>0</v>
      </c>
      <c r="F362" s="306">
        <v>21.6</v>
      </c>
      <c r="G362" s="306">
        <v>83.4</v>
      </c>
      <c r="H362" s="331" t="s">
        <v>373</v>
      </c>
      <c r="I362" s="334" t="s">
        <v>373</v>
      </c>
      <c r="J362" s="333">
        <v>8.5</v>
      </c>
    </row>
    <row r="363" spans="1:10" x14ac:dyDescent="0.2">
      <c r="C363" s="323">
        <v>45672.25</v>
      </c>
      <c r="D363" s="306">
        <v>1006.5</v>
      </c>
      <c r="E363" s="306">
        <v>0</v>
      </c>
      <c r="F363" s="306">
        <v>22.4</v>
      </c>
      <c r="G363" s="354">
        <v>79.400000000000006</v>
      </c>
      <c r="H363" s="345" t="s">
        <v>373</v>
      </c>
      <c r="I363" s="348" t="s">
        <v>373</v>
      </c>
      <c r="J363" s="333">
        <v>134.9</v>
      </c>
    </row>
    <row r="364" spans="1:10" x14ac:dyDescent="0.2">
      <c r="C364" s="323">
        <v>45672.291666666672</v>
      </c>
      <c r="D364" s="306">
        <v>1006.3</v>
      </c>
      <c r="E364" s="306">
        <v>0</v>
      </c>
      <c r="F364" s="306">
        <v>23.9</v>
      </c>
      <c r="G364" s="306">
        <v>77.5</v>
      </c>
      <c r="H364" s="330" t="s">
        <v>373</v>
      </c>
      <c r="I364" s="345" t="s">
        <v>373</v>
      </c>
      <c r="J364" s="333">
        <v>368.7</v>
      </c>
    </row>
    <row r="365" spans="1:10" x14ac:dyDescent="0.2">
      <c r="C365" s="323">
        <v>45672.333333333328</v>
      </c>
      <c r="D365" s="306">
        <v>1005.8</v>
      </c>
      <c r="E365" s="306">
        <v>0</v>
      </c>
      <c r="F365" s="306">
        <v>24.6</v>
      </c>
      <c r="G365" s="306">
        <v>73</v>
      </c>
      <c r="H365" s="330" t="s">
        <v>373</v>
      </c>
      <c r="I365" s="330" t="s">
        <v>373</v>
      </c>
      <c r="J365" s="330">
        <v>623</v>
      </c>
    </row>
    <row r="366" spans="1:10" x14ac:dyDescent="0.2">
      <c r="C366" s="323">
        <v>45672.375</v>
      </c>
      <c r="D366" s="306">
        <v>1005.6</v>
      </c>
      <c r="E366" s="306">
        <v>0</v>
      </c>
      <c r="F366" s="306">
        <v>25.8</v>
      </c>
      <c r="G366" s="306">
        <v>66.599999999999994</v>
      </c>
      <c r="H366" s="330" t="s">
        <v>373</v>
      </c>
      <c r="I366" s="330" t="s">
        <v>373</v>
      </c>
      <c r="J366" s="330">
        <v>829.9</v>
      </c>
    </row>
    <row r="367" spans="1:10" x14ac:dyDescent="0.2">
      <c r="C367" s="323">
        <v>45672.416666666672</v>
      </c>
      <c r="D367" s="306">
        <v>1005.5</v>
      </c>
      <c r="E367" s="306">
        <v>0</v>
      </c>
      <c r="F367" s="306">
        <v>26.2</v>
      </c>
      <c r="G367" s="306">
        <v>66.099999999999994</v>
      </c>
      <c r="H367" s="330" t="s">
        <v>373</v>
      </c>
      <c r="I367" s="330" t="s">
        <v>373</v>
      </c>
      <c r="J367" s="330">
        <v>967.5</v>
      </c>
    </row>
    <row r="368" spans="1:10" x14ac:dyDescent="0.2">
      <c r="C368" s="323">
        <v>45672.458333333328</v>
      </c>
      <c r="D368" s="306">
        <v>1005.2</v>
      </c>
      <c r="E368" s="306">
        <v>0</v>
      </c>
      <c r="F368" s="306">
        <v>26.6</v>
      </c>
      <c r="G368" s="306">
        <v>66.099999999999994</v>
      </c>
      <c r="H368" s="330" t="s">
        <v>373</v>
      </c>
      <c r="I368" s="330" t="s">
        <v>373</v>
      </c>
      <c r="J368" s="330">
        <v>1031.3</v>
      </c>
    </row>
    <row r="369" spans="3:10" x14ac:dyDescent="0.2">
      <c r="C369" s="323">
        <v>45672.5</v>
      </c>
      <c r="D369" s="306">
        <v>1005</v>
      </c>
      <c r="E369" s="306">
        <v>0</v>
      </c>
      <c r="F369" s="306">
        <v>26.2</v>
      </c>
      <c r="G369" s="306">
        <v>68</v>
      </c>
      <c r="H369" s="330" t="s">
        <v>373</v>
      </c>
      <c r="I369" s="330" t="s">
        <v>373</v>
      </c>
      <c r="J369" s="330">
        <v>1039.5999999999999</v>
      </c>
    </row>
    <row r="370" spans="3:10" x14ac:dyDescent="0.2">
      <c r="C370" s="323">
        <v>45672.541666666672</v>
      </c>
      <c r="D370" s="306">
        <v>1004.6</v>
      </c>
      <c r="E370" s="306">
        <v>0</v>
      </c>
      <c r="F370" s="306">
        <v>26.7</v>
      </c>
      <c r="G370" s="306">
        <v>66.8</v>
      </c>
      <c r="H370" s="330" t="s">
        <v>373</v>
      </c>
      <c r="I370" s="330" t="s">
        <v>373</v>
      </c>
      <c r="J370" s="330">
        <v>982.1</v>
      </c>
    </row>
    <row r="371" spans="3:10" x14ac:dyDescent="0.2">
      <c r="C371" s="323">
        <v>45672.583333333328</v>
      </c>
      <c r="D371" s="306">
        <v>1004.4</v>
      </c>
      <c r="E371" s="306">
        <v>0</v>
      </c>
      <c r="F371" s="306">
        <v>26.3</v>
      </c>
      <c r="G371" s="306">
        <v>67.8</v>
      </c>
      <c r="H371" s="330" t="s">
        <v>373</v>
      </c>
      <c r="I371" s="330" t="s">
        <v>373</v>
      </c>
      <c r="J371" s="330">
        <v>859.2</v>
      </c>
    </row>
    <row r="372" spans="3:10" x14ac:dyDescent="0.2">
      <c r="C372" s="323">
        <v>45672.625</v>
      </c>
      <c r="D372" s="306">
        <v>1004</v>
      </c>
      <c r="E372" s="306">
        <v>0</v>
      </c>
      <c r="F372" s="306">
        <v>26.2</v>
      </c>
      <c r="G372" s="306">
        <v>68.599999999999994</v>
      </c>
      <c r="H372" s="330" t="s">
        <v>373</v>
      </c>
      <c r="I372" s="330" t="s">
        <v>373</v>
      </c>
      <c r="J372" s="330">
        <v>674</v>
      </c>
    </row>
    <row r="373" spans="3:10" x14ac:dyDescent="0.2">
      <c r="C373" s="323">
        <v>45672.666666666672</v>
      </c>
      <c r="D373" s="306">
        <v>1004.1</v>
      </c>
      <c r="E373" s="306">
        <v>0</v>
      </c>
      <c r="F373" s="306">
        <v>26.1</v>
      </c>
      <c r="G373" s="306">
        <v>68.2</v>
      </c>
      <c r="H373" s="330" t="s">
        <v>373</v>
      </c>
      <c r="I373" s="330" t="s">
        <v>373</v>
      </c>
      <c r="J373" s="330">
        <v>414.9</v>
      </c>
    </row>
    <row r="374" spans="3:10" x14ac:dyDescent="0.2">
      <c r="C374" s="323">
        <v>45672.708333333328</v>
      </c>
      <c r="D374" s="306">
        <v>1005</v>
      </c>
      <c r="E374" s="306">
        <v>0</v>
      </c>
      <c r="F374" s="306">
        <v>25.1</v>
      </c>
      <c r="G374" s="306">
        <v>73.7</v>
      </c>
      <c r="H374" s="330" t="s">
        <v>373</v>
      </c>
      <c r="I374" s="330" t="s">
        <v>373</v>
      </c>
      <c r="J374" s="330">
        <v>180.1</v>
      </c>
    </row>
    <row r="375" spans="3:10" x14ac:dyDescent="0.2">
      <c r="C375" s="323">
        <v>45672.75</v>
      </c>
      <c r="D375" s="306">
        <v>1006.3</v>
      </c>
      <c r="E375" s="306">
        <v>0</v>
      </c>
      <c r="F375" s="306">
        <v>24.3</v>
      </c>
      <c r="G375" s="306">
        <v>78</v>
      </c>
      <c r="H375" s="330" t="s">
        <v>373</v>
      </c>
      <c r="I375" s="330" t="s">
        <v>373</v>
      </c>
      <c r="J375" s="330">
        <v>17.2</v>
      </c>
    </row>
    <row r="376" spans="3:10" x14ac:dyDescent="0.2">
      <c r="C376" s="323">
        <v>45672.791666666672</v>
      </c>
      <c r="D376" s="306">
        <v>1007.1</v>
      </c>
      <c r="E376" s="306">
        <v>0</v>
      </c>
      <c r="F376" s="306">
        <v>23.6</v>
      </c>
      <c r="G376" s="306">
        <v>80.599999999999994</v>
      </c>
      <c r="H376" s="330" t="s">
        <v>373</v>
      </c>
      <c r="I376" s="330" t="s">
        <v>373</v>
      </c>
      <c r="J376" s="330">
        <v>0</v>
      </c>
    </row>
    <row r="377" spans="3:10" x14ac:dyDescent="0.2">
      <c r="C377" s="323">
        <v>45672.833333333328</v>
      </c>
      <c r="D377" s="306">
        <v>1007.6</v>
      </c>
      <c r="E377" s="306">
        <v>0</v>
      </c>
      <c r="F377" s="306">
        <v>23.4</v>
      </c>
      <c r="G377" s="306">
        <v>81</v>
      </c>
      <c r="H377" s="330" t="s">
        <v>373</v>
      </c>
      <c r="I377" s="330" t="s">
        <v>373</v>
      </c>
      <c r="J377" s="330">
        <v>0</v>
      </c>
    </row>
    <row r="378" spans="3:10" x14ac:dyDescent="0.2">
      <c r="C378" s="323">
        <v>45672.875</v>
      </c>
      <c r="D378" s="306">
        <v>1008.2</v>
      </c>
      <c r="E378" s="306">
        <v>0</v>
      </c>
      <c r="F378" s="306">
        <v>23.3</v>
      </c>
      <c r="G378" s="306">
        <v>80.900000000000006</v>
      </c>
      <c r="H378" s="330" t="s">
        <v>373</v>
      </c>
      <c r="I378" s="330" t="s">
        <v>373</v>
      </c>
      <c r="J378" s="330">
        <v>0</v>
      </c>
    </row>
    <row r="379" spans="3:10" x14ac:dyDescent="0.2">
      <c r="C379" s="323">
        <v>45672.916666666672</v>
      </c>
      <c r="D379" s="306">
        <v>1008.1</v>
      </c>
      <c r="E379" s="306">
        <v>0</v>
      </c>
      <c r="F379" s="306">
        <v>23.5</v>
      </c>
      <c r="G379" s="354">
        <v>80.099999999999994</v>
      </c>
      <c r="H379" s="345" t="s">
        <v>373</v>
      </c>
      <c r="I379" s="332" t="s">
        <v>373</v>
      </c>
      <c r="J379" s="333">
        <v>0</v>
      </c>
    </row>
    <row r="380" spans="3:10" x14ac:dyDescent="0.2">
      <c r="C380" s="323">
        <v>45672.958333333328</v>
      </c>
      <c r="D380" s="306">
        <v>1007.4</v>
      </c>
      <c r="E380" s="306">
        <v>0</v>
      </c>
      <c r="F380" s="306">
        <v>23.5</v>
      </c>
      <c r="G380" s="354">
        <v>80.099999999999994</v>
      </c>
      <c r="H380" s="349" t="s">
        <v>373</v>
      </c>
      <c r="I380" s="334" t="s">
        <v>373</v>
      </c>
      <c r="J380" s="333">
        <v>0</v>
      </c>
    </row>
    <row r="381" spans="3:10" x14ac:dyDescent="0.2">
      <c r="C381" s="323">
        <v>45673</v>
      </c>
      <c r="D381" s="306">
        <v>1006.8</v>
      </c>
      <c r="E381" s="306">
        <v>0</v>
      </c>
      <c r="F381" s="306">
        <v>23.6</v>
      </c>
      <c r="G381" s="354">
        <v>78.3</v>
      </c>
      <c r="H381" s="340" t="s">
        <v>373</v>
      </c>
      <c r="I381" s="353" t="s">
        <v>373</v>
      </c>
      <c r="J381" s="333">
        <v>0</v>
      </c>
    </row>
    <row r="382" spans="3:10" x14ac:dyDescent="0.2">
      <c r="C382" s="323">
        <v>45673.041666666672</v>
      </c>
      <c r="D382" s="306">
        <v>1006.4</v>
      </c>
      <c r="E382" s="306">
        <v>0</v>
      </c>
      <c r="F382" s="306">
        <v>23</v>
      </c>
      <c r="G382" s="354">
        <v>79.599999999999994</v>
      </c>
      <c r="H382" s="334" t="s">
        <v>373</v>
      </c>
      <c r="I382" s="334" t="s">
        <v>373</v>
      </c>
      <c r="J382" s="333">
        <v>0</v>
      </c>
    </row>
    <row r="383" spans="3:10" x14ac:dyDescent="0.2">
      <c r="C383" s="323">
        <v>45673.083333333328</v>
      </c>
      <c r="D383" s="306">
        <v>1005.9</v>
      </c>
      <c r="E383" s="306">
        <v>0</v>
      </c>
      <c r="F383" s="306">
        <v>22.9</v>
      </c>
      <c r="G383" s="354">
        <v>79</v>
      </c>
      <c r="H383" s="352" t="s">
        <v>373</v>
      </c>
      <c r="I383" s="352" t="s">
        <v>373</v>
      </c>
      <c r="J383" s="333">
        <v>0</v>
      </c>
    </row>
    <row r="384" spans="3:10" x14ac:dyDescent="0.2">
      <c r="C384" s="323">
        <v>45673.125</v>
      </c>
      <c r="D384" s="306">
        <v>1005.9</v>
      </c>
      <c r="E384" s="306">
        <v>0</v>
      </c>
      <c r="F384" s="306">
        <v>22.8</v>
      </c>
      <c r="G384" s="354">
        <v>78.599999999999994</v>
      </c>
      <c r="H384" s="350" t="s">
        <v>373</v>
      </c>
      <c r="I384" s="350" t="s">
        <v>373</v>
      </c>
      <c r="J384" s="333">
        <v>0</v>
      </c>
    </row>
    <row r="385" spans="3:10" x14ac:dyDescent="0.2">
      <c r="C385" s="323">
        <v>45673.166666666672</v>
      </c>
      <c r="D385" s="306">
        <v>1005.8</v>
      </c>
      <c r="E385" s="306">
        <v>0</v>
      </c>
      <c r="F385" s="306">
        <v>22.7</v>
      </c>
      <c r="G385" s="354">
        <v>79.599999999999994</v>
      </c>
      <c r="H385" s="350" t="s">
        <v>373</v>
      </c>
      <c r="I385" s="350" t="s">
        <v>373</v>
      </c>
      <c r="J385" s="333">
        <v>0</v>
      </c>
    </row>
    <row r="386" spans="3:10" x14ac:dyDescent="0.2">
      <c r="C386" s="323">
        <v>45673.208333333328</v>
      </c>
      <c r="D386" s="306">
        <v>1006.6</v>
      </c>
      <c r="E386" s="306">
        <v>0</v>
      </c>
      <c r="F386" s="306">
        <v>22.3</v>
      </c>
      <c r="G386" s="354">
        <v>82.9</v>
      </c>
      <c r="H386" s="332" t="s">
        <v>373</v>
      </c>
      <c r="I386" s="332" t="s">
        <v>373</v>
      </c>
      <c r="J386" s="333">
        <v>9</v>
      </c>
    </row>
    <row r="387" spans="3:10" x14ac:dyDescent="0.2">
      <c r="C387" s="323">
        <v>45673.25</v>
      </c>
      <c r="D387" s="306">
        <v>1006.9</v>
      </c>
      <c r="E387" s="306">
        <v>0</v>
      </c>
      <c r="F387" s="306">
        <v>22.3</v>
      </c>
      <c r="G387" s="354">
        <v>84.8</v>
      </c>
      <c r="H387" s="334" t="s">
        <v>373</v>
      </c>
      <c r="I387" s="334" t="s">
        <v>373</v>
      </c>
      <c r="J387" s="333">
        <v>101.7</v>
      </c>
    </row>
    <row r="388" spans="3:10" x14ac:dyDescent="0.2">
      <c r="C388" s="323">
        <v>45673.291666666672</v>
      </c>
      <c r="D388" s="306">
        <v>1007</v>
      </c>
      <c r="E388" s="306">
        <v>0</v>
      </c>
      <c r="F388" s="306">
        <v>23</v>
      </c>
      <c r="G388" s="306">
        <v>82.1</v>
      </c>
      <c r="H388" s="338" t="s">
        <v>373</v>
      </c>
      <c r="I388" s="342" t="s">
        <v>373</v>
      </c>
      <c r="J388" s="330">
        <v>307.2</v>
      </c>
    </row>
    <row r="389" spans="3:10" x14ac:dyDescent="0.2">
      <c r="C389" s="323">
        <v>45673.333333333328</v>
      </c>
      <c r="D389" s="306">
        <v>1006.7</v>
      </c>
      <c r="E389" s="306">
        <v>0</v>
      </c>
      <c r="F389" s="306">
        <v>24.3</v>
      </c>
      <c r="G389" s="306">
        <v>76.400000000000006</v>
      </c>
      <c r="H389" s="346" t="s">
        <v>373</v>
      </c>
      <c r="I389" s="334" t="s">
        <v>373</v>
      </c>
      <c r="J389" s="333">
        <v>632.20000000000005</v>
      </c>
    </row>
    <row r="390" spans="3:10" x14ac:dyDescent="0.2">
      <c r="C390" s="323">
        <v>45673.375</v>
      </c>
      <c r="D390" s="306">
        <v>1006.2</v>
      </c>
      <c r="E390" s="306">
        <v>0</v>
      </c>
      <c r="F390" s="306">
        <v>26</v>
      </c>
      <c r="G390" s="354">
        <v>67.5</v>
      </c>
      <c r="H390" s="334" t="s">
        <v>373</v>
      </c>
      <c r="I390" s="334" t="s">
        <v>373</v>
      </c>
      <c r="J390" s="333">
        <v>842</v>
      </c>
    </row>
    <row r="391" spans="3:10" x14ac:dyDescent="0.2">
      <c r="C391" s="323">
        <v>45673.416666666672</v>
      </c>
      <c r="D391" s="306">
        <v>1005.8</v>
      </c>
      <c r="E391" s="306">
        <v>0</v>
      </c>
      <c r="F391" s="306">
        <v>26.3</v>
      </c>
      <c r="G391" s="306">
        <v>66.099999999999994</v>
      </c>
      <c r="H391" s="338" t="s">
        <v>373</v>
      </c>
      <c r="I391" s="338" t="s">
        <v>373</v>
      </c>
      <c r="J391" s="330">
        <v>980.5</v>
      </c>
    </row>
    <row r="392" spans="3:10" x14ac:dyDescent="0.2">
      <c r="C392" s="323">
        <v>45673.458333333328</v>
      </c>
      <c r="D392" s="306">
        <v>1005.1</v>
      </c>
      <c r="E392" s="306">
        <v>0</v>
      </c>
      <c r="F392" s="306">
        <v>26.9</v>
      </c>
      <c r="G392" s="306">
        <v>65.099999999999994</v>
      </c>
      <c r="H392" s="330" t="s">
        <v>373</v>
      </c>
      <c r="I392" s="330" t="s">
        <v>373</v>
      </c>
      <c r="J392" s="330">
        <v>1044.5</v>
      </c>
    </row>
    <row r="393" spans="3:10" x14ac:dyDescent="0.2">
      <c r="C393" s="323">
        <v>45673.5</v>
      </c>
      <c r="D393" s="306">
        <v>1004.7</v>
      </c>
      <c r="E393" s="306">
        <v>0</v>
      </c>
      <c r="F393" s="306">
        <v>27</v>
      </c>
      <c r="G393" s="306">
        <v>65.8</v>
      </c>
      <c r="H393" s="330" t="s">
        <v>373</v>
      </c>
      <c r="I393" s="330" t="s">
        <v>373</v>
      </c>
      <c r="J393" s="330">
        <v>1044.2</v>
      </c>
    </row>
    <row r="394" spans="3:10" x14ac:dyDescent="0.2">
      <c r="C394" s="323">
        <v>45673.541666666672</v>
      </c>
      <c r="D394" s="306">
        <v>1004.4</v>
      </c>
      <c r="E394" s="306">
        <v>0</v>
      </c>
      <c r="F394" s="306">
        <v>27</v>
      </c>
      <c r="G394" s="306">
        <v>67.099999999999994</v>
      </c>
      <c r="H394" s="330" t="s">
        <v>373</v>
      </c>
      <c r="I394" s="330" t="s">
        <v>373</v>
      </c>
      <c r="J394" s="330">
        <v>991.1</v>
      </c>
    </row>
    <row r="395" spans="3:10" x14ac:dyDescent="0.2">
      <c r="C395" s="323">
        <v>45673.583333333328</v>
      </c>
      <c r="D395" s="306">
        <v>1004.2</v>
      </c>
      <c r="E395" s="306">
        <v>0</v>
      </c>
      <c r="F395" s="306">
        <v>26.7</v>
      </c>
      <c r="G395" s="306">
        <v>68.900000000000006</v>
      </c>
      <c r="H395" s="330" t="s">
        <v>373</v>
      </c>
      <c r="I395" s="330" t="s">
        <v>373</v>
      </c>
      <c r="J395" s="330">
        <v>902.5</v>
      </c>
    </row>
    <row r="396" spans="3:10" x14ac:dyDescent="0.2">
      <c r="C396" s="323">
        <v>45673.625</v>
      </c>
      <c r="D396" s="306">
        <v>1004.4</v>
      </c>
      <c r="E396" s="306">
        <v>0</v>
      </c>
      <c r="F396" s="306">
        <v>26</v>
      </c>
      <c r="G396" s="306">
        <v>71.599999999999994</v>
      </c>
      <c r="H396" s="330" t="s">
        <v>373</v>
      </c>
      <c r="I396" s="330" t="s">
        <v>373</v>
      </c>
      <c r="J396" s="330">
        <v>486.1</v>
      </c>
    </row>
    <row r="397" spans="3:10" x14ac:dyDescent="0.2">
      <c r="C397" s="323">
        <v>45673.666666666672</v>
      </c>
      <c r="D397" s="306">
        <v>1005.1</v>
      </c>
      <c r="E397" s="306">
        <v>0</v>
      </c>
      <c r="F397" s="306">
        <v>25.1</v>
      </c>
      <c r="G397" s="306">
        <v>75.099999999999994</v>
      </c>
      <c r="H397" s="330" t="s">
        <v>373</v>
      </c>
      <c r="I397" s="330" t="s">
        <v>373</v>
      </c>
      <c r="J397" s="330">
        <v>181.1</v>
      </c>
    </row>
    <row r="398" spans="3:10" x14ac:dyDescent="0.2">
      <c r="C398" s="323">
        <v>45673.708333333328</v>
      </c>
      <c r="D398" s="306">
        <v>1006</v>
      </c>
      <c r="E398" s="306">
        <v>0</v>
      </c>
      <c r="F398" s="306">
        <v>24.5</v>
      </c>
      <c r="G398" s="306">
        <v>77.2</v>
      </c>
      <c r="H398" s="330" t="s">
        <v>373</v>
      </c>
      <c r="I398" s="330" t="s">
        <v>373</v>
      </c>
      <c r="J398" s="330">
        <v>58.4</v>
      </c>
    </row>
    <row r="399" spans="3:10" x14ac:dyDescent="0.2">
      <c r="C399" s="323">
        <v>45673.75</v>
      </c>
      <c r="D399" s="306">
        <v>1007</v>
      </c>
      <c r="E399" s="306">
        <v>0</v>
      </c>
      <c r="F399" s="306">
        <v>24.2</v>
      </c>
      <c r="G399" s="306">
        <v>78.599999999999994</v>
      </c>
      <c r="H399" s="330" t="s">
        <v>373</v>
      </c>
      <c r="I399" s="330" t="s">
        <v>373</v>
      </c>
      <c r="J399" s="330">
        <v>6.5</v>
      </c>
    </row>
    <row r="400" spans="3:10" x14ac:dyDescent="0.2">
      <c r="C400" s="323">
        <v>45673.791666666672</v>
      </c>
      <c r="D400" s="306">
        <v>1007.9</v>
      </c>
      <c r="E400" s="306">
        <v>0</v>
      </c>
      <c r="F400" s="306">
        <v>24.1</v>
      </c>
      <c r="G400" s="306">
        <v>78.599999999999994</v>
      </c>
      <c r="H400" s="330" t="s">
        <v>373</v>
      </c>
      <c r="I400" s="330" t="s">
        <v>373</v>
      </c>
      <c r="J400" s="330">
        <v>0</v>
      </c>
    </row>
    <row r="401" spans="3:10" x14ac:dyDescent="0.2">
      <c r="C401" s="323">
        <v>45673.833333333328</v>
      </c>
      <c r="D401" s="306">
        <v>1008.5</v>
      </c>
      <c r="E401" s="306">
        <v>0</v>
      </c>
      <c r="F401" s="306">
        <v>24</v>
      </c>
      <c r="G401" s="306">
        <v>77.8</v>
      </c>
      <c r="H401" s="330" t="s">
        <v>373</v>
      </c>
      <c r="I401" s="330" t="s">
        <v>373</v>
      </c>
      <c r="J401" s="330">
        <v>0</v>
      </c>
    </row>
    <row r="402" spans="3:10" x14ac:dyDescent="0.2">
      <c r="C402" s="323">
        <v>45673.875</v>
      </c>
      <c r="D402" s="306">
        <v>1008.8</v>
      </c>
      <c r="E402" s="306">
        <v>0</v>
      </c>
      <c r="F402" s="306">
        <v>23.9</v>
      </c>
      <c r="G402" s="306">
        <v>76.2</v>
      </c>
      <c r="H402" s="330" t="s">
        <v>373</v>
      </c>
      <c r="I402" s="330" t="s">
        <v>373</v>
      </c>
      <c r="J402" s="330">
        <v>0</v>
      </c>
    </row>
    <row r="403" spans="3:10" x14ac:dyDescent="0.2">
      <c r="C403" s="323">
        <v>45673.916666666672</v>
      </c>
      <c r="D403" s="306">
        <v>1008.5</v>
      </c>
      <c r="E403" s="306">
        <v>0</v>
      </c>
      <c r="F403" s="306">
        <v>23.8</v>
      </c>
      <c r="G403" s="354">
        <v>75.400000000000006</v>
      </c>
      <c r="H403" s="332" t="s">
        <v>373</v>
      </c>
      <c r="I403" s="332" t="s">
        <v>373</v>
      </c>
      <c r="J403" s="333">
        <v>0</v>
      </c>
    </row>
    <row r="404" spans="3:10" x14ac:dyDescent="0.2">
      <c r="C404" s="323">
        <v>45673.958333333328</v>
      </c>
      <c r="D404" s="306">
        <v>1007.8</v>
      </c>
      <c r="E404" s="306">
        <v>0</v>
      </c>
      <c r="F404" s="306">
        <v>23.8</v>
      </c>
      <c r="G404" s="354">
        <v>74.2</v>
      </c>
      <c r="H404" s="334" t="s">
        <v>373</v>
      </c>
      <c r="I404" s="334" t="s">
        <v>373</v>
      </c>
      <c r="J404" s="333">
        <v>0</v>
      </c>
    </row>
    <row r="405" spans="3:10" x14ac:dyDescent="0.2">
      <c r="C405" s="323">
        <v>45674</v>
      </c>
      <c r="D405" s="306">
        <v>1007.4</v>
      </c>
      <c r="E405" s="306">
        <v>0</v>
      </c>
      <c r="F405" s="306">
        <v>23.5</v>
      </c>
      <c r="G405" s="354">
        <v>74.099999999999994</v>
      </c>
      <c r="H405" s="351" t="s">
        <v>373</v>
      </c>
      <c r="I405" s="334" t="s">
        <v>373</v>
      </c>
      <c r="J405" s="333">
        <v>0</v>
      </c>
    </row>
    <row r="406" spans="3:10" x14ac:dyDescent="0.2">
      <c r="C406" s="323">
        <v>45674.041666666672</v>
      </c>
      <c r="D406" s="306">
        <v>1006.9</v>
      </c>
      <c r="E406" s="306">
        <v>0</v>
      </c>
      <c r="F406" s="306">
        <v>23.2</v>
      </c>
      <c r="G406" s="354">
        <v>73.2</v>
      </c>
      <c r="H406" s="335" t="s">
        <v>373</v>
      </c>
      <c r="I406" s="334" t="s">
        <v>373</v>
      </c>
      <c r="J406" s="333">
        <v>0</v>
      </c>
    </row>
    <row r="407" spans="3:10" x14ac:dyDescent="0.2">
      <c r="C407" s="323">
        <v>45674.083333333328</v>
      </c>
      <c r="D407" s="306">
        <v>1006.6</v>
      </c>
      <c r="E407" s="306">
        <v>0</v>
      </c>
      <c r="F407" s="306">
        <v>22.9</v>
      </c>
      <c r="G407" s="354">
        <v>75.8</v>
      </c>
      <c r="H407" s="335" t="s">
        <v>373</v>
      </c>
      <c r="I407" s="334" t="s">
        <v>373</v>
      </c>
      <c r="J407" s="333">
        <v>0</v>
      </c>
    </row>
    <row r="408" spans="3:10" x14ac:dyDescent="0.2">
      <c r="C408" s="323">
        <v>45674.125</v>
      </c>
      <c r="D408" s="306">
        <v>1007</v>
      </c>
      <c r="E408" s="306">
        <v>0</v>
      </c>
      <c r="F408" s="306">
        <v>22</v>
      </c>
      <c r="G408" s="354">
        <v>82.2</v>
      </c>
      <c r="H408" s="335" t="s">
        <v>373</v>
      </c>
      <c r="I408" s="334" t="s">
        <v>373</v>
      </c>
      <c r="J408" s="333">
        <v>0</v>
      </c>
    </row>
    <row r="409" spans="3:10" x14ac:dyDescent="0.2">
      <c r="C409" s="323">
        <v>45674.166666666672</v>
      </c>
      <c r="D409" s="306">
        <v>1006.5</v>
      </c>
      <c r="E409" s="306">
        <v>0</v>
      </c>
      <c r="F409" s="306">
        <v>21.9</v>
      </c>
      <c r="G409" s="306">
        <v>81.5</v>
      </c>
      <c r="H409" s="331" t="s">
        <v>373</v>
      </c>
      <c r="I409" s="334" t="s">
        <v>373</v>
      </c>
      <c r="J409" s="333">
        <v>0</v>
      </c>
    </row>
    <row r="410" spans="3:10" x14ac:dyDescent="0.2">
      <c r="C410" s="323">
        <v>45674.208333333328</v>
      </c>
      <c r="D410" s="306">
        <v>1007.2</v>
      </c>
      <c r="E410" s="306">
        <v>0</v>
      </c>
      <c r="F410" s="306">
        <v>21.9</v>
      </c>
      <c r="G410" s="306">
        <v>81.400000000000006</v>
      </c>
      <c r="H410" s="331" t="s">
        <v>373</v>
      </c>
      <c r="I410" s="334" t="s">
        <v>373</v>
      </c>
      <c r="J410" s="333">
        <v>7.2</v>
      </c>
    </row>
    <row r="411" spans="3:10" x14ac:dyDescent="0.2">
      <c r="C411" s="323">
        <v>45674.25</v>
      </c>
      <c r="D411" s="306">
        <v>1007.5</v>
      </c>
      <c r="E411" s="306">
        <v>0</v>
      </c>
      <c r="F411" s="306">
        <v>22.8</v>
      </c>
      <c r="G411" s="354">
        <v>78.7</v>
      </c>
      <c r="H411" s="336" t="s">
        <v>373</v>
      </c>
      <c r="I411" s="334" t="s">
        <v>373</v>
      </c>
      <c r="J411" s="333">
        <v>131.80000000000001</v>
      </c>
    </row>
    <row r="412" spans="3:10" x14ac:dyDescent="0.2">
      <c r="C412" s="323">
        <v>45674.291666666672</v>
      </c>
      <c r="D412" s="306">
        <v>1007.3</v>
      </c>
      <c r="E412" s="306">
        <v>0</v>
      </c>
      <c r="F412" s="306">
        <v>23.8</v>
      </c>
      <c r="G412" s="354">
        <v>75.400000000000006</v>
      </c>
      <c r="H412" s="334" t="s">
        <v>373</v>
      </c>
      <c r="I412" s="334" t="s">
        <v>373</v>
      </c>
      <c r="J412" s="333">
        <v>388.3</v>
      </c>
    </row>
    <row r="413" spans="3:10" x14ac:dyDescent="0.2">
      <c r="C413" s="323">
        <v>45674.333333333328</v>
      </c>
      <c r="D413" s="306">
        <v>1006.9</v>
      </c>
      <c r="E413" s="306">
        <v>0</v>
      </c>
      <c r="F413" s="306">
        <v>25.2</v>
      </c>
      <c r="G413" s="306">
        <v>70.8</v>
      </c>
      <c r="H413" s="338" t="s">
        <v>373</v>
      </c>
      <c r="I413" s="338" t="s">
        <v>373</v>
      </c>
      <c r="J413" s="330">
        <v>634.5</v>
      </c>
    </row>
    <row r="414" spans="3:10" x14ac:dyDescent="0.2">
      <c r="C414" s="323">
        <v>45674.375</v>
      </c>
      <c r="D414" s="306">
        <v>1006.5</v>
      </c>
      <c r="E414" s="306">
        <v>0</v>
      </c>
      <c r="F414" s="306">
        <v>26</v>
      </c>
      <c r="G414" s="306">
        <v>67.8</v>
      </c>
      <c r="H414" s="330" t="s">
        <v>373</v>
      </c>
      <c r="I414" s="330" t="s">
        <v>373</v>
      </c>
      <c r="J414" s="330">
        <v>837.2</v>
      </c>
    </row>
    <row r="415" spans="3:10" x14ac:dyDescent="0.2">
      <c r="C415" s="323">
        <v>45674.416666666672</v>
      </c>
      <c r="D415" s="306">
        <v>1006.1</v>
      </c>
      <c r="E415" s="306">
        <v>0</v>
      </c>
      <c r="F415" s="306">
        <v>26.3</v>
      </c>
      <c r="G415" s="306">
        <v>68</v>
      </c>
      <c r="H415" s="330" t="s">
        <v>373</v>
      </c>
      <c r="I415" s="330" t="s">
        <v>373</v>
      </c>
      <c r="J415" s="330">
        <v>970.6</v>
      </c>
    </row>
    <row r="416" spans="3:10" x14ac:dyDescent="0.2">
      <c r="C416" s="323">
        <v>45674.458333333328</v>
      </c>
      <c r="D416" s="306">
        <v>1005.6</v>
      </c>
      <c r="E416" s="306">
        <v>0</v>
      </c>
      <c r="F416" s="306">
        <v>26.6</v>
      </c>
      <c r="G416" s="306">
        <v>68.599999999999994</v>
      </c>
      <c r="H416" s="330" t="s">
        <v>373</v>
      </c>
      <c r="I416" s="330" t="s">
        <v>373</v>
      </c>
      <c r="J416" s="330">
        <v>1041.4000000000001</v>
      </c>
    </row>
    <row r="417" spans="3:10" x14ac:dyDescent="0.2">
      <c r="C417" s="323">
        <v>45674.5</v>
      </c>
      <c r="D417" s="306">
        <v>1005</v>
      </c>
      <c r="E417" s="306">
        <v>0</v>
      </c>
      <c r="F417" s="306">
        <v>26.6</v>
      </c>
      <c r="G417" s="306">
        <v>69.099999999999994</v>
      </c>
      <c r="H417" s="306" t="s">
        <v>373</v>
      </c>
      <c r="I417" s="306" t="s">
        <v>373</v>
      </c>
      <c r="J417" s="306">
        <v>1029.4000000000001</v>
      </c>
    </row>
    <row r="418" spans="3:10" x14ac:dyDescent="0.2">
      <c r="C418" s="323">
        <v>45674.541666666672</v>
      </c>
      <c r="D418" s="306">
        <v>1004.8</v>
      </c>
      <c r="E418" s="306">
        <v>0</v>
      </c>
      <c r="F418" s="306">
        <v>26.7</v>
      </c>
      <c r="G418" s="306">
        <v>68.900000000000006</v>
      </c>
      <c r="H418" s="330" t="s">
        <v>373</v>
      </c>
      <c r="I418" s="330" t="s">
        <v>373</v>
      </c>
      <c r="J418" s="330">
        <v>977.7</v>
      </c>
    </row>
    <row r="419" spans="3:10" x14ac:dyDescent="0.2">
      <c r="C419" s="323">
        <v>45674.583333333328</v>
      </c>
      <c r="D419" s="306">
        <v>1004.5</v>
      </c>
      <c r="E419" s="306">
        <v>0</v>
      </c>
      <c r="F419" s="306">
        <v>26.8</v>
      </c>
      <c r="G419" s="306">
        <v>68.2</v>
      </c>
      <c r="H419" s="330" t="s">
        <v>373</v>
      </c>
      <c r="I419" s="330" t="s">
        <v>373</v>
      </c>
      <c r="J419" s="330">
        <v>851.2</v>
      </c>
    </row>
    <row r="420" spans="3:10" x14ac:dyDescent="0.2">
      <c r="C420" s="323">
        <v>45674.625</v>
      </c>
      <c r="D420" s="306">
        <v>1004.6</v>
      </c>
      <c r="E420" s="306">
        <v>0</v>
      </c>
      <c r="F420" s="306">
        <v>26.4</v>
      </c>
      <c r="G420" s="306">
        <v>68.7</v>
      </c>
      <c r="H420" s="330" t="s">
        <v>373</v>
      </c>
      <c r="I420" s="330" t="s">
        <v>373</v>
      </c>
      <c r="J420" s="330">
        <v>622.9</v>
      </c>
    </row>
    <row r="421" spans="3:10" x14ac:dyDescent="0.2">
      <c r="C421" s="323">
        <v>45674.666666666672</v>
      </c>
      <c r="D421" s="306">
        <v>1004.6</v>
      </c>
      <c r="E421" s="306">
        <v>0</v>
      </c>
      <c r="F421" s="306">
        <v>25.8</v>
      </c>
      <c r="G421" s="306">
        <v>70.400000000000006</v>
      </c>
      <c r="H421" s="330" t="s">
        <v>373</v>
      </c>
      <c r="I421" s="330" t="s">
        <v>373</v>
      </c>
      <c r="J421" s="330">
        <v>421</v>
      </c>
    </row>
    <row r="422" spans="3:10" x14ac:dyDescent="0.2">
      <c r="C422" s="323">
        <v>45674.708333333328</v>
      </c>
      <c r="D422" s="306">
        <v>1006.1</v>
      </c>
      <c r="E422" s="306">
        <v>0</v>
      </c>
      <c r="F422" s="306">
        <v>24.9</v>
      </c>
      <c r="G422" s="306">
        <v>75.099999999999994</v>
      </c>
      <c r="H422" s="330" t="s">
        <v>373</v>
      </c>
      <c r="I422" s="330" t="s">
        <v>373</v>
      </c>
      <c r="J422" s="330">
        <v>111.6</v>
      </c>
    </row>
    <row r="423" spans="3:10" x14ac:dyDescent="0.2">
      <c r="C423" s="323">
        <v>45674.75</v>
      </c>
      <c r="D423" s="306">
        <v>1007.3</v>
      </c>
      <c r="E423" s="306">
        <v>0</v>
      </c>
      <c r="F423" s="306">
        <v>24.3</v>
      </c>
      <c r="G423" s="306">
        <v>76.900000000000006</v>
      </c>
      <c r="H423" s="330" t="s">
        <v>373</v>
      </c>
      <c r="I423" s="330" t="s">
        <v>373</v>
      </c>
      <c r="J423" s="330">
        <v>14</v>
      </c>
    </row>
    <row r="424" spans="3:10" x14ac:dyDescent="0.2">
      <c r="C424" s="323">
        <v>45674.791666666672</v>
      </c>
      <c r="D424" s="306">
        <v>1008.4</v>
      </c>
      <c r="E424" s="306">
        <v>0</v>
      </c>
      <c r="F424" s="306">
        <v>24</v>
      </c>
      <c r="G424" s="306">
        <v>79</v>
      </c>
      <c r="H424" s="330" t="s">
        <v>373</v>
      </c>
      <c r="I424" s="330" t="s">
        <v>373</v>
      </c>
      <c r="J424" s="330">
        <v>0</v>
      </c>
    </row>
    <row r="425" spans="3:10" x14ac:dyDescent="0.2">
      <c r="C425" s="323">
        <v>45674.833333333328</v>
      </c>
      <c r="D425" s="306">
        <v>1008.7</v>
      </c>
      <c r="E425" s="306">
        <v>0</v>
      </c>
      <c r="F425" s="306">
        <v>23.9</v>
      </c>
      <c r="G425" s="306">
        <v>79.3</v>
      </c>
      <c r="H425" s="330" t="s">
        <v>373</v>
      </c>
      <c r="I425" s="330" t="s">
        <v>373</v>
      </c>
      <c r="J425" s="330">
        <v>0</v>
      </c>
    </row>
    <row r="426" spans="3:10" x14ac:dyDescent="0.2">
      <c r="C426" s="323">
        <v>45674.875</v>
      </c>
      <c r="D426" s="306">
        <v>1009</v>
      </c>
      <c r="E426" s="306">
        <v>0</v>
      </c>
      <c r="F426" s="306">
        <v>24</v>
      </c>
      <c r="G426" s="306">
        <v>77.8</v>
      </c>
      <c r="H426" s="330" t="s">
        <v>373</v>
      </c>
      <c r="I426" s="330" t="s">
        <v>373</v>
      </c>
      <c r="J426" s="330">
        <v>0</v>
      </c>
    </row>
    <row r="427" spans="3:10" x14ac:dyDescent="0.2">
      <c r="C427" s="323">
        <v>45674.916666666672</v>
      </c>
      <c r="D427" s="306">
        <v>1009.3</v>
      </c>
      <c r="E427" s="306">
        <v>0</v>
      </c>
      <c r="F427" s="306">
        <v>24</v>
      </c>
      <c r="G427" s="306">
        <v>77.2</v>
      </c>
      <c r="H427" s="339" t="s">
        <v>373</v>
      </c>
      <c r="I427" s="339" t="s">
        <v>373</v>
      </c>
      <c r="J427" s="330">
        <v>0</v>
      </c>
    </row>
    <row r="428" spans="3:10" x14ac:dyDescent="0.2">
      <c r="C428" s="323">
        <v>45674.958333333328</v>
      </c>
      <c r="D428" s="306">
        <v>1008.8</v>
      </c>
      <c r="E428" s="306">
        <v>0</v>
      </c>
      <c r="F428" s="306">
        <v>23.7</v>
      </c>
      <c r="G428" s="354">
        <v>76.099999999999994</v>
      </c>
      <c r="H428" s="334" t="s">
        <v>373</v>
      </c>
      <c r="I428" s="334" t="s">
        <v>373</v>
      </c>
      <c r="J428" s="333">
        <v>0</v>
      </c>
    </row>
    <row r="429" spans="3:10" x14ac:dyDescent="0.2">
      <c r="C429" s="323">
        <v>45675</v>
      </c>
      <c r="D429" s="306">
        <v>1008.5</v>
      </c>
      <c r="E429" s="306">
        <v>0</v>
      </c>
      <c r="F429" s="306">
        <v>23.7</v>
      </c>
      <c r="G429" s="306">
        <v>73.599999999999994</v>
      </c>
      <c r="H429" s="337" t="s">
        <v>373</v>
      </c>
      <c r="I429" s="334" t="s">
        <v>373</v>
      </c>
      <c r="J429" s="333">
        <v>0</v>
      </c>
    </row>
    <row r="430" spans="3:10" x14ac:dyDescent="0.2">
      <c r="C430" s="323">
        <v>45675.041666666672</v>
      </c>
      <c r="D430" s="306">
        <v>1007.8</v>
      </c>
      <c r="E430" s="306">
        <v>0</v>
      </c>
      <c r="F430" s="306">
        <v>23.4</v>
      </c>
      <c r="G430" s="354">
        <v>73.599999999999994</v>
      </c>
      <c r="H430" s="335" t="s">
        <v>373</v>
      </c>
      <c r="I430" s="334" t="s">
        <v>373</v>
      </c>
      <c r="J430" s="333">
        <v>0</v>
      </c>
    </row>
    <row r="431" spans="3:10" x14ac:dyDescent="0.2">
      <c r="C431" s="323">
        <v>45675.083333333328</v>
      </c>
      <c r="D431" s="306">
        <v>1007.7</v>
      </c>
      <c r="E431" s="306">
        <v>0</v>
      </c>
      <c r="F431" s="306">
        <v>23</v>
      </c>
      <c r="G431" s="354">
        <v>74.7</v>
      </c>
      <c r="H431" s="335" t="s">
        <v>373</v>
      </c>
      <c r="I431" s="334" t="s">
        <v>373</v>
      </c>
      <c r="J431" s="333">
        <v>0</v>
      </c>
    </row>
    <row r="432" spans="3:10" x14ac:dyDescent="0.2">
      <c r="C432" s="323">
        <v>45675.125</v>
      </c>
      <c r="D432" s="306">
        <v>1007.5</v>
      </c>
      <c r="E432" s="306">
        <v>0</v>
      </c>
      <c r="F432" s="306">
        <v>22.1</v>
      </c>
      <c r="G432" s="354">
        <v>81.7</v>
      </c>
      <c r="H432" s="335" t="s">
        <v>373</v>
      </c>
      <c r="I432" s="334" t="s">
        <v>373</v>
      </c>
      <c r="J432" s="333">
        <v>0</v>
      </c>
    </row>
    <row r="433" spans="3:10" x14ac:dyDescent="0.2">
      <c r="C433" s="323">
        <v>45675.166666666672</v>
      </c>
      <c r="D433" s="306">
        <v>1007.7</v>
      </c>
      <c r="E433" s="306">
        <v>0</v>
      </c>
      <c r="F433" s="306">
        <v>21.5</v>
      </c>
      <c r="G433" s="354">
        <v>85.7</v>
      </c>
      <c r="H433" s="335" t="s">
        <v>373</v>
      </c>
      <c r="I433" s="334" t="s">
        <v>373</v>
      </c>
      <c r="J433" s="333">
        <v>0</v>
      </c>
    </row>
    <row r="434" spans="3:10" x14ac:dyDescent="0.2">
      <c r="C434" s="323">
        <v>45675.208333333328</v>
      </c>
      <c r="D434" s="306">
        <v>1008.1</v>
      </c>
      <c r="E434" s="306">
        <v>0</v>
      </c>
      <c r="F434" s="306">
        <v>21.1</v>
      </c>
      <c r="G434" s="306">
        <v>88.2</v>
      </c>
      <c r="H434" s="331" t="s">
        <v>373</v>
      </c>
      <c r="I434" s="334" t="s">
        <v>373</v>
      </c>
      <c r="J434" s="333">
        <v>8.8000000000000007</v>
      </c>
    </row>
    <row r="435" spans="3:10" x14ac:dyDescent="0.2">
      <c r="C435" s="323">
        <v>45675.25</v>
      </c>
      <c r="D435" s="306">
        <v>1008.7</v>
      </c>
      <c r="E435" s="306">
        <v>0</v>
      </c>
      <c r="F435" s="306">
        <v>21.8</v>
      </c>
      <c r="G435" s="354">
        <v>87.2</v>
      </c>
      <c r="H435" s="345" t="s">
        <v>373</v>
      </c>
      <c r="I435" s="348" t="s">
        <v>373</v>
      </c>
      <c r="J435" s="333">
        <v>138.69999999999999</v>
      </c>
    </row>
    <row r="436" spans="3:10" x14ac:dyDescent="0.2">
      <c r="C436" s="323">
        <v>45675.291666666672</v>
      </c>
      <c r="D436" s="306">
        <v>1008.8</v>
      </c>
      <c r="E436" s="306">
        <v>0</v>
      </c>
      <c r="F436" s="306">
        <v>22.8</v>
      </c>
      <c r="G436" s="306">
        <v>83.9</v>
      </c>
      <c r="H436" s="330" t="s">
        <v>373</v>
      </c>
      <c r="I436" s="330" t="s">
        <v>373</v>
      </c>
      <c r="J436" s="330">
        <v>382.8</v>
      </c>
    </row>
    <row r="437" spans="3:10" x14ac:dyDescent="0.2">
      <c r="C437" s="323">
        <v>45675.333333333328</v>
      </c>
      <c r="D437" s="306">
        <v>1008</v>
      </c>
      <c r="E437" s="306">
        <v>0</v>
      </c>
      <c r="F437" s="306">
        <v>24.7</v>
      </c>
      <c r="G437" s="354">
        <v>71.3</v>
      </c>
      <c r="H437" s="350" t="s">
        <v>373</v>
      </c>
      <c r="I437" s="350" t="s">
        <v>373</v>
      </c>
      <c r="J437" s="333">
        <v>618.5</v>
      </c>
    </row>
    <row r="438" spans="3:10" x14ac:dyDescent="0.2">
      <c r="C438" s="323">
        <v>45675.375</v>
      </c>
      <c r="D438" s="306">
        <v>1007.5</v>
      </c>
      <c r="E438" s="306">
        <v>0</v>
      </c>
      <c r="F438" s="306">
        <v>25.6</v>
      </c>
      <c r="G438" s="306">
        <v>66.5</v>
      </c>
      <c r="H438" s="330" t="s">
        <v>373</v>
      </c>
      <c r="I438" s="330" t="s">
        <v>373</v>
      </c>
      <c r="J438" s="330">
        <v>811</v>
      </c>
    </row>
    <row r="439" spans="3:10" x14ac:dyDescent="0.2">
      <c r="C439" s="323">
        <v>45675.416666666672</v>
      </c>
      <c r="D439" s="306">
        <v>1007.4</v>
      </c>
      <c r="E439" s="306">
        <v>0</v>
      </c>
      <c r="F439" s="306">
        <v>25.8</v>
      </c>
      <c r="G439" s="306">
        <v>66.599999999999994</v>
      </c>
      <c r="H439" s="330" t="s">
        <v>373</v>
      </c>
      <c r="I439" s="330" t="s">
        <v>373</v>
      </c>
      <c r="J439" s="330">
        <v>948.4</v>
      </c>
    </row>
    <row r="440" spans="3:10" x14ac:dyDescent="0.2">
      <c r="C440" s="323">
        <v>45675.458333333328</v>
      </c>
      <c r="D440" s="306">
        <v>1006.9</v>
      </c>
      <c r="E440" s="306">
        <v>0</v>
      </c>
      <c r="F440" s="306">
        <v>26.2</v>
      </c>
      <c r="G440" s="306">
        <v>66.7</v>
      </c>
      <c r="H440" s="330" t="s">
        <v>373</v>
      </c>
      <c r="I440" s="330" t="s">
        <v>373</v>
      </c>
      <c r="J440" s="330">
        <v>1024.9000000000001</v>
      </c>
    </row>
    <row r="441" spans="3:10" x14ac:dyDescent="0.2">
      <c r="C441" s="323">
        <v>45675.5</v>
      </c>
      <c r="D441" s="306">
        <v>1006.3</v>
      </c>
      <c r="E441" s="306">
        <v>0</v>
      </c>
      <c r="F441" s="306">
        <v>26.5</v>
      </c>
      <c r="G441" s="306">
        <v>65.8</v>
      </c>
      <c r="H441" s="330" t="s">
        <v>373</v>
      </c>
      <c r="I441" s="330" t="s">
        <v>373</v>
      </c>
      <c r="J441" s="330">
        <v>1031.0999999999999</v>
      </c>
    </row>
    <row r="442" spans="3:10" x14ac:dyDescent="0.2">
      <c r="C442" s="323">
        <v>45675.541666666672</v>
      </c>
      <c r="D442" s="306">
        <v>1005.9</v>
      </c>
      <c r="E442" s="306">
        <v>0</v>
      </c>
      <c r="F442" s="306">
        <v>26.5</v>
      </c>
      <c r="G442" s="306">
        <v>66.599999999999994</v>
      </c>
      <c r="H442" s="330" t="s">
        <v>373</v>
      </c>
      <c r="I442" s="330" t="s">
        <v>373</v>
      </c>
      <c r="J442" s="330">
        <v>988</v>
      </c>
    </row>
    <row r="443" spans="3:10" x14ac:dyDescent="0.2">
      <c r="C443" s="323">
        <v>45675.583333333328</v>
      </c>
      <c r="D443" s="306">
        <v>1005.6</v>
      </c>
      <c r="E443" s="306">
        <v>0</v>
      </c>
      <c r="F443" s="306">
        <v>26.4</v>
      </c>
      <c r="G443" s="306">
        <v>66.7</v>
      </c>
      <c r="H443" s="330" t="s">
        <v>373</v>
      </c>
      <c r="I443" s="330" t="s">
        <v>373</v>
      </c>
      <c r="J443" s="330">
        <v>859.7</v>
      </c>
    </row>
    <row r="444" spans="3:10" x14ac:dyDescent="0.2">
      <c r="C444" s="323">
        <v>45675.625</v>
      </c>
      <c r="D444" s="306">
        <v>1005.5</v>
      </c>
      <c r="E444" s="306">
        <v>0</v>
      </c>
      <c r="F444" s="306">
        <v>26</v>
      </c>
      <c r="G444" s="306">
        <v>68.599999999999994</v>
      </c>
      <c r="H444" s="330" t="s">
        <v>373</v>
      </c>
      <c r="I444" s="330" t="s">
        <v>373</v>
      </c>
      <c r="J444" s="330">
        <v>671</v>
      </c>
    </row>
    <row r="445" spans="3:10" x14ac:dyDescent="0.2">
      <c r="C445" s="323">
        <v>45675.666666666672</v>
      </c>
      <c r="D445" s="306">
        <v>1005.6</v>
      </c>
      <c r="E445" s="306">
        <v>0</v>
      </c>
      <c r="F445" s="306">
        <v>25.7</v>
      </c>
      <c r="G445" s="306">
        <v>70.5</v>
      </c>
      <c r="H445" s="330" t="s">
        <v>373</v>
      </c>
      <c r="I445" s="330" t="s">
        <v>373</v>
      </c>
      <c r="J445" s="330">
        <v>462.7</v>
      </c>
    </row>
    <row r="446" spans="3:10" x14ac:dyDescent="0.2">
      <c r="C446" s="323">
        <v>45675.708333333328</v>
      </c>
      <c r="D446" s="306">
        <v>1006.5</v>
      </c>
      <c r="E446" s="306">
        <v>0</v>
      </c>
      <c r="F446" s="306">
        <v>24.9</v>
      </c>
      <c r="G446" s="306">
        <v>72.3</v>
      </c>
      <c r="H446" s="330" t="s">
        <v>373</v>
      </c>
      <c r="I446" s="330" t="s">
        <v>373</v>
      </c>
      <c r="J446" s="330">
        <v>184</v>
      </c>
    </row>
    <row r="447" spans="3:10" x14ac:dyDescent="0.2">
      <c r="C447" s="323">
        <v>45675.75</v>
      </c>
      <c r="D447" s="306">
        <v>1007.8</v>
      </c>
      <c r="E447" s="306">
        <v>0</v>
      </c>
      <c r="F447" s="306">
        <v>23.8</v>
      </c>
      <c r="G447" s="306">
        <v>76.8</v>
      </c>
      <c r="H447" s="330" t="s">
        <v>373</v>
      </c>
      <c r="I447" s="330" t="s">
        <v>373</v>
      </c>
      <c r="J447" s="330">
        <v>16.2</v>
      </c>
    </row>
    <row r="448" spans="3:10" x14ac:dyDescent="0.2">
      <c r="C448" s="323">
        <v>45675.791666666672</v>
      </c>
      <c r="D448" s="306">
        <v>1008.2</v>
      </c>
      <c r="E448" s="306">
        <v>0</v>
      </c>
      <c r="F448" s="306">
        <v>23.5</v>
      </c>
      <c r="G448" s="306">
        <v>77.5</v>
      </c>
      <c r="H448" s="330" t="s">
        <v>373</v>
      </c>
      <c r="I448" s="330" t="s">
        <v>373</v>
      </c>
      <c r="J448" s="330">
        <v>0</v>
      </c>
    </row>
    <row r="449" spans="3:10" x14ac:dyDescent="0.2">
      <c r="C449" s="323">
        <v>45675.833333333328</v>
      </c>
      <c r="D449" s="306">
        <v>1008.9</v>
      </c>
      <c r="E449" s="306">
        <v>0</v>
      </c>
      <c r="F449" s="306">
        <v>23.3</v>
      </c>
      <c r="G449" s="306">
        <v>77.2</v>
      </c>
      <c r="H449" s="330" t="s">
        <v>373</v>
      </c>
      <c r="I449" s="330" t="s">
        <v>373</v>
      </c>
      <c r="J449" s="330">
        <v>0</v>
      </c>
    </row>
    <row r="450" spans="3:10" x14ac:dyDescent="0.2">
      <c r="C450" s="323">
        <v>45675.875</v>
      </c>
      <c r="D450" s="306">
        <v>1009.2</v>
      </c>
      <c r="E450" s="306">
        <v>0</v>
      </c>
      <c r="F450" s="306">
        <v>23.1</v>
      </c>
      <c r="G450" s="306">
        <v>77.400000000000006</v>
      </c>
      <c r="H450" s="330" t="s">
        <v>373</v>
      </c>
      <c r="I450" s="330" t="s">
        <v>373</v>
      </c>
      <c r="J450" s="330">
        <v>0</v>
      </c>
    </row>
    <row r="451" spans="3:10" x14ac:dyDescent="0.2">
      <c r="C451" s="323">
        <v>45675.916666666672</v>
      </c>
      <c r="D451" s="306">
        <v>1009.2</v>
      </c>
      <c r="E451" s="306">
        <v>0</v>
      </c>
      <c r="F451" s="306">
        <v>22.9</v>
      </c>
      <c r="G451" s="306">
        <v>77.5</v>
      </c>
      <c r="H451" s="330" t="s">
        <v>373</v>
      </c>
      <c r="I451" s="330" t="s">
        <v>373</v>
      </c>
      <c r="J451" s="330">
        <v>0</v>
      </c>
    </row>
    <row r="452" spans="3:10" x14ac:dyDescent="0.2">
      <c r="C452" s="323">
        <v>45675.958333333328</v>
      </c>
      <c r="D452" s="306">
        <v>1008.8</v>
      </c>
      <c r="E452" s="306">
        <v>0</v>
      </c>
      <c r="F452" s="306">
        <v>22.5</v>
      </c>
      <c r="G452" s="306">
        <v>79.3</v>
      </c>
      <c r="H452" s="339" t="s">
        <v>373</v>
      </c>
      <c r="I452" s="339" t="s">
        <v>373</v>
      </c>
      <c r="J452" s="330">
        <v>0</v>
      </c>
    </row>
    <row r="453" spans="3:10" x14ac:dyDescent="0.2">
      <c r="C453" s="323">
        <v>45676</v>
      </c>
      <c r="D453" s="306">
        <v>1007.9</v>
      </c>
      <c r="E453" s="306">
        <v>0</v>
      </c>
      <c r="F453" s="306">
        <v>22.4</v>
      </c>
      <c r="G453" s="354">
        <v>79.900000000000006</v>
      </c>
      <c r="H453" s="334" t="s">
        <v>373</v>
      </c>
      <c r="I453" s="334" t="s">
        <v>373</v>
      </c>
      <c r="J453" s="333">
        <v>0</v>
      </c>
    </row>
    <row r="454" spans="3:10" x14ac:dyDescent="0.2">
      <c r="C454" s="323">
        <v>45676.041666666672</v>
      </c>
      <c r="D454" s="306">
        <v>1007.4</v>
      </c>
      <c r="E454" s="306">
        <v>0</v>
      </c>
      <c r="F454" s="306">
        <v>22.1</v>
      </c>
      <c r="G454" s="306">
        <v>79.900000000000006</v>
      </c>
      <c r="H454" s="337" t="s">
        <v>373</v>
      </c>
      <c r="I454" s="334" t="s">
        <v>373</v>
      </c>
      <c r="J454" s="333">
        <v>0</v>
      </c>
    </row>
    <row r="455" spans="3:10" x14ac:dyDescent="0.2">
      <c r="C455" s="323">
        <v>45676.083333333328</v>
      </c>
      <c r="D455" s="306">
        <v>1007.1</v>
      </c>
      <c r="E455" s="306">
        <v>0</v>
      </c>
      <c r="F455" s="306">
        <v>21.6</v>
      </c>
      <c r="G455" s="354">
        <v>81.400000000000006</v>
      </c>
      <c r="H455" s="336" t="s">
        <v>373</v>
      </c>
      <c r="I455" s="334" t="s">
        <v>373</v>
      </c>
      <c r="J455" s="333">
        <v>0</v>
      </c>
    </row>
    <row r="456" spans="3:10" x14ac:dyDescent="0.2">
      <c r="C456" s="323">
        <v>45676.125</v>
      </c>
      <c r="D456" s="306">
        <v>1007.1</v>
      </c>
      <c r="E456" s="306">
        <v>0</v>
      </c>
      <c r="F456" s="306">
        <v>21.3</v>
      </c>
      <c r="G456" s="354">
        <v>82.3</v>
      </c>
      <c r="H456" s="334" t="s">
        <v>373</v>
      </c>
      <c r="I456" s="334" t="s">
        <v>373</v>
      </c>
      <c r="J456" s="333">
        <v>0</v>
      </c>
    </row>
    <row r="457" spans="3:10" x14ac:dyDescent="0.2">
      <c r="C457" s="323">
        <v>45676.166666666672</v>
      </c>
      <c r="D457" s="306">
        <v>1007.7</v>
      </c>
      <c r="E457" s="306">
        <v>0</v>
      </c>
      <c r="F457" s="306">
        <v>21.1</v>
      </c>
      <c r="G457" s="354">
        <v>82.8</v>
      </c>
      <c r="H457" s="347" t="s">
        <v>373</v>
      </c>
      <c r="I457" s="334" t="s">
        <v>373</v>
      </c>
      <c r="J457" s="333">
        <v>0</v>
      </c>
    </row>
    <row r="458" spans="3:10" x14ac:dyDescent="0.2">
      <c r="C458" s="323">
        <v>45676.208333333328</v>
      </c>
      <c r="D458" s="306">
        <v>1008.2</v>
      </c>
      <c r="E458" s="306">
        <v>0</v>
      </c>
      <c r="F458" s="306">
        <v>21.2</v>
      </c>
      <c r="G458" s="354">
        <v>80.900000000000006</v>
      </c>
      <c r="H458" s="334" t="s">
        <v>373</v>
      </c>
      <c r="I458" s="334" t="s">
        <v>373</v>
      </c>
      <c r="J458" s="333">
        <v>4.7</v>
      </c>
    </row>
    <row r="459" spans="3:10" x14ac:dyDescent="0.2">
      <c r="C459" s="323">
        <v>45676.25</v>
      </c>
      <c r="D459" s="306">
        <v>1008.2</v>
      </c>
      <c r="E459" s="306">
        <v>0</v>
      </c>
      <c r="F459" s="306">
        <v>21.4</v>
      </c>
      <c r="G459" s="354">
        <v>80.8</v>
      </c>
      <c r="H459" s="347" t="s">
        <v>373</v>
      </c>
      <c r="I459" s="334" t="s">
        <v>373</v>
      </c>
      <c r="J459" s="333">
        <v>111.3</v>
      </c>
    </row>
    <row r="460" spans="3:10" x14ac:dyDescent="0.2">
      <c r="C460" s="323">
        <v>45676.291666666672</v>
      </c>
      <c r="D460" s="306">
        <v>1008.2</v>
      </c>
      <c r="E460" s="306">
        <v>0</v>
      </c>
      <c r="F460" s="306">
        <v>22.6</v>
      </c>
      <c r="G460" s="354">
        <v>77.599999999999994</v>
      </c>
      <c r="H460" s="334" t="s">
        <v>373</v>
      </c>
      <c r="I460" s="334" t="s">
        <v>373</v>
      </c>
      <c r="J460" s="333">
        <v>317.10000000000002</v>
      </c>
    </row>
    <row r="461" spans="3:10" x14ac:dyDescent="0.2">
      <c r="C461" s="323">
        <v>45676.333333333328</v>
      </c>
      <c r="D461" s="306">
        <v>1007.8</v>
      </c>
      <c r="E461" s="306">
        <v>0</v>
      </c>
      <c r="F461" s="306">
        <v>24.3</v>
      </c>
      <c r="G461" s="354">
        <v>71.599999999999994</v>
      </c>
      <c r="H461" s="334" t="s">
        <v>373</v>
      </c>
      <c r="I461" s="334" t="s">
        <v>373</v>
      </c>
      <c r="J461" s="333">
        <v>563.9</v>
      </c>
    </row>
    <row r="462" spans="3:10" x14ac:dyDescent="0.2">
      <c r="C462" s="323">
        <v>45676.375</v>
      </c>
      <c r="D462" s="306">
        <v>1007.2</v>
      </c>
      <c r="E462" s="306">
        <v>0</v>
      </c>
      <c r="F462" s="306">
        <v>25.6</v>
      </c>
      <c r="G462" s="306">
        <v>67.5</v>
      </c>
      <c r="H462" s="338" t="s">
        <v>373</v>
      </c>
      <c r="I462" s="338" t="s">
        <v>373</v>
      </c>
      <c r="J462" s="330">
        <v>809.4</v>
      </c>
    </row>
    <row r="463" spans="3:10" x14ac:dyDescent="0.2">
      <c r="C463" s="323">
        <v>45676.416666666672</v>
      </c>
      <c r="D463" s="306">
        <v>1006.7</v>
      </c>
      <c r="E463" s="306">
        <v>0</v>
      </c>
      <c r="F463" s="306">
        <v>25.5</v>
      </c>
      <c r="G463" s="306">
        <v>67.7</v>
      </c>
      <c r="H463" s="306" t="s">
        <v>373</v>
      </c>
      <c r="I463" s="306" t="s">
        <v>373</v>
      </c>
      <c r="J463" s="306">
        <v>873.6</v>
      </c>
    </row>
    <row r="464" spans="3:10" x14ac:dyDescent="0.2">
      <c r="C464" s="323">
        <v>45676.458333333328</v>
      </c>
      <c r="D464" s="306">
        <v>1006</v>
      </c>
      <c r="E464" s="306">
        <v>0</v>
      </c>
      <c r="F464" s="306">
        <v>25.7</v>
      </c>
      <c r="G464" s="306">
        <v>66.8</v>
      </c>
      <c r="H464" s="330" t="s">
        <v>373</v>
      </c>
      <c r="I464" s="330" t="s">
        <v>373</v>
      </c>
      <c r="J464" s="330">
        <v>852.4</v>
      </c>
    </row>
    <row r="465" spans="3:10" x14ac:dyDescent="0.2">
      <c r="C465" s="323">
        <v>45676.5</v>
      </c>
      <c r="D465" s="306">
        <v>1005.2</v>
      </c>
      <c r="E465" s="306">
        <v>0</v>
      </c>
      <c r="F465" s="306">
        <v>26.4</v>
      </c>
      <c r="G465" s="306">
        <v>64.900000000000006</v>
      </c>
      <c r="H465" s="306" t="s">
        <v>373</v>
      </c>
      <c r="I465" s="306" t="s">
        <v>373</v>
      </c>
      <c r="J465" s="306">
        <v>1039.8</v>
      </c>
    </row>
    <row r="466" spans="3:10" x14ac:dyDescent="0.2">
      <c r="C466" s="323">
        <v>45676.541666666672</v>
      </c>
      <c r="D466" s="306">
        <v>1004.5</v>
      </c>
      <c r="E466" s="306">
        <v>0</v>
      </c>
      <c r="F466" s="306">
        <v>26.6</v>
      </c>
      <c r="G466" s="306">
        <v>64.5</v>
      </c>
      <c r="H466" s="306" t="s">
        <v>373</v>
      </c>
      <c r="I466" s="306" t="s">
        <v>373</v>
      </c>
      <c r="J466" s="306">
        <v>924.1</v>
      </c>
    </row>
    <row r="467" spans="3:10" x14ac:dyDescent="0.2">
      <c r="C467" s="323">
        <v>45676.583333333328</v>
      </c>
      <c r="D467" s="306">
        <v>1003.9</v>
      </c>
      <c r="E467" s="306">
        <v>0</v>
      </c>
      <c r="F467" s="306">
        <v>26</v>
      </c>
      <c r="G467" s="306">
        <v>66.7</v>
      </c>
      <c r="H467" s="306" t="s">
        <v>373</v>
      </c>
      <c r="I467" s="306" t="s">
        <v>373</v>
      </c>
      <c r="J467" s="306">
        <v>667.3</v>
      </c>
    </row>
    <row r="468" spans="3:10" x14ac:dyDescent="0.2">
      <c r="C468" s="323">
        <v>45676.625</v>
      </c>
      <c r="D468" s="306">
        <v>1003.7</v>
      </c>
      <c r="E468" s="306">
        <v>0</v>
      </c>
      <c r="F468" s="306">
        <v>25.7</v>
      </c>
      <c r="G468" s="306">
        <v>68.8</v>
      </c>
      <c r="H468" s="306" t="s">
        <v>373</v>
      </c>
      <c r="I468" s="306" t="s">
        <v>373</v>
      </c>
      <c r="J468" s="306">
        <v>499.6</v>
      </c>
    </row>
    <row r="469" spans="3:10" x14ac:dyDescent="0.2">
      <c r="C469" s="323">
        <v>45676.666666666672</v>
      </c>
      <c r="D469" s="306">
        <v>1003.6</v>
      </c>
      <c r="E469" s="306">
        <v>0</v>
      </c>
      <c r="F469" s="306">
        <v>25.2</v>
      </c>
      <c r="G469" s="306">
        <v>69.7</v>
      </c>
      <c r="H469" s="306" t="s">
        <v>373</v>
      </c>
      <c r="I469" s="306" t="s">
        <v>373</v>
      </c>
      <c r="J469" s="306">
        <v>392.3</v>
      </c>
    </row>
    <row r="470" spans="3:10" x14ac:dyDescent="0.2">
      <c r="C470" s="323">
        <v>45676.708333333328</v>
      </c>
      <c r="D470" s="306">
        <v>1004.4</v>
      </c>
      <c r="E470" s="306">
        <v>0</v>
      </c>
      <c r="F470" s="306">
        <v>24.7</v>
      </c>
      <c r="G470" s="306">
        <v>71.5</v>
      </c>
      <c r="H470" s="306" t="s">
        <v>373</v>
      </c>
      <c r="I470" s="306" t="s">
        <v>373</v>
      </c>
      <c r="J470" s="306">
        <v>169.2</v>
      </c>
    </row>
    <row r="471" spans="3:10" x14ac:dyDescent="0.2">
      <c r="C471" s="323">
        <v>45676.75</v>
      </c>
      <c r="D471" s="306">
        <v>1005.8</v>
      </c>
      <c r="E471" s="306">
        <v>0</v>
      </c>
      <c r="F471" s="306">
        <v>23.9</v>
      </c>
      <c r="G471" s="306">
        <v>76.2</v>
      </c>
      <c r="H471" s="306" t="s">
        <v>373</v>
      </c>
      <c r="I471" s="306" t="s">
        <v>373</v>
      </c>
      <c r="J471" s="306">
        <v>11.4</v>
      </c>
    </row>
    <row r="472" spans="3:10" x14ac:dyDescent="0.2">
      <c r="C472" s="323">
        <v>45676.791666666672</v>
      </c>
      <c r="D472" s="306">
        <v>1006.4</v>
      </c>
      <c r="E472" s="306">
        <v>0</v>
      </c>
      <c r="F472" s="306">
        <v>23.4</v>
      </c>
      <c r="G472" s="306">
        <v>77.599999999999994</v>
      </c>
      <c r="H472" s="306" t="s">
        <v>373</v>
      </c>
      <c r="I472" s="306" t="s">
        <v>373</v>
      </c>
      <c r="J472" s="306">
        <v>0</v>
      </c>
    </row>
    <row r="473" spans="3:10" x14ac:dyDescent="0.2">
      <c r="C473" s="323">
        <v>45676.833333333328</v>
      </c>
      <c r="D473" s="306">
        <v>1006.9</v>
      </c>
      <c r="E473" s="306">
        <v>0</v>
      </c>
      <c r="F473" s="306">
        <v>23.3</v>
      </c>
      <c r="G473" s="306">
        <v>78.099999999999994</v>
      </c>
      <c r="H473" s="306" t="s">
        <v>373</v>
      </c>
      <c r="I473" s="306" t="s">
        <v>373</v>
      </c>
      <c r="J473" s="306">
        <v>0</v>
      </c>
    </row>
    <row r="474" spans="3:10" x14ac:dyDescent="0.2">
      <c r="C474" s="323">
        <v>45676.875</v>
      </c>
      <c r="D474" s="306">
        <v>1007.5</v>
      </c>
      <c r="E474" s="306">
        <v>0</v>
      </c>
      <c r="F474" s="306">
        <v>23</v>
      </c>
      <c r="G474" s="306">
        <v>79.099999999999994</v>
      </c>
      <c r="H474" s="306" t="s">
        <v>373</v>
      </c>
      <c r="I474" s="306" t="s">
        <v>373</v>
      </c>
      <c r="J474" s="306">
        <v>0</v>
      </c>
    </row>
    <row r="475" spans="3:10" x14ac:dyDescent="0.2">
      <c r="C475" s="323">
        <v>45676.916666666672</v>
      </c>
      <c r="D475" s="306">
        <v>1007.5</v>
      </c>
      <c r="E475" s="306">
        <v>0</v>
      </c>
      <c r="F475" s="306">
        <v>22.9</v>
      </c>
      <c r="G475" s="306">
        <v>79.2</v>
      </c>
      <c r="H475" s="330" t="s">
        <v>373</v>
      </c>
      <c r="I475" s="339" t="s">
        <v>373</v>
      </c>
      <c r="J475" s="330">
        <v>0</v>
      </c>
    </row>
    <row r="476" spans="3:10" x14ac:dyDescent="0.2">
      <c r="C476" s="323">
        <v>45676.958333333328</v>
      </c>
      <c r="D476" s="306">
        <v>1007.1</v>
      </c>
      <c r="E476" s="306">
        <v>0</v>
      </c>
      <c r="F476" s="306">
        <v>22.9</v>
      </c>
      <c r="G476" s="306">
        <v>79.400000000000006</v>
      </c>
      <c r="H476" s="331" t="s">
        <v>373</v>
      </c>
      <c r="I476" s="334" t="s">
        <v>373</v>
      </c>
      <c r="J476" s="333">
        <v>0</v>
      </c>
    </row>
    <row r="477" spans="3:10" x14ac:dyDescent="0.2">
      <c r="C477" s="323">
        <v>45677</v>
      </c>
      <c r="D477" s="306">
        <v>1006.7</v>
      </c>
      <c r="E477" s="306">
        <v>0</v>
      </c>
      <c r="F477" s="306">
        <v>21.9</v>
      </c>
      <c r="G477" s="306">
        <v>86.4</v>
      </c>
      <c r="H477" s="331" t="s">
        <v>373</v>
      </c>
      <c r="I477" s="334" t="s">
        <v>373</v>
      </c>
      <c r="J477" s="333">
        <v>0</v>
      </c>
    </row>
    <row r="478" spans="3:10" x14ac:dyDescent="0.2">
      <c r="C478" s="323">
        <v>45677.041666666672</v>
      </c>
      <c r="D478" s="306">
        <v>1006.1</v>
      </c>
      <c r="E478" s="306">
        <v>0</v>
      </c>
      <c r="F478" s="306">
        <v>21.6</v>
      </c>
      <c r="G478" s="306">
        <v>88.1</v>
      </c>
      <c r="H478" s="330" t="s">
        <v>373</v>
      </c>
      <c r="I478" s="342" t="s">
        <v>373</v>
      </c>
      <c r="J478" s="330">
        <v>0</v>
      </c>
    </row>
    <row r="479" spans="3:10" x14ac:dyDescent="0.2">
      <c r="C479" s="323">
        <v>45677.083333333328</v>
      </c>
      <c r="D479" s="306">
        <v>1005.8</v>
      </c>
      <c r="E479" s="306">
        <v>0</v>
      </c>
      <c r="F479" s="306">
        <v>21.5</v>
      </c>
      <c r="G479" s="306">
        <v>88.7</v>
      </c>
      <c r="H479" s="346" t="s">
        <v>373</v>
      </c>
      <c r="I479" s="334" t="s">
        <v>373</v>
      </c>
      <c r="J479" s="333">
        <v>0</v>
      </c>
    </row>
    <row r="480" spans="3:10" x14ac:dyDescent="0.2">
      <c r="C480" s="323">
        <v>45677.125</v>
      </c>
      <c r="D480" s="306">
        <v>1005.5</v>
      </c>
      <c r="E480" s="306">
        <v>0</v>
      </c>
      <c r="F480" s="306">
        <v>21.4</v>
      </c>
      <c r="G480" s="354">
        <v>89.3</v>
      </c>
      <c r="H480" s="334" t="s">
        <v>373</v>
      </c>
      <c r="I480" s="334" t="s">
        <v>373</v>
      </c>
      <c r="J480" s="333">
        <v>0</v>
      </c>
    </row>
    <row r="481" spans="3:10" x14ac:dyDescent="0.2">
      <c r="C481" s="323">
        <v>45677.166666666672</v>
      </c>
      <c r="D481" s="306">
        <v>1005.3</v>
      </c>
      <c r="E481" s="306">
        <v>0</v>
      </c>
      <c r="F481" s="306">
        <v>21.6</v>
      </c>
      <c r="G481" s="354">
        <v>88.2</v>
      </c>
      <c r="H481" s="351" t="s">
        <v>373</v>
      </c>
      <c r="I481" s="334" t="s">
        <v>373</v>
      </c>
      <c r="J481" s="333">
        <v>0</v>
      </c>
    </row>
    <row r="482" spans="3:10" x14ac:dyDescent="0.2">
      <c r="C482" s="323">
        <v>45677.208333333328</v>
      </c>
      <c r="D482" s="306">
        <v>1005.4</v>
      </c>
      <c r="E482" s="306">
        <v>0</v>
      </c>
      <c r="F482" s="306">
        <v>21.2</v>
      </c>
      <c r="G482" s="306">
        <v>89.5</v>
      </c>
      <c r="H482" s="331" t="s">
        <v>373</v>
      </c>
      <c r="I482" s="334" t="s">
        <v>373</v>
      </c>
      <c r="J482" s="333">
        <v>2.2000000000000002</v>
      </c>
    </row>
    <row r="483" spans="3:10" x14ac:dyDescent="0.2">
      <c r="C483" s="323">
        <v>45677.25</v>
      </c>
      <c r="D483" s="306">
        <v>1005.6</v>
      </c>
      <c r="E483" s="306">
        <v>0</v>
      </c>
      <c r="F483" s="306">
        <v>21.4</v>
      </c>
      <c r="G483" s="306">
        <v>89.3</v>
      </c>
      <c r="H483" s="331" t="s">
        <v>373</v>
      </c>
      <c r="I483" s="334" t="s">
        <v>373</v>
      </c>
      <c r="J483" s="333">
        <v>72.599999999999994</v>
      </c>
    </row>
    <row r="484" spans="3:10" x14ac:dyDescent="0.2">
      <c r="C484" s="323">
        <v>45677.291666666672</v>
      </c>
      <c r="D484" s="306">
        <v>1005.6</v>
      </c>
      <c r="E484" s="306">
        <v>0</v>
      </c>
      <c r="F484" s="306">
        <v>22.4</v>
      </c>
      <c r="G484" s="306">
        <v>86.1</v>
      </c>
      <c r="H484" s="330" t="s">
        <v>373</v>
      </c>
      <c r="I484" s="338" t="s">
        <v>373</v>
      </c>
      <c r="J484" s="330">
        <v>244.1</v>
      </c>
    </row>
    <row r="485" spans="3:10" x14ac:dyDescent="0.2">
      <c r="C485" s="323">
        <v>45677.333333333328</v>
      </c>
      <c r="D485" s="306">
        <v>1005.2</v>
      </c>
      <c r="E485" s="306">
        <v>0</v>
      </c>
      <c r="F485" s="306">
        <v>23.3</v>
      </c>
      <c r="G485" s="354">
        <v>81.2</v>
      </c>
      <c r="H485" s="345" t="s">
        <v>373</v>
      </c>
      <c r="I485" s="345" t="s">
        <v>373</v>
      </c>
      <c r="J485" s="333">
        <v>239.2</v>
      </c>
    </row>
    <row r="486" spans="3:10" x14ac:dyDescent="0.2">
      <c r="C486" s="323">
        <v>45677.375</v>
      </c>
      <c r="D486" s="306">
        <v>1005.3</v>
      </c>
      <c r="E486" s="306">
        <v>0</v>
      </c>
      <c r="F486" s="306">
        <v>22.9</v>
      </c>
      <c r="G486" s="306">
        <v>82.1</v>
      </c>
      <c r="H486" s="330" t="s">
        <v>373</v>
      </c>
      <c r="I486" s="330" t="s">
        <v>373</v>
      </c>
      <c r="J486" s="330">
        <v>302.7</v>
      </c>
    </row>
    <row r="487" spans="3:10" x14ac:dyDescent="0.2">
      <c r="C487" s="323">
        <v>45677.416666666672</v>
      </c>
      <c r="D487" s="306">
        <v>1004.8</v>
      </c>
      <c r="E487" s="306">
        <v>0</v>
      </c>
      <c r="F487" s="306">
        <v>23.6</v>
      </c>
      <c r="G487" s="306">
        <v>80.099999999999994</v>
      </c>
      <c r="H487" s="330" t="s">
        <v>373</v>
      </c>
      <c r="I487" s="330" t="s">
        <v>373</v>
      </c>
      <c r="J487" s="330">
        <v>666.4</v>
      </c>
    </row>
    <row r="488" spans="3:10" x14ac:dyDescent="0.2">
      <c r="C488" s="323">
        <v>45677.458333333328</v>
      </c>
      <c r="D488" s="306">
        <v>1004.2</v>
      </c>
      <c r="E488" s="306">
        <v>0</v>
      </c>
      <c r="F488" s="306">
        <v>23.9</v>
      </c>
      <c r="G488" s="306">
        <v>80.8</v>
      </c>
      <c r="H488" s="330" t="s">
        <v>373</v>
      </c>
      <c r="I488" s="330" t="s">
        <v>373</v>
      </c>
      <c r="J488" s="330">
        <v>907.6</v>
      </c>
    </row>
    <row r="489" spans="3:10" x14ac:dyDescent="0.2">
      <c r="C489" s="323">
        <v>45677.5</v>
      </c>
      <c r="D489" s="306">
        <v>1003.5</v>
      </c>
      <c r="E489" s="306">
        <v>0</v>
      </c>
      <c r="F489" s="306">
        <v>23.8</v>
      </c>
      <c r="G489" s="306">
        <v>79.3</v>
      </c>
      <c r="H489" s="330" t="s">
        <v>373</v>
      </c>
      <c r="I489" s="330" t="s">
        <v>373</v>
      </c>
      <c r="J489" s="330">
        <v>889.7</v>
      </c>
    </row>
    <row r="490" spans="3:10" x14ac:dyDescent="0.2">
      <c r="C490" s="323">
        <v>45677.541666666672</v>
      </c>
      <c r="D490" s="306">
        <v>1002.7</v>
      </c>
      <c r="E490" s="306">
        <v>0</v>
      </c>
      <c r="F490" s="306">
        <v>24.6</v>
      </c>
      <c r="G490" s="306">
        <v>76.7</v>
      </c>
      <c r="H490" s="330" t="s">
        <v>373</v>
      </c>
      <c r="I490" s="330" t="s">
        <v>373</v>
      </c>
      <c r="J490" s="330">
        <v>1022.6</v>
      </c>
    </row>
    <row r="491" spans="3:10" x14ac:dyDescent="0.2">
      <c r="C491" s="323">
        <v>45677.583333333328</v>
      </c>
      <c r="D491" s="306">
        <v>1002.4</v>
      </c>
      <c r="E491" s="306">
        <v>0</v>
      </c>
      <c r="F491" s="306">
        <v>25</v>
      </c>
      <c r="G491" s="306">
        <v>75.8</v>
      </c>
      <c r="H491" s="330" t="s">
        <v>373</v>
      </c>
      <c r="I491" s="330" t="s">
        <v>373</v>
      </c>
      <c r="J491" s="330">
        <v>785.6</v>
      </c>
    </row>
    <row r="492" spans="3:10" x14ac:dyDescent="0.2">
      <c r="C492" s="323">
        <v>45677.625</v>
      </c>
      <c r="D492" s="306">
        <v>1002.3</v>
      </c>
      <c r="E492" s="306">
        <v>0</v>
      </c>
      <c r="F492" s="306">
        <v>25.1</v>
      </c>
      <c r="G492" s="306">
        <v>74.3</v>
      </c>
      <c r="H492" s="330" t="s">
        <v>373</v>
      </c>
      <c r="I492" s="330" t="s">
        <v>373</v>
      </c>
      <c r="J492" s="330">
        <v>602.1</v>
      </c>
    </row>
    <row r="493" spans="3:10" x14ac:dyDescent="0.2">
      <c r="C493" s="323">
        <v>45677.666666666672</v>
      </c>
      <c r="D493" s="306">
        <v>1003.2</v>
      </c>
      <c r="E493" s="306">
        <v>0</v>
      </c>
      <c r="F493" s="306">
        <v>24.4</v>
      </c>
      <c r="G493" s="306">
        <v>76.5</v>
      </c>
      <c r="H493" s="330" t="s">
        <v>373</v>
      </c>
      <c r="I493" s="330" t="s">
        <v>373</v>
      </c>
      <c r="J493" s="330">
        <v>209.3</v>
      </c>
    </row>
    <row r="494" spans="3:10" x14ac:dyDescent="0.2">
      <c r="C494" s="323">
        <v>45677.708333333328</v>
      </c>
      <c r="D494" s="306">
        <v>1003.9</v>
      </c>
      <c r="E494" s="306">
        <v>0</v>
      </c>
      <c r="F494" s="306">
        <v>24.6</v>
      </c>
      <c r="G494" s="306">
        <v>73.8</v>
      </c>
      <c r="H494" s="330" t="s">
        <v>373</v>
      </c>
      <c r="I494" s="330" t="s">
        <v>373</v>
      </c>
      <c r="J494" s="330">
        <v>133.80000000000001</v>
      </c>
    </row>
    <row r="495" spans="3:10" x14ac:dyDescent="0.2">
      <c r="C495" s="323">
        <v>45677.75</v>
      </c>
      <c r="D495" s="306">
        <v>1004.8</v>
      </c>
      <c r="E495" s="306">
        <v>0</v>
      </c>
      <c r="F495" s="306">
        <v>24.2</v>
      </c>
      <c r="G495" s="306">
        <v>75.400000000000006</v>
      </c>
      <c r="H495" s="330" t="s">
        <v>373</v>
      </c>
      <c r="I495" s="330" t="s">
        <v>373</v>
      </c>
      <c r="J495" s="330">
        <v>13.7</v>
      </c>
    </row>
    <row r="496" spans="3:10" x14ac:dyDescent="0.2">
      <c r="C496" s="323">
        <v>45677.791666666672</v>
      </c>
      <c r="D496" s="306">
        <v>1005.3</v>
      </c>
      <c r="E496" s="306">
        <v>0</v>
      </c>
      <c r="F496" s="306">
        <v>23.9</v>
      </c>
      <c r="G496" s="306">
        <v>75.400000000000006</v>
      </c>
      <c r="H496" s="330" t="s">
        <v>373</v>
      </c>
      <c r="I496" s="330" t="s">
        <v>373</v>
      </c>
      <c r="J496" s="330">
        <v>0</v>
      </c>
    </row>
    <row r="497" spans="3:10" x14ac:dyDescent="0.2">
      <c r="C497" s="323">
        <v>45677.833333333328</v>
      </c>
      <c r="D497" s="306">
        <v>1005.6</v>
      </c>
      <c r="E497" s="306">
        <v>0</v>
      </c>
      <c r="F497" s="306">
        <v>24</v>
      </c>
      <c r="G497" s="306">
        <v>73</v>
      </c>
      <c r="H497" s="330" t="s">
        <v>373</v>
      </c>
      <c r="I497" s="339" t="s">
        <v>373</v>
      </c>
      <c r="J497" s="330">
        <v>0</v>
      </c>
    </row>
    <row r="498" spans="3:10" x14ac:dyDescent="0.2">
      <c r="C498" s="323">
        <v>45677.875</v>
      </c>
      <c r="D498" s="306">
        <v>1006</v>
      </c>
      <c r="E498" s="306">
        <v>0</v>
      </c>
      <c r="F498" s="306">
        <v>23.9</v>
      </c>
      <c r="G498" s="306">
        <v>72.3</v>
      </c>
      <c r="H498" s="346" t="s">
        <v>373</v>
      </c>
      <c r="I498" s="334" t="s">
        <v>373</v>
      </c>
      <c r="J498" s="333">
        <v>0</v>
      </c>
    </row>
    <row r="499" spans="3:10" x14ac:dyDescent="0.2">
      <c r="C499" s="323">
        <v>45677.916666666672</v>
      </c>
      <c r="D499" s="306">
        <v>1006.3</v>
      </c>
      <c r="E499" s="306">
        <v>0</v>
      </c>
      <c r="F499" s="306">
        <v>23.9</v>
      </c>
      <c r="G499" s="354">
        <v>71.8</v>
      </c>
      <c r="H499" s="334" t="s">
        <v>373</v>
      </c>
      <c r="I499" s="334" t="s">
        <v>373</v>
      </c>
      <c r="J499" s="333">
        <v>0</v>
      </c>
    </row>
    <row r="500" spans="3:10" x14ac:dyDescent="0.2">
      <c r="C500" s="323">
        <v>45677.958333333328</v>
      </c>
      <c r="D500" s="306">
        <v>1006</v>
      </c>
      <c r="E500" s="306">
        <v>0</v>
      </c>
      <c r="F500" s="306">
        <v>23.7</v>
      </c>
      <c r="G500" s="354">
        <v>73.8</v>
      </c>
      <c r="H500" s="334" t="s">
        <v>373</v>
      </c>
      <c r="I500" s="334" t="s">
        <v>373</v>
      </c>
      <c r="J500" s="333">
        <v>0</v>
      </c>
    </row>
    <row r="501" spans="3:10" x14ac:dyDescent="0.2">
      <c r="C501" s="323">
        <v>45678</v>
      </c>
      <c r="D501" s="306">
        <v>1005.3</v>
      </c>
      <c r="E501" s="306">
        <v>0</v>
      </c>
      <c r="F501" s="306">
        <v>23.6</v>
      </c>
      <c r="G501" s="354">
        <v>73.7</v>
      </c>
      <c r="H501" s="344" t="s">
        <v>373</v>
      </c>
      <c r="I501" s="334" t="s">
        <v>373</v>
      </c>
      <c r="J501" s="333">
        <v>0</v>
      </c>
    </row>
    <row r="502" spans="3:10" x14ac:dyDescent="0.2">
      <c r="C502" s="323">
        <v>45678.041666666672</v>
      </c>
      <c r="D502" s="306">
        <v>1005</v>
      </c>
      <c r="E502" s="306">
        <v>0</v>
      </c>
      <c r="F502" s="306">
        <v>23.3</v>
      </c>
      <c r="G502" s="354">
        <v>76.7</v>
      </c>
      <c r="H502" s="350" t="s">
        <v>373</v>
      </c>
      <c r="I502" s="352" t="s">
        <v>373</v>
      </c>
      <c r="J502" s="333">
        <v>0</v>
      </c>
    </row>
    <row r="503" spans="3:10" x14ac:dyDescent="0.2">
      <c r="C503" s="323">
        <v>45678.083333333328</v>
      </c>
      <c r="D503" s="306">
        <v>1004.8</v>
      </c>
      <c r="E503" s="306">
        <v>0</v>
      </c>
      <c r="F503" s="306">
        <v>21.9</v>
      </c>
      <c r="G503" s="306">
        <v>88.4</v>
      </c>
      <c r="H503" s="330" t="s">
        <v>373</v>
      </c>
      <c r="I503" s="350" t="s">
        <v>373</v>
      </c>
      <c r="J503" s="333">
        <v>0</v>
      </c>
    </row>
    <row r="504" spans="3:10" x14ac:dyDescent="0.2">
      <c r="C504" s="323">
        <v>45678.125</v>
      </c>
      <c r="D504" s="306">
        <v>1004.6</v>
      </c>
      <c r="E504" s="306">
        <v>0</v>
      </c>
      <c r="F504" s="306">
        <v>21.7</v>
      </c>
      <c r="G504" s="354">
        <v>89.9</v>
      </c>
      <c r="H504" s="350" t="s">
        <v>373</v>
      </c>
      <c r="I504" s="340" t="s">
        <v>373</v>
      </c>
      <c r="J504" s="333">
        <v>0</v>
      </c>
    </row>
    <row r="505" spans="3:10" x14ac:dyDescent="0.2">
      <c r="C505" s="323">
        <v>45678.166666666672</v>
      </c>
      <c r="D505" s="306">
        <v>1005.2</v>
      </c>
      <c r="E505" s="306">
        <v>0</v>
      </c>
      <c r="F505" s="306">
        <v>21.4</v>
      </c>
      <c r="G505" s="354">
        <v>92</v>
      </c>
      <c r="H505" s="349" t="s">
        <v>373</v>
      </c>
      <c r="I505" s="334" t="s">
        <v>373</v>
      </c>
      <c r="J505" s="333">
        <v>0</v>
      </c>
    </row>
    <row r="506" spans="3:10" x14ac:dyDescent="0.2">
      <c r="C506" s="323">
        <v>45678.208333333328</v>
      </c>
      <c r="D506" s="306">
        <v>1005.2</v>
      </c>
      <c r="E506" s="306">
        <v>0.1</v>
      </c>
      <c r="F506" s="306">
        <v>21.3</v>
      </c>
      <c r="G506" s="354">
        <v>94.1</v>
      </c>
      <c r="H506" s="350" t="s">
        <v>373</v>
      </c>
      <c r="I506" s="352" t="s">
        <v>373</v>
      </c>
      <c r="J506" s="333">
        <v>1.5</v>
      </c>
    </row>
    <row r="507" spans="3:10" x14ac:dyDescent="0.2">
      <c r="C507" s="323">
        <v>45678.25</v>
      </c>
      <c r="D507" s="306">
        <v>1006</v>
      </c>
      <c r="E507" s="306">
        <v>0</v>
      </c>
      <c r="F507" s="306">
        <v>21.7</v>
      </c>
      <c r="G507" s="354">
        <v>92.6</v>
      </c>
      <c r="H507" s="350" t="s">
        <v>373</v>
      </c>
      <c r="I507" s="350" t="s">
        <v>373</v>
      </c>
      <c r="J507" s="333">
        <v>37.200000000000003</v>
      </c>
    </row>
    <row r="508" spans="3:10" x14ac:dyDescent="0.2">
      <c r="C508" s="323">
        <v>45678.291666666672</v>
      </c>
      <c r="D508" s="306">
        <v>1005.7</v>
      </c>
      <c r="E508" s="306">
        <v>0</v>
      </c>
      <c r="F508" s="306">
        <v>22.3</v>
      </c>
      <c r="G508" s="354">
        <v>90.5</v>
      </c>
      <c r="H508" s="350" t="s">
        <v>373</v>
      </c>
      <c r="I508" s="350" t="s">
        <v>373</v>
      </c>
      <c r="J508" s="333">
        <v>302.10000000000002</v>
      </c>
    </row>
    <row r="509" spans="3:10" x14ac:dyDescent="0.2">
      <c r="C509" s="323">
        <v>45678.333333333328</v>
      </c>
      <c r="D509" s="306">
        <v>1005.4</v>
      </c>
      <c r="E509" s="306">
        <v>0</v>
      </c>
      <c r="F509" s="306">
        <v>24.1</v>
      </c>
      <c r="G509" s="306">
        <v>79.2</v>
      </c>
      <c r="H509" s="330" t="s">
        <v>373</v>
      </c>
      <c r="I509" s="330" t="s">
        <v>373</v>
      </c>
      <c r="J509" s="330">
        <v>610.79999999999995</v>
      </c>
    </row>
    <row r="510" spans="3:10" x14ac:dyDescent="0.2">
      <c r="C510" s="323">
        <v>45678.375</v>
      </c>
      <c r="D510" s="306">
        <v>1005</v>
      </c>
      <c r="E510" s="306">
        <v>0</v>
      </c>
      <c r="F510" s="306">
        <v>24.9</v>
      </c>
      <c r="G510" s="306">
        <v>74.099999999999994</v>
      </c>
      <c r="H510" s="330" t="s">
        <v>373</v>
      </c>
      <c r="I510" s="330" t="s">
        <v>373</v>
      </c>
      <c r="J510" s="330">
        <v>792.1</v>
      </c>
    </row>
    <row r="511" spans="3:10" x14ac:dyDescent="0.2">
      <c r="C511" s="323">
        <v>45678.416666666672</v>
      </c>
      <c r="D511" s="306">
        <v>1004.6</v>
      </c>
      <c r="E511" s="306">
        <v>0</v>
      </c>
      <c r="F511" s="306">
        <v>25.4</v>
      </c>
      <c r="G511" s="306">
        <v>73.2</v>
      </c>
      <c r="H511" s="330" t="s">
        <v>373</v>
      </c>
      <c r="I511" s="330" t="s">
        <v>373</v>
      </c>
      <c r="J511" s="330">
        <v>658.2</v>
      </c>
    </row>
    <row r="512" spans="3:10" x14ac:dyDescent="0.2">
      <c r="C512" s="323">
        <v>45678.458333333328</v>
      </c>
      <c r="D512" s="306">
        <v>1004.4</v>
      </c>
      <c r="E512" s="306">
        <v>0</v>
      </c>
      <c r="F512" s="306">
        <v>26.4</v>
      </c>
      <c r="G512" s="306">
        <v>68.3</v>
      </c>
      <c r="H512" s="330" t="s">
        <v>373</v>
      </c>
      <c r="I512" s="330" t="s">
        <v>373</v>
      </c>
      <c r="J512" s="330">
        <v>846.3</v>
      </c>
    </row>
    <row r="513" spans="3:10" x14ac:dyDescent="0.2">
      <c r="C513" s="323">
        <v>45678.5</v>
      </c>
      <c r="D513" s="306">
        <v>1004.3</v>
      </c>
      <c r="E513" s="306">
        <v>0</v>
      </c>
      <c r="F513" s="306">
        <v>25.8</v>
      </c>
      <c r="G513" s="306">
        <v>72.599999999999994</v>
      </c>
      <c r="H513" s="330" t="s">
        <v>373</v>
      </c>
      <c r="I513" s="330" t="s">
        <v>373</v>
      </c>
      <c r="J513" s="330">
        <v>865.7</v>
      </c>
    </row>
    <row r="514" spans="3:10" x14ac:dyDescent="0.2">
      <c r="C514" s="323">
        <v>45678.541666666672</v>
      </c>
      <c r="D514" s="306">
        <v>1003.7</v>
      </c>
      <c r="E514" s="306">
        <v>0</v>
      </c>
      <c r="F514" s="306">
        <v>26</v>
      </c>
      <c r="G514" s="306">
        <v>71.8</v>
      </c>
      <c r="H514" s="330" t="s">
        <v>373</v>
      </c>
      <c r="I514" s="330" t="s">
        <v>373</v>
      </c>
      <c r="J514" s="330">
        <v>527.1</v>
      </c>
    </row>
    <row r="515" spans="3:10" x14ac:dyDescent="0.2">
      <c r="C515" s="323">
        <v>45678.583333333328</v>
      </c>
      <c r="D515" s="306">
        <v>1004.1</v>
      </c>
      <c r="E515" s="306">
        <v>0</v>
      </c>
      <c r="F515" s="306">
        <v>25.4</v>
      </c>
      <c r="G515" s="306">
        <v>73.400000000000006</v>
      </c>
      <c r="H515" s="330" t="s">
        <v>373</v>
      </c>
      <c r="I515" s="330" t="s">
        <v>373</v>
      </c>
      <c r="J515" s="330">
        <v>364</v>
      </c>
    </row>
    <row r="516" spans="3:10" x14ac:dyDescent="0.2">
      <c r="C516" s="323">
        <v>45678.625</v>
      </c>
      <c r="D516" s="306">
        <v>1003.5</v>
      </c>
      <c r="E516" s="306">
        <v>0</v>
      </c>
      <c r="F516" s="306">
        <v>25.7</v>
      </c>
      <c r="G516" s="306">
        <v>71.7</v>
      </c>
      <c r="H516" s="330" t="s">
        <v>373</v>
      </c>
      <c r="I516" s="330" t="s">
        <v>373</v>
      </c>
      <c r="J516" s="330">
        <v>533.4</v>
      </c>
    </row>
    <row r="517" spans="3:10" x14ac:dyDescent="0.2">
      <c r="C517" s="323">
        <v>45678.666666666672</v>
      </c>
      <c r="D517" s="306">
        <v>1003.1</v>
      </c>
      <c r="E517" s="306">
        <v>0</v>
      </c>
      <c r="F517" s="306">
        <v>25.9</v>
      </c>
      <c r="G517" s="306">
        <v>70.8</v>
      </c>
      <c r="H517" s="330" t="s">
        <v>373</v>
      </c>
      <c r="I517" s="330" t="s">
        <v>373</v>
      </c>
      <c r="J517" s="330">
        <v>466.5</v>
      </c>
    </row>
    <row r="518" spans="3:10" x14ac:dyDescent="0.2">
      <c r="C518" s="323">
        <v>45678.708333333328</v>
      </c>
      <c r="D518" s="306">
        <v>1003.7</v>
      </c>
      <c r="E518" s="306">
        <v>0</v>
      </c>
      <c r="F518" s="306">
        <v>25.1</v>
      </c>
      <c r="G518" s="306">
        <v>72.8</v>
      </c>
      <c r="H518" s="330" t="s">
        <v>373</v>
      </c>
      <c r="I518" s="330" t="s">
        <v>373</v>
      </c>
      <c r="J518" s="330">
        <v>186.7</v>
      </c>
    </row>
    <row r="519" spans="3:10" x14ac:dyDescent="0.2">
      <c r="C519" s="323">
        <v>45678.75</v>
      </c>
      <c r="D519" s="306">
        <v>1005.1</v>
      </c>
      <c r="E519" s="306">
        <v>0</v>
      </c>
      <c r="F519" s="306">
        <v>24.1</v>
      </c>
      <c r="G519" s="306">
        <v>76.3</v>
      </c>
      <c r="H519" s="330" t="s">
        <v>373</v>
      </c>
      <c r="I519" s="330" t="s">
        <v>373</v>
      </c>
      <c r="J519" s="330">
        <v>16.399999999999999</v>
      </c>
    </row>
    <row r="520" spans="3:10" x14ac:dyDescent="0.2">
      <c r="C520" s="323">
        <v>45678.791666666672</v>
      </c>
      <c r="D520" s="306">
        <v>1005.8</v>
      </c>
      <c r="E520" s="306">
        <v>0</v>
      </c>
      <c r="F520" s="306">
        <v>23.9</v>
      </c>
      <c r="G520" s="306">
        <v>76.7</v>
      </c>
      <c r="H520" s="330" t="s">
        <v>373</v>
      </c>
      <c r="I520" s="330" t="s">
        <v>373</v>
      </c>
      <c r="J520" s="330">
        <v>0</v>
      </c>
    </row>
    <row r="521" spans="3:10" x14ac:dyDescent="0.2">
      <c r="C521" s="323">
        <v>45678.833333333328</v>
      </c>
      <c r="D521" s="306">
        <v>1006.3</v>
      </c>
      <c r="E521" s="306">
        <v>0</v>
      </c>
      <c r="F521" s="306">
        <v>24</v>
      </c>
      <c r="G521" s="306">
        <v>75.8</v>
      </c>
      <c r="H521" s="330" t="s">
        <v>373</v>
      </c>
      <c r="I521" s="330" t="s">
        <v>373</v>
      </c>
      <c r="J521" s="330">
        <v>0</v>
      </c>
    </row>
    <row r="522" spans="3:10" x14ac:dyDescent="0.2">
      <c r="C522" s="323">
        <v>45678.875</v>
      </c>
      <c r="D522" s="306">
        <v>1006.5</v>
      </c>
      <c r="E522" s="306">
        <v>0</v>
      </c>
      <c r="F522" s="306">
        <v>24</v>
      </c>
      <c r="G522" s="306">
        <v>75.7</v>
      </c>
      <c r="H522" s="330" t="s">
        <v>373</v>
      </c>
      <c r="I522" s="330" t="s">
        <v>373</v>
      </c>
      <c r="J522" s="330">
        <v>0</v>
      </c>
    </row>
    <row r="523" spans="3:10" x14ac:dyDescent="0.2">
      <c r="C523" s="323">
        <v>45678.916666666672</v>
      </c>
      <c r="D523" s="306">
        <v>1006.7</v>
      </c>
      <c r="E523" s="306">
        <v>0</v>
      </c>
      <c r="F523" s="306">
        <v>23.9</v>
      </c>
      <c r="G523" s="306">
        <v>75.900000000000006</v>
      </c>
      <c r="H523" s="339" t="s">
        <v>373</v>
      </c>
      <c r="I523" s="339" t="s">
        <v>373</v>
      </c>
      <c r="J523" s="330">
        <v>0</v>
      </c>
    </row>
    <row r="524" spans="3:10" x14ac:dyDescent="0.2">
      <c r="C524" s="323">
        <v>45678.958333333328</v>
      </c>
      <c r="D524" s="306">
        <v>1006.4</v>
      </c>
      <c r="E524" s="306">
        <v>0</v>
      </c>
      <c r="F524" s="306">
        <v>23.8</v>
      </c>
      <c r="G524" s="354">
        <v>76.3</v>
      </c>
      <c r="H524" s="334" t="s">
        <v>373</v>
      </c>
      <c r="I524" s="334" t="s">
        <v>373</v>
      </c>
      <c r="J524" s="333">
        <v>0</v>
      </c>
    </row>
    <row r="525" spans="3:10" x14ac:dyDescent="0.2">
      <c r="C525" s="323">
        <v>45679</v>
      </c>
      <c r="D525" s="306">
        <v>1005.9</v>
      </c>
      <c r="E525" s="306">
        <v>0</v>
      </c>
      <c r="F525" s="306">
        <v>23.3</v>
      </c>
      <c r="G525" s="354">
        <v>77.8</v>
      </c>
      <c r="H525" s="334" t="s">
        <v>373</v>
      </c>
      <c r="I525" s="334" t="s">
        <v>373</v>
      </c>
      <c r="J525" s="333">
        <v>0</v>
      </c>
    </row>
    <row r="526" spans="3:10" x14ac:dyDescent="0.2">
      <c r="C526" s="323">
        <v>45679.041666666672</v>
      </c>
      <c r="D526" s="306">
        <v>1005.8</v>
      </c>
      <c r="E526" s="306">
        <v>0</v>
      </c>
      <c r="F526" s="306">
        <v>23</v>
      </c>
      <c r="G526" s="354">
        <v>79.099999999999994</v>
      </c>
      <c r="H526" s="352" t="s">
        <v>373</v>
      </c>
      <c r="I526" s="352" t="s">
        <v>373</v>
      </c>
      <c r="J526" s="333">
        <v>0</v>
      </c>
    </row>
    <row r="527" spans="3:10" x14ac:dyDescent="0.2">
      <c r="C527" s="323">
        <v>45679.083333333328</v>
      </c>
      <c r="D527" s="306">
        <v>1005.5</v>
      </c>
      <c r="E527" s="306">
        <v>0</v>
      </c>
      <c r="F527" s="306">
        <v>23.2</v>
      </c>
      <c r="G527" s="354">
        <v>79.900000000000006</v>
      </c>
      <c r="H527" s="350" t="s">
        <v>373</v>
      </c>
      <c r="I527" s="350" t="s">
        <v>373</v>
      </c>
      <c r="J527" s="333">
        <v>0</v>
      </c>
    </row>
    <row r="528" spans="3:10" x14ac:dyDescent="0.2">
      <c r="C528" s="323">
        <v>45679.125</v>
      </c>
      <c r="D528" s="306">
        <v>1005.5</v>
      </c>
      <c r="E528" s="306">
        <v>0</v>
      </c>
      <c r="F528" s="306">
        <v>22.5</v>
      </c>
      <c r="G528" s="306">
        <v>85.4</v>
      </c>
      <c r="H528" s="330" t="s">
        <v>373</v>
      </c>
      <c r="I528" s="339" t="s">
        <v>373</v>
      </c>
      <c r="J528" s="330">
        <v>0</v>
      </c>
    </row>
    <row r="529" spans="3:10" x14ac:dyDescent="0.2">
      <c r="C529" s="323">
        <v>45679.166666666672</v>
      </c>
      <c r="D529" s="306">
        <v>1005.7</v>
      </c>
      <c r="E529" s="306">
        <v>0</v>
      </c>
      <c r="F529" s="306">
        <v>22.7</v>
      </c>
      <c r="G529" s="354">
        <v>82.3</v>
      </c>
      <c r="H529" s="343" t="s">
        <v>373</v>
      </c>
      <c r="I529" s="334" t="s">
        <v>373</v>
      </c>
      <c r="J529" s="333">
        <v>0</v>
      </c>
    </row>
    <row r="530" spans="3:10" x14ac:dyDescent="0.2">
      <c r="C530" s="323">
        <v>45679.208333333328</v>
      </c>
      <c r="D530" s="306">
        <v>1006</v>
      </c>
      <c r="E530" s="306">
        <v>0</v>
      </c>
      <c r="F530" s="306">
        <v>22.7</v>
      </c>
      <c r="G530" s="354">
        <v>83.1</v>
      </c>
      <c r="H530" s="334" t="s">
        <v>373</v>
      </c>
      <c r="I530" s="334" t="s">
        <v>373</v>
      </c>
      <c r="J530" s="333">
        <v>2.2000000000000002</v>
      </c>
    </row>
    <row r="531" spans="3:10" x14ac:dyDescent="0.2">
      <c r="C531" s="323">
        <v>45679.25</v>
      </c>
      <c r="D531" s="306">
        <v>1006.4</v>
      </c>
      <c r="E531" s="306">
        <v>0</v>
      </c>
      <c r="F531" s="306">
        <v>22.9</v>
      </c>
      <c r="G531" s="354">
        <v>83.2</v>
      </c>
      <c r="H531" s="334" t="s">
        <v>373</v>
      </c>
      <c r="I531" s="334" t="s">
        <v>373</v>
      </c>
      <c r="J531" s="333">
        <v>40</v>
      </c>
    </row>
    <row r="532" spans="3:10" x14ac:dyDescent="0.2">
      <c r="C532" s="323">
        <v>45679.291666666672</v>
      </c>
      <c r="D532" s="306">
        <v>1006.4</v>
      </c>
      <c r="E532" s="306">
        <v>0</v>
      </c>
      <c r="F532" s="306">
        <v>23.3</v>
      </c>
      <c r="G532" s="306">
        <v>82.1</v>
      </c>
      <c r="H532" s="341" t="s">
        <v>373</v>
      </c>
      <c r="I532" s="334" t="s">
        <v>373</v>
      </c>
      <c r="J532" s="333">
        <v>177.2</v>
      </c>
    </row>
    <row r="533" spans="3:10" x14ac:dyDescent="0.2">
      <c r="C533" s="323">
        <v>45679.333333333328</v>
      </c>
      <c r="D533" s="306">
        <v>1006.3</v>
      </c>
      <c r="E533" s="306">
        <v>0</v>
      </c>
      <c r="F533" s="306">
        <v>24.4</v>
      </c>
      <c r="G533" s="354">
        <v>76.099999999999994</v>
      </c>
      <c r="H533" s="334" t="s">
        <v>373</v>
      </c>
      <c r="I533" s="334" t="s">
        <v>373</v>
      </c>
      <c r="J533" s="333">
        <v>502.6</v>
      </c>
    </row>
    <row r="534" spans="3:10" x14ac:dyDescent="0.2">
      <c r="C534" s="323">
        <v>45679.375</v>
      </c>
      <c r="D534" s="306">
        <v>1005.7</v>
      </c>
      <c r="E534" s="306">
        <v>0</v>
      </c>
      <c r="F534" s="306">
        <v>26.1</v>
      </c>
      <c r="G534" s="306">
        <v>68.400000000000006</v>
      </c>
      <c r="H534" s="338" t="s">
        <v>373</v>
      </c>
      <c r="I534" s="338" t="s">
        <v>373</v>
      </c>
      <c r="J534" s="330">
        <v>853.3</v>
      </c>
    </row>
    <row r="535" spans="3:10" x14ac:dyDescent="0.2">
      <c r="C535" s="323">
        <v>45679.416666666672</v>
      </c>
      <c r="D535" s="306">
        <v>1005.3</v>
      </c>
      <c r="E535" s="306">
        <v>0</v>
      </c>
      <c r="F535" s="306">
        <v>26.7</v>
      </c>
      <c r="G535" s="306">
        <v>66.400000000000006</v>
      </c>
      <c r="H535" s="330" t="s">
        <v>373</v>
      </c>
      <c r="I535" s="330" t="s">
        <v>373</v>
      </c>
      <c r="J535" s="330">
        <v>979.8</v>
      </c>
    </row>
    <row r="536" spans="3:10" x14ac:dyDescent="0.2">
      <c r="C536" s="323">
        <v>45679.458333333328</v>
      </c>
      <c r="D536" s="306">
        <v>1005</v>
      </c>
      <c r="E536" s="306">
        <v>0</v>
      </c>
      <c r="F536" s="306">
        <v>26.9</v>
      </c>
      <c r="G536" s="306">
        <v>65.900000000000006</v>
      </c>
      <c r="H536" s="330" t="s">
        <v>373</v>
      </c>
      <c r="I536" s="330" t="s">
        <v>373</v>
      </c>
      <c r="J536" s="330">
        <v>1015.2</v>
      </c>
    </row>
    <row r="537" spans="3:10" x14ac:dyDescent="0.2">
      <c r="C537" s="323">
        <v>45679.5</v>
      </c>
      <c r="D537" s="306">
        <v>1004.2</v>
      </c>
      <c r="E537" s="306">
        <v>0</v>
      </c>
      <c r="F537" s="306">
        <v>27.2</v>
      </c>
      <c r="G537" s="306">
        <v>65.599999999999994</v>
      </c>
      <c r="H537" s="330" t="s">
        <v>373</v>
      </c>
      <c r="I537" s="330" t="s">
        <v>373</v>
      </c>
      <c r="J537" s="330">
        <v>1052.8</v>
      </c>
    </row>
    <row r="538" spans="3:10" x14ac:dyDescent="0.2">
      <c r="C538" s="323">
        <v>45679.541666666672</v>
      </c>
      <c r="D538" s="306">
        <v>1003.6</v>
      </c>
      <c r="E538" s="306">
        <v>0</v>
      </c>
      <c r="F538" s="306">
        <v>26.8</v>
      </c>
      <c r="G538" s="306">
        <v>68.599999999999994</v>
      </c>
      <c r="H538" s="330" t="s">
        <v>373</v>
      </c>
      <c r="I538" s="330" t="s">
        <v>373</v>
      </c>
      <c r="J538" s="330">
        <v>1024.8</v>
      </c>
    </row>
    <row r="539" spans="3:10" x14ac:dyDescent="0.2">
      <c r="C539" s="323">
        <v>45679.583333333328</v>
      </c>
      <c r="D539" s="306">
        <v>1003.5</v>
      </c>
      <c r="E539" s="306">
        <v>0</v>
      </c>
      <c r="F539" s="306">
        <v>26.4</v>
      </c>
      <c r="G539" s="306">
        <v>70.3</v>
      </c>
      <c r="H539" s="330" t="s">
        <v>373</v>
      </c>
      <c r="I539" s="330" t="s">
        <v>373</v>
      </c>
      <c r="J539" s="330">
        <v>873.2</v>
      </c>
    </row>
    <row r="540" spans="3:10" x14ac:dyDescent="0.2">
      <c r="C540" s="323">
        <v>45679.625</v>
      </c>
      <c r="D540" s="306">
        <v>1003.6</v>
      </c>
      <c r="E540" s="306">
        <v>0</v>
      </c>
      <c r="F540" s="306">
        <v>26.3</v>
      </c>
      <c r="G540" s="306">
        <v>70.3</v>
      </c>
      <c r="H540" s="330" t="s">
        <v>373</v>
      </c>
      <c r="I540" s="330" t="s">
        <v>373</v>
      </c>
      <c r="J540" s="330">
        <v>689.8</v>
      </c>
    </row>
    <row r="541" spans="3:10" x14ac:dyDescent="0.2">
      <c r="C541" s="323">
        <v>45679.666666666672</v>
      </c>
      <c r="D541" s="306">
        <v>1003.6</v>
      </c>
      <c r="E541" s="306">
        <v>0</v>
      </c>
      <c r="F541" s="306">
        <v>25.8</v>
      </c>
      <c r="G541" s="306">
        <v>71.8</v>
      </c>
      <c r="H541" s="330" t="s">
        <v>373</v>
      </c>
      <c r="I541" s="330" t="s">
        <v>373</v>
      </c>
      <c r="J541" s="330">
        <v>510.4</v>
      </c>
    </row>
    <row r="542" spans="3:10" x14ac:dyDescent="0.2">
      <c r="C542" s="323">
        <v>45679.708333333328</v>
      </c>
      <c r="D542" s="306">
        <v>1004.5</v>
      </c>
      <c r="E542" s="306">
        <v>0</v>
      </c>
      <c r="F542" s="306">
        <v>25.1</v>
      </c>
      <c r="G542" s="306">
        <v>74.099999999999994</v>
      </c>
      <c r="H542" s="306" t="s">
        <v>373</v>
      </c>
      <c r="I542" s="306" t="s">
        <v>373</v>
      </c>
      <c r="J542" s="306">
        <v>231.4</v>
      </c>
    </row>
    <row r="543" spans="3:10" x14ac:dyDescent="0.2">
      <c r="C543" s="323">
        <v>45679.75</v>
      </c>
      <c r="D543" s="306">
        <v>1005.7</v>
      </c>
      <c r="E543" s="306">
        <v>0</v>
      </c>
      <c r="F543" s="306">
        <v>24.3</v>
      </c>
      <c r="G543" s="306">
        <v>77</v>
      </c>
      <c r="H543" s="306" t="s">
        <v>373</v>
      </c>
      <c r="I543" s="306" t="s">
        <v>373</v>
      </c>
      <c r="J543" s="306">
        <v>29</v>
      </c>
    </row>
    <row r="544" spans="3:10" x14ac:dyDescent="0.2">
      <c r="C544" s="323">
        <v>45679.791666666672</v>
      </c>
      <c r="D544" s="306">
        <v>1006.6</v>
      </c>
      <c r="E544" s="306">
        <v>0</v>
      </c>
      <c r="F544" s="306">
        <v>23.7</v>
      </c>
      <c r="G544" s="306">
        <v>78.7</v>
      </c>
      <c r="H544" s="330" t="s">
        <v>373</v>
      </c>
      <c r="I544" s="330" t="s">
        <v>373</v>
      </c>
      <c r="J544" s="330">
        <v>0</v>
      </c>
    </row>
    <row r="545" spans="3:10" x14ac:dyDescent="0.2">
      <c r="C545" s="323">
        <v>45679.833333333328</v>
      </c>
      <c r="D545" s="306">
        <v>1007.1</v>
      </c>
      <c r="E545" s="306">
        <v>0</v>
      </c>
      <c r="F545" s="306">
        <v>23.5</v>
      </c>
      <c r="G545" s="306">
        <v>79.900000000000006</v>
      </c>
      <c r="H545" s="330" t="s">
        <v>373</v>
      </c>
      <c r="I545" s="330" t="s">
        <v>373</v>
      </c>
      <c r="J545" s="330">
        <v>0</v>
      </c>
    </row>
    <row r="546" spans="3:10" x14ac:dyDescent="0.2">
      <c r="C546" s="323">
        <v>45679.875</v>
      </c>
      <c r="D546" s="306">
        <v>1007.2</v>
      </c>
      <c r="E546" s="306">
        <v>0</v>
      </c>
      <c r="F546" s="306">
        <v>23.4</v>
      </c>
      <c r="G546" s="306">
        <v>80.5</v>
      </c>
      <c r="H546" s="330" t="s">
        <v>373</v>
      </c>
      <c r="I546" s="339" t="s">
        <v>373</v>
      </c>
      <c r="J546" s="330">
        <v>0</v>
      </c>
    </row>
    <row r="547" spans="3:10" x14ac:dyDescent="0.2">
      <c r="C547" s="323">
        <v>45679.916666666672</v>
      </c>
      <c r="D547" s="306">
        <v>1007.2</v>
      </c>
      <c r="E547" s="306">
        <v>0</v>
      </c>
      <c r="F547" s="306">
        <v>23.2</v>
      </c>
      <c r="G547" s="306">
        <v>81.599999999999994</v>
      </c>
      <c r="H547" s="331" t="s">
        <v>373</v>
      </c>
      <c r="I547" s="334" t="s">
        <v>373</v>
      </c>
      <c r="J547" s="333">
        <v>0</v>
      </c>
    </row>
    <row r="548" spans="3:10" x14ac:dyDescent="0.2">
      <c r="C548" s="323">
        <v>45679.958333333328</v>
      </c>
      <c r="D548" s="306">
        <v>1006.8</v>
      </c>
      <c r="E548" s="306">
        <v>0</v>
      </c>
      <c r="F548" s="306">
        <v>23.3</v>
      </c>
      <c r="G548" s="306">
        <v>80.8</v>
      </c>
      <c r="H548" s="331" t="s">
        <v>373</v>
      </c>
      <c r="I548" s="334" t="s">
        <v>373</v>
      </c>
      <c r="J548" s="333">
        <v>0</v>
      </c>
    </row>
    <row r="549" spans="3:10" x14ac:dyDescent="0.2">
      <c r="C549" s="323">
        <v>45680</v>
      </c>
      <c r="D549" s="306">
        <v>1005.9</v>
      </c>
      <c r="E549" s="306">
        <v>0</v>
      </c>
      <c r="F549" s="306">
        <v>23.2</v>
      </c>
      <c r="G549" s="306">
        <v>80</v>
      </c>
      <c r="H549" s="331" t="s">
        <v>373</v>
      </c>
      <c r="I549" s="334" t="s">
        <v>373</v>
      </c>
      <c r="J549" s="333">
        <v>0</v>
      </c>
    </row>
    <row r="550" spans="3:10" x14ac:dyDescent="0.2">
      <c r="C550" s="323">
        <v>45680.041666666672</v>
      </c>
      <c r="D550" s="306">
        <v>1005.2</v>
      </c>
      <c r="E550" s="306">
        <v>0</v>
      </c>
      <c r="F550" s="306">
        <v>23.2</v>
      </c>
      <c r="G550" s="306">
        <v>78.900000000000006</v>
      </c>
      <c r="H550" s="331" t="s">
        <v>373</v>
      </c>
      <c r="I550" s="334" t="s">
        <v>373</v>
      </c>
      <c r="J550" s="333">
        <v>0</v>
      </c>
    </row>
    <row r="551" spans="3:10" x14ac:dyDescent="0.2">
      <c r="C551" s="323">
        <v>45680.083333333328</v>
      </c>
      <c r="D551" s="306">
        <v>1004.8</v>
      </c>
      <c r="E551" s="306">
        <v>0</v>
      </c>
      <c r="F551" s="306">
        <v>23.2</v>
      </c>
      <c r="G551" s="306">
        <v>78.5</v>
      </c>
      <c r="H551" s="330" t="s">
        <v>373</v>
      </c>
      <c r="I551" s="338" t="s">
        <v>373</v>
      </c>
      <c r="J551" s="330">
        <v>0</v>
      </c>
    </row>
    <row r="552" spans="3:10" x14ac:dyDescent="0.2">
      <c r="C552" s="323">
        <v>45680.125</v>
      </c>
      <c r="D552" s="306">
        <v>1004.6</v>
      </c>
      <c r="E552" s="306">
        <v>0</v>
      </c>
      <c r="F552" s="306">
        <v>23.1</v>
      </c>
      <c r="G552" s="306">
        <v>79.3</v>
      </c>
      <c r="H552" s="330" t="s">
        <v>373</v>
      </c>
      <c r="I552" s="339" t="s">
        <v>373</v>
      </c>
      <c r="J552" s="330">
        <v>0</v>
      </c>
    </row>
    <row r="553" spans="3:10" x14ac:dyDescent="0.2">
      <c r="C553" s="323">
        <v>45680.166666666672</v>
      </c>
      <c r="D553" s="306">
        <v>1004.9</v>
      </c>
      <c r="E553" s="306">
        <v>0</v>
      </c>
      <c r="F553" s="306">
        <v>23.2</v>
      </c>
      <c r="G553" s="306">
        <v>78.400000000000006</v>
      </c>
      <c r="H553" s="331" t="s">
        <v>373</v>
      </c>
      <c r="I553" s="334" t="s">
        <v>373</v>
      </c>
      <c r="J553" s="333">
        <v>0</v>
      </c>
    </row>
    <row r="554" spans="3:10" x14ac:dyDescent="0.2">
      <c r="C554" s="323">
        <v>45680.208333333328</v>
      </c>
      <c r="D554" s="306">
        <v>1005</v>
      </c>
      <c r="E554" s="306">
        <v>0</v>
      </c>
      <c r="F554" s="306">
        <v>23.1</v>
      </c>
      <c r="G554" s="306">
        <v>78.5</v>
      </c>
      <c r="H554" s="331" t="s">
        <v>373</v>
      </c>
      <c r="I554" s="334" t="s">
        <v>373</v>
      </c>
      <c r="J554" s="333">
        <v>2.2999999999999998</v>
      </c>
    </row>
    <row r="555" spans="3:10" x14ac:dyDescent="0.2">
      <c r="C555" s="323">
        <v>45680.25</v>
      </c>
      <c r="D555" s="306">
        <v>1005.4</v>
      </c>
      <c r="E555" s="306">
        <v>0</v>
      </c>
      <c r="F555" s="306">
        <v>23.3</v>
      </c>
      <c r="G555" s="354">
        <v>77.900000000000006</v>
      </c>
      <c r="H555" s="349" t="s">
        <v>373</v>
      </c>
      <c r="I555" s="334" t="s">
        <v>373</v>
      </c>
      <c r="J555" s="333">
        <v>45.3</v>
      </c>
    </row>
    <row r="556" spans="3:10" x14ac:dyDescent="0.2">
      <c r="C556" s="323">
        <v>45680.291666666672</v>
      </c>
      <c r="D556" s="306">
        <v>1005.6</v>
      </c>
      <c r="E556" s="306">
        <v>0</v>
      </c>
      <c r="F556" s="306">
        <v>23.2</v>
      </c>
      <c r="G556" s="306">
        <v>81</v>
      </c>
      <c r="H556" s="339" t="s">
        <v>373</v>
      </c>
      <c r="I556" s="342" t="s">
        <v>373</v>
      </c>
      <c r="J556" s="330">
        <v>263.39999999999998</v>
      </c>
    </row>
    <row r="557" spans="3:10" x14ac:dyDescent="0.2">
      <c r="C557" s="323">
        <v>45680.333333333328</v>
      </c>
      <c r="D557" s="306">
        <v>1005.6</v>
      </c>
      <c r="E557" s="306">
        <v>0</v>
      </c>
      <c r="F557" s="306">
        <v>23.7</v>
      </c>
      <c r="G557" s="354">
        <v>79.599999999999994</v>
      </c>
      <c r="H557" s="334" t="s">
        <v>373</v>
      </c>
      <c r="I557" s="334" t="s">
        <v>373</v>
      </c>
      <c r="J557" s="333">
        <v>406.8</v>
      </c>
    </row>
    <row r="558" spans="3:10" x14ac:dyDescent="0.2">
      <c r="C558" s="323">
        <v>45680.375</v>
      </c>
      <c r="D558" s="306">
        <v>1005.3</v>
      </c>
      <c r="E558" s="306">
        <v>0</v>
      </c>
      <c r="F558" s="306">
        <v>25</v>
      </c>
      <c r="G558" s="306">
        <v>73.5</v>
      </c>
      <c r="H558" s="338" t="s">
        <v>373</v>
      </c>
      <c r="I558" s="338" t="s">
        <v>373</v>
      </c>
      <c r="J558" s="330">
        <v>597.20000000000005</v>
      </c>
    </row>
    <row r="559" spans="3:10" x14ac:dyDescent="0.2">
      <c r="C559" s="323">
        <v>45680.416666666672</v>
      </c>
      <c r="D559" s="306">
        <v>1004.7</v>
      </c>
      <c r="E559" s="306">
        <v>0</v>
      </c>
      <c r="F559" s="306">
        <v>26.5</v>
      </c>
      <c r="G559" s="306">
        <v>67.599999999999994</v>
      </c>
      <c r="H559" s="330" t="s">
        <v>373</v>
      </c>
      <c r="I559" s="330" t="s">
        <v>373</v>
      </c>
      <c r="J559" s="330">
        <v>723</v>
      </c>
    </row>
    <row r="560" spans="3:10" x14ac:dyDescent="0.2">
      <c r="C560" s="323">
        <v>45680.458333333328</v>
      </c>
      <c r="D560" s="306">
        <v>1004.3</v>
      </c>
      <c r="E560" s="306">
        <v>0</v>
      </c>
      <c r="F560" s="306">
        <v>26.9</v>
      </c>
      <c r="G560" s="306">
        <v>66.099999999999994</v>
      </c>
      <c r="H560" s="330" t="s">
        <v>373</v>
      </c>
      <c r="I560" s="330" t="s">
        <v>373</v>
      </c>
      <c r="J560" s="330">
        <v>876.6</v>
      </c>
    </row>
    <row r="561" spans="3:10" x14ac:dyDescent="0.2">
      <c r="C561" s="323">
        <v>45680.5</v>
      </c>
      <c r="D561" s="306">
        <v>1003.7</v>
      </c>
      <c r="E561" s="306">
        <v>0</v>
      </c>
      <c r="F561" s="306">
        <v>27.1</v>
      </c>
      <c r="G561" s="306">
        <v>64.8</v>
      </c>
      <c r="H561" s="330" t="s">
        <v>373</v>
      </c>
      <c r="I561" s="330" t="s">
        <v>373</v>
      </c>
      <c r="J561" s="330">
        <v>1011.4</v>
      </c>
    </row>
    <row r="562" spans="3:10" x14ac:dyDescent="0.2">
      <c r="C562" s="323">
        <v>45680.541666666672</v>
      </c>
      <c r="D562" s="306">
        <v>1003.2</v>
      </c>
      <c r="E562" s="306">
        <v>0</v>
      </c>
      <c r="F562" s="306">
        <v>27.2</v>
      </c>
      <c r="G562" s="306">
        <v>65</v>
      </c>
      <c r="H562" s="330" t="s">
        <v>373</v>
      </c>
      <c r="I562" s="330" t="s">
        <v>373</v>
      </c>
      <c r="J562" s="330">
        <v>1018.4</v>
      </c>
    </row>
    <row r="563" spans="3:10" x14ac:dyDescent="0.2">
      <c r="C563" s="323">
        <v>45680.583333333328</v>
      </c>
      <c r="D563" s="306">
        <v>1002.8</v>
      </c>
      <c r="E563" s="306">
        <v>0</v>
      </c>
      <c r="F563" s="306">
        <v>26.8</v>
      </c>
      <c r="G563" s="306">
        <v>67.8</v>
      </c>
      <c r="H563" s="330" t="s">
        <v>373</v>
      </c>
      <c r="I563" s="330" t="s">
        <v>373</v>
      </c>
      <c r="J563" s="330">
        <v>849</v>
      </c>
    </row>
    <row r="564" spans="3:10" x14ac:dyDescent="0.2">
      <c r="C564" s="323">
        <v>45680.625</v>
      </c>
      <c r="D564" s="306">
        <v>1003.5</v>
      </c>
      <c r="E564" s="306">
        <v>0</v>
      </c>
      <c r="F564" s="306">
        <v>26</v>
      </c>
      <c r="G564" s="306">
        <v>70.400000000000006</v>
      </c>
      <c r="H564" s="330" t="s">
        <v>373</v>
      </c>
      <c r="I564" s="330" t="s">
        <v>373</v>
      </c>
      <c r="J564" s="330">
        <v>369</v>
      </c>
    </row>
    <row r="565" spans="3:10" x14ac:dyDescent="0.2">
      <c r="C565" s="323">
        <v>45680.666666666672</v>
      </c>
      <c r="D565" s="306">
        <v>1004.1</v>
      </c>
      <c r="E565" s="306">
        <v>0</v>
      </c>
      <c r="F565" s="306">
        <v>25</v>
      </c>
      <c r="G565" s="306">
        <v>74.900000000000006</v>
      </c>
      <c r="H565" s="330" t="s">
        <v>373</v>
      </c>
      <c r="I565" s="330" t="s">
        <v>373</v>
      </c>
      <c r="J565" s="330">
        <v>177.8</v>
      </c>
    </row>
    <row r="566" spans="3:10" x14ac:dyDescent="0.2">
      <c r="C566" s="323">
        <v>45680.708333333328</v>
      </c>
      <c r="D566" s="306">
        <v>1004.7</v>
      </c>
      <c r="E566" s="306">
        <v>0</v>
      </c>
      <c r="F566" s="306">
        <v>24.5</v>
      </c>
      <c r="G566" s="306">
        <v>77.099999999999994</v>
      </c>
      <c r="H566" s="330" t="s">
        <v>373</v>
      </c>
      <c r="I566" s="330" t="s">
        <v>373</v>
      </c>
      <c r="J566" s="330">
        <v>77.599999999999994</v>
      </c>
    </row>
    <row r="567" spans="3:10" x14ac:dyDescent="0.2">
      <c r="C567" s="323">
        <v>45680.75</v>
      </c>
      <c r="D567" s="306">
        <v>1005.3</v>
      </c>
      <c r="E567" s="306">
        <v>0</v>
      </c>
      <c r="F567" s="306">
        <v>24</v>
      </c>
      <c r="G567" s="306">
        <v>79.5</v>
      </c>
      <c r="H567" s="330" t="s">
        <v>373</v>
      </c>
      <c r="I567" s="330" t="s">
        <v>373</v>
      </c>
      <c r="J567" s="330">
        <v>7.4</v>
      </c>
    </row>
    <row r="568" spans="3:10" x14ac:dyDescent="0.2">
      <c r="C568" s="323">
        <v>45680.791666666672</v>
      </c>
      <c r="D568" s="306">
        <v>1006</v>
      </c>
      <c r="E568" s="306">
        <v>0</v>
      </c>
      <c r="F568" s="306">
        <v>23.6</v>
      </c>
      <c r="G568" s="306">
        <v>80.5</v>
      </c>
      <c r="H568" s="330" t="s">
        <v>373</v>
      </c>
      <c r="I568" s="330" t="s">
        <v>373</v>
      </c>
      <c r="J568" s="330">
        <v>0</v>
      </c>
    </row>
    <row r="569" spans="3:10" x14ac:dyDescent="0.2">
      <c r="C569" s="323">
        <v>45680.833333333328</v>
      </c>
      <c r="D569" s="306">
        <v>1006.3</v>
      </c>
      <c r="E569" s="306">
        <v>0</v>
      </c>
      <c r="F569" s="306">
        <v>23.6</v>
      </c>
      <c r="G569" s="306">
        <v>79.599999999999994</v>
      </c>
      <c r="H569" s="330" t="s">
        <v>373</v>
      </c>
      <c r="I569" s="330" t="s">
        <v>373</v>
      </c>
      <c r="J569" s="330">
        <v>0</v>
      </c>
    </row>
    <row r="570" spans="3:10" x14ac:dyDescent="0.2">
      <c r="C570" s="323">
        <v>45680.875</v>
      </c>
      <c r="D570" s="306">
        <v>1006.2</v>
      </c>
      <c r="E570" s="306">
        <v>0</v>
      </c>
      <c r="F570" s="306">
        <v>23.5</v>
      </c>
      <c r="G570" s="306">
        <v>79.8</v>
      </c>
      <c r="H570" s="330" t="s">
        <v>373</v>
      </c>
      <c r="I570" s="330" t="s">
        <v>373</v>
      </c>
      <c r="J570" s="330">
        <v>0</v>
      </c>
    </row>
    <row r="571" spans="3:10" x14ac:dyDescent="0.2">
      <c r="C571" s="323">
        <v>45680.916666666672</v>
      </c>
      <c r="D571" s="306">
        <v>1006.3</v>
      </c>
      <c r="E571" s="306">
        <v>0</v>
      </c>
      <c r="F571" s="306">
        <v>23.4</v>
      </c>
      <c r="G571" s="354">
        <v>81.3</v>
      </c>
      <c r="H571" s="345" t="s">
        <v>373</v>
      </c>
      <c r="I571" s="345" t="s">
        <v>373</v>
      </c>
      <c r="J571" s="333">
        <v>0</v>
      </c>
    </row>
    <row r="572" spans="3:10" x14ac:dyDescent="0.2">
      <c r="C572" s="323">
        <v>45680.958333333328</v>
      </c>
      <c r="D572" s="306">
        <v>1005.9</v>
      </c>
      <c r="E572" s="306">
        <v>0</v>
      </c>
      <c r="F572" s="306">
        <v>23.2</v>
      </c>
      <c r="G572" s="354">
        <v>82.2</v>
      </c>
      <c r="H572" s="345" t="s">
        <v>373</v>
      </c>
      <c r="I572" s="345" t="s">
        <v>373</v>
      </c>
      <c r="J572" s="333">
        <v>0</v>
      </c>
    </row>
    <row r="573" spans="3:10" x14ac:dyDescent="0.2">
      <c r="C573" s="323">
        <v>45681</v>
      </c>
      <c r="D573" s="306">
        <v>1005.2</v>
      </c>
      <c r="E573" s="306">
        <v>0</v>
      </c>
      <c r="F573" s="306">
        <v>23.2</v>
      </c>
      <c r="G573" s="354">
        <v>81.099999999999994</v>
      </c>
      <c r="H573" s="345" t="s">
        <v>373</v>
      </c>
      <c r="I573" s="345" t="s">
        <v>373</v>
      </c>
      <c r="J573" s="333">
        <v>0</v>
      </c>
    </row>
    <row r="574" spans="3:10" x14ac:dyDescent="0.2">
      <c r="C574" s="323">
        <v>45681.041666666672</v>
      </c>
      <c r="D574" s="306">
        <v>1004.4</v>
      </c>
      <c r="E574" s="306">
        <v>0</v>
      </c>
      <c r="F574" s="306">
        <v>23.1</v>
      </c>
      <c r="G574" s="354">
        <v>81.7</v>
      </c>
      <c r="H574" s="345" t="s">
        <v>373</v>
      </c>
      <c r="I574" s="345" t="s">
        <v>373</v>
      </c>
      <c r="J574" s="333">
        <v>0</v>
      </c>
    </row>
    <row r="575" spans="3:10" x14ac:dyDescent="0.2">
      <c r="C575" s="323">
        <v>45681.083333333328</v>
      </c>
      <c r="D575" s="306">
        <v>1003.5</v>
      </c>
      <c r="E575" s="306">
        <v>0</v>
      </c>
      <c r="F575" s="306">
        <v>23.3</v>
      </c>
      <c r="G575" s="354">
        <v>80.400000000000006</v>
      </c>
      <c r="H575" s="345" t="s">
        <v>373</v>
      </c>
      <c r="I575" s="345" t="s">
        <v>373</v>
      </c>
      <c r="J575" s="333">
        <v>0</v>
      </c>
    </row>
    <row r="576" spans="3:10" x14ac:dyDescent="0.2">
      <c r="C576" s="323">
        <v>45681.125</v>
      </c>
      <c r="D576" s="306">
        <v>1003.6</v>
      </c>
      <c r="E576" s="306">
        <v>0</v>
      </c>
      <c r="F576" s="306">
        <v>23.1</v>
      </c>
      <c r="G576" s="354">
        <v>79.900000000000006</v>
      </c>
      <c r="H576" s="345" t="s">
        <v>373</v>
      </c>
      <c r="I576" s="345" t="s">
        <v>373</v>
      </c>
      <c r="J576" s="333">
        <v>0</v>
      </c>
    </row>
    <row r="577" spans="3:10" x14ac:dyDescent="0.2">
      <c r="C577" s="323">
        <v>45681.166666666672</v>
      </c>
      <c r="D577" s="306">
        <v>1003.7</v>
      </c>
      <c r="E577" s="306">
        <v>0</v>
      </c>
      <c r="F577" s="306">
        <v>22.9</v>
      </c>
      <c r="G577" s="354">
        <v>79.7</v>
      </c>
      <c r="H577" s="345" t="s">
        <v>373</v>
      </c>
      <c r="I577" s="345" t="s">
        <v>373</v>
      </c>
      <c r="J577" s="333">
        <v>0</v>
      </c>
    </row>
    <row r="578" spans="3:10" x14ac:dyDescent="0.2">
      <c r="C578" s="323">
        <v>45681.208333333328</v>
      </c>
      <c r="D578" s="306">
        <v>1004</v>
      </c>
      <c r="E578" s="306">
        <v>0</v>
      </c>
      <c r="F578" s="306">
        <v>22.6</v>
      </c>
      <c r="G578" s="354">
        <v>80.7</v>
      </c>
      <c r="H578" s="345" t="s">
        <v>373</v>
      </c>
      <c r="I578" s="345" t="s">
        <v>373</v>
      </c>
      <c r="J578" s="333">
        <v>3.2</v>
      </c>
    </row>
    <row r="579" spans="3:10" x14ac:dyDescent="0.2">
      <c r="C579" s="323">
        <v>45681.25</v>
      </c>
      <c r="D579" s="306">
        <v>1003.7</v>
      </c>
      <c r="E579" s="306">
        <v>0</v>
      </c>
      <c r="F579" s="306">
        <v>23.2</v>
      </c>
      <c r="G579" s="354">
        <v>79.2</v>
      </c>
      <c r="H579" s="345" t="s">
        <v>373</v>
      </c>
      <c r="I579" s="332" t="s">
        <v>373</v>
      </c>
      <c r="J579" s="333">
        <v>87.1</v>
      </c>
    </row>
    <row r="580" spans="3:10" x14ac:dyDescent="0.2">
      <c r="C580" s="323">
        <v>45681.291666666672</v>
      </c>
      <c r="D580" s="306">
        <v>1003.6</v>
      </c>
      <c r="E580" s="306">
        <v>0</v>
      </c>
      <c r="F580" s="306">
        <v>24.2</v>
      </c>
      <c r="G580" s="354">
        <v>75</v>
      </c>
      <c r="H580" s="335" t="s">
        <v>373</v>
      </c>
      <c r="I580" s="334" t="s">
        <v>373</v>
      </c>
      <c r="J580" s="333">
        <v>278.7</v>
      </c>
    </row>
    <row r="581" spans="3:10" x14ac:dyDescent="0.2">
      <c r="C581" s="323">
        <v>45681.333333333328</v>
      </c>
      <c r="D581" s="306">
        <v>1003.7</v>
      </c>
      <c r="E581" s="306">
        <v>0</v>
      </c>
      <c r="F581" s="306">
        <v>24.5</v>
      </c>
      <c r="G581" s="306">
        <v>73.900000000000006</v>
      </c>
      <c r="H581" s="330" t="s">
        <v>373</v>
      </c>
      <c r="I581" s="338" t="s">
        <v>373</v>
      </c>
      <c r="J581" s="330">
        <v>285.60000000000002</v>
      </c>
    </row>
    <row r="582" spans="3:10" x14ac:dyDescent="0.2">
      <c r="C582" s="323">
        <v>45681.375</v>
      </c>
      <c r="D582" s="306">
        <v>1003.5</v>
      </c>
      <c r="E582" s="306">
        <v>0</v>
      </c>
      <c r="F582" s="306">
        <v>23.8</v>
      </c>
      <c r="G582" s="306">
        <v>77.2</v>
      </c>
      <c r="H582" s="330" t="s">
        <v>373</v>
      </c>
      <c r="I582" s="330" t="s">
        <v>373</v>
      </c>
      <c r="J582" s="330">
        <v>372.5</v>
      </c>
    </row>
    <row r="583" spans="3:10" x14ac:dyDescent="0.2">
      <c r="C583" s="323">
        <v>45681.416666666672</v>
      </c>
      <c r="D583" s="306">
        <v>1003.2</v>
      </c>
      <c r="E583" s="306">
        <v>0</v>
      </c>
      <c r="F583" s="306">
        <v>24.8</v>
      </c>
      <c r="G583" s="306">
        <v>73.900000000000006</v>
      </c>
      <c r="H583" s="330" t="s">
        <v>373</v>
      </c>
      <c r="I583" s="330" t="s">
        <v>373</v>
      </c>
      <c r="J583" s="330">
        <v>654.79999999999995</v>
      </c>
    </row>
    <row r="584" spans="3:10" x14ac:dyDescent="0.2">
      <c r="C584" s="323">
        <v>45681.458333333328</v>
      </c>
      <c r="D584" s="306">
        <v>1002.5</v>
      </c>
      <c r="E584" s="306">
        <v>0</v>
      </c>
      <c r="F584" s="306">
        <v>26.2</v>
      </c>
      <c r="G584" s="306">
        <v>67.400000000000006</v>
      </c>
      <c r="H584" s="330" t="s">
        <v>373</v>
      </c>
      <c r="I584" s="330" t="s">
        <v>373</v>
      </c>
      <c r="J584" s="330">
        <v>688.8</v>
      </c>
    </row>
    <row r="585" spans="3:10" x14ac:dyDescent="0.2">
      <c r="C585" s="323">
        <v>45681.5</v>
      </c>
      <c r="D585" s="306">
        <v>1001.7</v>
      </c>
      <c r="E585" s="306">
        <v>0</v>
      </c>
      <c r="F585" s="306">
        <v>27</v>
      </c>
      <c r="G585" s="306">
        <v>65.7</v>
      </c>
      <c r="H585" s="330" t="s">
        <v>373</v>
      </c>
      <c r="I585" s="330" t="s">
        <v>373</v>
      </c>
      <c r="J585" s="330">
        <v>865.2</v>
      </c>
    </row>
    <row r="586" spans="3:10" x14ac:dyDescent="0.2">
      <c r="C586" s="323">
        <v>45681.541666666672</v>
      </c>
      <c r="D586" s="306">
        <v>1001.5</v>
      </c>
      <c r="E586" s="306">
        <v>0</v>
      </c>
      <c r="F586" s="306">
        <v>26.9</v>
      </c>
      <c r="G586" s="306">
        <v>66.5</v>
      </c>
      <c r="H586" s="330" t="s">
        <v>373</v>
      </c>
      <c r="I586" s="330" t="s">
        <v>373</v>
      </c>
      <c r="J586" s="330">
        <v>755.5</v>
      </c>
    </row>
    <row r="587" spans="3:10" x14ac:dyDescent="0.2">
      <c r="C587" s="323">
        <v>45681.583333333328</v>
      </c>
      <c r="D587" s="306">
        <v>1001</v>
      </c>
      <c r="E587" s="306">
        <v>0</v>
      </c>
      <c r="F587" s="306">
        <v>26.8</v>
      </c>
      <c r="G587" s="306">
        <v>67.2</v>
      </c>
      <c r="H587" s="330" t="s">
        <v>373</v>
      </c>
      <c r="I587" s="330" t="s">
        <v>373</v>
      </c>
      <c r="J587" s="330">
        <v>798.4</v>
      </c>
    </row>
    <row r="588" spans="3:10" x14ac:dyDescent="0.2">
      <c r="C588" s="323">
        <v>45681.625</v>
      </c>
      <c r="D588" s="306">
        <v>1000.7</v>
      </c>
      <c r="E588" s="306">
        <v>0</v>
      </c>
      <c r="F588" s="306">
        <v>26.6</v>
      </c>
      <c r="G588" s="306">
        <v>69</v>
      </c>
      <c r="H588" s="330" t="s">
        <v>373</v>
      </c>
      <c r="I588" s="330" t="s">
        <v>373</v>
      </c>
      <c r="J588" s="330">
        <v>700.4</v>
      </c>
    </row>
    <row r="589" spans="3:10" x14ac:dyDescent="0.2">
      <c r="C589" s="323">
        <v>45681.666666666672</v>
      </c>
      <c r="D589" s="306">
        <v>1001.4</v>
      </c>
      <c r="E589" s="306">
        <v>0</v>
      </c>
      <c r="F589" s="306">
        <v>25.5</v>
      </c>
      <c r="G589" s="306">
        <v>74.3</v>
      </c>
      <c r="H589" s="330" t="s">
        <v>373</v>
      </c>
      <c r="I589" s="330" t="s">
        <v>373</v>
      </c>
      <c r="J589" s="330">
        <v>279.60000000000002</v>
      </c>
    </row>
    <row r="590" spans="3:10" x14ac:dyDescent="0.2">
      <c r="C590" s="323">
        <v>45681.708333333328</v>
      </c>
      <c r="D590" s="306">
        <v>1002.5</v>
      </c>
      <c r="E590" s="306">
        <v>0</v>
      </c>
      <c r="F590" s="306">
        <v>24.6</v>
      </c>
      <c r="G590" s="306">
        <v>77.8</v>
      </c>
      <c r="H590" s="330" t="s">
        <v>373</v>
      </c>
      <c r="I590" s="330" t="s">
        <v>373</v>
      </c>
      <c r="J590" s="330">
        <v>83.7</v>
      </c>
    </row>
    <row r="591" spans="3:10" x14ac:dyDescent="0.2">
      <c r="C591" s="323">
        <v>45681.75</v>
      </c>
      <c r="D591" s="306">
        <v>1003.5</v>
      </c>
      <c r="E591" s="306">
        <v>0</v>
      </c>
      <c r="F591" s="306">
        <v>24.1</v>
      </c>
      <c r="G591" s="306">
        <v>79.3</v>
      </c>
      <c r="H591" s="330" t="s">
        <v>373</v>
      </c>
      <c r="I591" s="330" t="s">
        <v>373</v>
      </c>
      <c r="J591" s="330">
        <v>12.4</v>
      </c>
    </row>
    <row r="592" spans="3:10" x14ac:dyDescent="0.2">
      <c r="C592" s="323">
        <v>45681.791666666672</v>
      </c>
      <c r="D592" s="306">
        <v>1004.6</v>
      </c>
      <c r="E592" s="306">
        <v>0</v>
      </c>
      <c r="F592" s="306">
        <v>24</v>
      </c>
      <c r="G592" s="306">
        <v>80.3</v>
      </c>
      <c r="H592" s="330" t="s">
        <v>373</v>
      </c>
      <c r="I592" s="330" t="s">
        <v>373</v>
      </c>
      <c r="J592" s="330">
        <v>0</v>
      </c>
    </row>
    <row r="593" spans="3:10" x14ac:dyDescent="0.2">
      <c r="C593" s="323">
        <v>45681.833333333328</v>
      </c>
      <c r="D593" s="306">
        <v>1005.3</v>
      </c>
      <c r="E593" s="306">
        <v>0</v>
      </c>
      <c r="F593" s="306">
        <v>24</v>
      </c>
      <c r="G593" s="306">
        <v>80.8</v>
      </c>
      <c r="H593" s="330" t="s">
        <v>373</v>
      </c>
      <c r="I593" s="330" t="s">
        <v>373</v>
      </c>
      <c r="J593" s="330">
        <v>0</v>
      </c>
    </row>
    <row r="594" spans="3:10" x14ac:dyDescent="0.2">
      <c r="C594" s="323">
        <v>45681.875</v>
      </c>
      <c r="D594" s="306">
        <v>1005.9</v>
      </c>
      <c r="E594" s="306">
        <v>0</v>
      </c>
      <c r="F594" s="306">
        <v>24</v>
      </c>
      <c r="G594" s="306">
        <v>81</v>
      </c>
      <c r="H594" s="330" t="s">
        <v>373</v>
      </c>
      <c r="I594" s="330" t="s">
        <v>373</v>
      </c>
      <c r="J594" s="330">
        <v>0</v>
      </c>
    </row>
    <row r="595" spans="3:10" x14ac:dyDescent="0.2">
      <c r="C595" s="323">
        <v>45681.916666666672</v>
      </c>
      <c r="D595" s="306">
        <v>1005.9</v>
      </c>
      <c r="E595" s="306">
        <v>0</v>
      </c>
      <c r="F595" s="306">
        <v>23.8</v>
      </c>
      <c r="G595" s="354">
        <v>81.3</v>
      </c>
      <c r="H595" s="345" t="s">
        <v>373</v>
      </c>
      <c r="I595" s="345" t="s">
        <v>373</v>
      </c>
      <c r="J595" s="333">
        <v>0</v>
      </c>
    </row>
    <row r="596" spans="3:10" x14ac:dyDescent="0.2">
      <c r="C596" s="323">
        <v>45681.958333333328</v>
      </c>
      <c r="D596" s="306">
        <v>1005.6</v>
      </c>
      <c r="E596" s="306">
        <v>0</v>
      </c>
      <c r="F596" s="306">
        <v>23.7</v>
      </c>
      <c r="G596" s="354">
        <v>80.5</v>
      </c>
      <c r="H596" s="345" t="s">
        <v>373</v>
      </c>
      <c r="I596" s="332" t="s">
        <v>373</v>
      </c>
      <c r="J596" s="333">
        <v>0</v>
      </c>
    </row>
    <row r="597" spans="3:10" x14ac:dyDescent="0.2">
      <c r="C597" s="323">
        <v>45682</v>
      </c>
      <c r="D597" s="306">
        <v>1004.7</v>
      </c>
      <c r="E597" s="306">
        <v>0</v>
      </c>
      <c r="F597" s="306">
        <v>23.7</v>
      </c>
      <c r="G597" s="354">
        <v>79.8</v>
      </c>
      <c r="H597" s="335" t="s">
        <v>373</v>
      </c>
      <c r="I597" s="334" t="s">
        <v>373</v>
      </c>
      <c r="J597" s="333">
        <v>0</v>
      </c>
    </row>
    <row r="598" spans="3:10" x14ac:dyDescent="0.2">
      <c r="C598" s="323">
        <v>45682.041666666672</v>
      </c>
      <c r="D598" s="306">
        <v>1004</v>
      </c>
      <c r="E598" s="306">
        <v>0</v>
      </c>
      <c r="F598" s="306">
        <v>23.5</v>
      </c>
      <c r="G598" s="354">
        <v>79.599999999999994</v>
      </c>
      <c r="H598" s="343" t="s">
        <v>373</v>
      </c>
      <c r="I598" s="334" t="s">
        <v>373</v>
      </c>
      <c r="J598" s="333">
        <v>0</v>
      </c>
    </row>
    <row r="599" spans="3:10" x14ac:dyDescent="0.2">
      <c r="C599" s="323">
        <v>45682.083333333328</v>
      </c>
      <c r="D599" s="306">
        <v>1003.6</v>
      </c>
      <c r="E599" s="306">
        <v>0</v>
      </c>
      <c r="F599" s="306">
        <v>23.4</v>
      </c>
      <c r="G599" s="354">
        <v>79.599999999999994</v>
      </c>
      <c r="H599" s="334" t="s">
        <v>373</v>
      </c>
      <c r="I599" s="334" t="s">
        <v>373</v>
      </c>
      <c r="J599" s="333">
        <v>0</v>
      </c>
    </row>
    <row r="600" spans="3:10" x14ac:dyDescent="0.2">
      <c r="C600" s="323">
        <v>45682.125</v>
      </c>
      <c r="D600" s="306">
        <v>1003.5</v>
      </c>
      <c r="E600" s="306">
        <v>0</v>
      </c>
      <c r="F600" s="306">
        <v>23.4</v>
      </c>
      <c r="G600" s="306">
        <v>78.2</v>
      </c>
      <c r="H600" s="338" t="s">
        <v>373</v>
      </c>
      <c r="I600" s="348" t="s">
        <v>373</v>
      </c>
      <c r="J600" s="333">
        <v>0</v>
      </c>
    </row>
    <row r="601" spans="3:10" x14ac:dyDescent="0.2">
      <c r="C601" s="323">
        <v>45682.166666666672</v>
      </c>
      <c r="D601" s="306">
        <v>1003.8</v>
      </c>
      <c r="E601" s="306">
        <v>0</v>
      </c>
      <c r="F601" s="306">
        <v>22.5</v>
      </c>
      <c r="G601" s="306">
        <v>84.8</v>
      </c>
      <c r="H601" s="330" t="s">
        <v>373</v>
      </c>
      <c r="I601" s="350" t="s">
        <v>373</v>
      </c>
      <c r="J601" s="333">
        <v>0</v>
      </c>
    </row>
    <row r="602" spans="3:10" x14ac:dyDescent="0.2">
      <c r="C602" s="323">
        <v>45682.208333333328</v>
      </c>
      <c r="D602" s="306">
        <v>1004.3</v>
      </c>
      <c r="E602" s="306">
        <v>0</v>
      </c>
      <c r="F602" s="306">
        <v>22.1</v>
      </c>
      <c r="G602" s="354">
        <v>88.8</v>
      </c>
      <c r="H602" s="350" t="s">
        <v>373</v>
      </c>
      <c r="I602" s="350" t="s">
        <v>373</v>
      </c>
      <c r="J602" s="333">
        <v>2.8</v>
      </c>
    </row>
    <row r="603" spans="3:10" x14ac:dyDescent="0.2">
      <c r="C603" s="323">
        <v>45682.25</v>
      </c>
      <c r="D603" s="306">
        <v>1004.7</v>
      </c>
      <c r="E603" s="306">
        <v>0</v>
      </c>
      <c r="F603" s="306">
        <v>22.2</v>
      </c>
      <c r="G603" s="354">
        <v>88.8</v>
      </c>
      <c r="H603" s="350" t="s">
        <v>373</v>
      </c>
      <c r="I603" s="350" t="s">
        <v>373</v>
      </c>
      <c r="J603" s="333">
        <v>45.9</v>
      </c>
    </row>
    <row r="604" spans="3:10" x14ac:dyDescent="0.2">
      <c r="C604" s="323">
        <v>45682.291666666672</v>
      </c>
      <c r="D604" s="306">
        <v>1004.9</v>
      </c>
      <c r="E604" s="306">
        <v>0</v>
      </c>
      <c r="F604" s="306">
        <v>22.5</v>
      </c>
      <c r="G604" s="306">
        <v>87.9</v>
      </c>
      <c r="H604" s="330" t="s">
        <v>373</v>
      </c>
      <c r="I604" s="330" t="s">
        <v>373</v>
      </c>
      <c r="J604" s="330">
        <v>108.2</v>
      </c>
    </row>
    <row r="605" spans="3:10" x14ac:dyDescent="0.2">
      <c r="C605" s="323">
        <v>45682.333333333328</v>
      </c>
      <c r="D605" s="306">
        <v>1004.8</v>
      </c>
      <c r="E605" s="306">
        <v>0</v>
      </c>
      <c r="F605" s="306">
        <v>23.3</v>
      </c>
      <c r="G605" s="306">
        <v>83.3</v>
      </c>
      <c r="H605" s="330" t="s">
        <v>373</v>
      </c>
      <c r="I605" s="330" t="s">
        <v>373</v>
      </c>
      <c r="J605" s="330">
        <v>199.1</v>
      </c>
    </row>
    <row r="606" spans="3:10" x14ac:dyDescent="0.2">
      <c r="C606" s="323">
        <v>45682.375</v>
      </c>
      <c r="D606" s="306">
        <v>1004.4</v>
      </c>
      <c r="E606" s="306">
        <v>0</v>
      </c>
      <c r="F606" s="306">
        <v>24.9</v>
      </c>
      <c r="G606" s="306">
        <v>75.8</v>
      </c>
      <c r="H606" s="330" t="s">
        <v>373</v>
      </c>
      <c r="I606" s="330" t="s">
        <v>373</v>
      </c>
      <c r="J606" s="330">
        <v>412.6</v>
      </c>
    </row>
    <row r="607" spans="3:10" x14ac:dyDescent="0.2">
      <c r="C607" s="323">
        <v>45682.416666666672</v>
      </c>
      <c r="D607" s="306">
        <v>1003.8</v>
      </c>
      <c r="E607" s="306">
        <v>0</v>
      </c>
      <c r="F607" s="306">
        <v>26.1</v>
      </c>
      <c r="G607" s="306">
        <v>66.900000000000006</v>
      </c>
      <c r="H607" s="330" t="s">
        <v>373</v>
      </c>
      <c r="I607" s="330" t="s">
        <v>373</v>
      </c>
      <c r="J607" s="330">
        <v>726.1</v>
      </c>
    </row>
    <row r="608" spans="3:10" x14ac:dyDescent="0.2">
      <c r="C608" s="323">
        <v>45682.458333333328</v>
      </c>
      <c r="D608" s="306">
        <v>1003.3</v>
      </c>
      <c r="E608" s="306">
        <v>0</v>
      </c>
      <c r="F608" s="306">
        <v>27.1</v>
      </c>
      <c r="G608" s="306">
        <v>64.8</v>
      </c>
      <c r="H608" s="330" t="s">
        <v>373</v>
      </c>
      <c r="I608" s="330" t="s">
        <v>373</v>
      </c>
      <c r="J608" s="330">
        <v>1023.9</v>
      </c>
    </row>
    <row r="609" spans="3:10" x14ac:dyDescent="0.2">
      <c r="C609" s="323">
        <v>45682.5</v>
      </c>
      <c r="D609" s="306">
        <v>1002.7</v>
      </c>
      <c r="E609" s="306">
        <v>0</v>
      </c>
      <c r="F609" s="306">
        <v>27.2</v>
      </c>
      <c r="G609" s="306">
        <v>65.599999999999994</v>
      </c>
      <c r="H609" s="330" t="s">
        <v>373</v>
      </c>
      <c r="I609" s="330" t="s">
        <v>373</v>
      </c>
      <c r="J609" s="330">
        <v>1001.4</v>
      </c>
    </row>
    <row r="610" spans="3:10" x14ac:dyDescent="0.2">
      <c r="C610" s="323">
        <v>45682.541666666672</v>
      </c>
      <c r="D610" s="306">
        <v>1002.1</v>
      </c>
      <c r="E610" s="306">
        <v>0</v>
      </c>
      <c r="F610" s="306">
        <v>27.3</v>
      </c>
      <c r="G610" s="306">
        <v>65.5</v>
      </c>
      <c r="H610" s="330" t="s">
        <v>373</v>
      </c>
      <c r="I610" s="330" t="s">
        <v>373</v>
      </c>
      <c r="J610" s="330">
        <v>994.9</v>
      </c>
    </row>
    <row r="611" spans="3:10" x14ac:dyDescent="0.2">
      <c r="C611" s="323">
        <v>45682.583333333328</v>
      </c>
      <c r="D611" s="306">
        <v>1001.7</v>
      </c>
      <c r="E611" s="306">
        <v>0</v>
      </c>
      <c r="F611" s="306">
        <v>27.5</v>
      </c>
      <c r="G611" s="306">
        <v>64.900000000000006</v>
      </c>
      <c r="H611" s="330" t="s">
        <v>373</v>
      </c>
      <c r="I611" s="330" t="s">
        <v>373</v>
      </c>
      <c r="J611" s="330">
        <v>893.4</v>
      </c>
    </row>
    <row r="612" spans="3:10" x14ac:dyDescent="0.2">
      <c r="C612" s="323">
        <v>45682.625</v>
      </c>
      <c r="D612" s="306">
        <v>1002.1</v>
      </c>
      <c r="E612" s="306">
        <v>0</v>
      </c>
      <c r="F612" s="306">
        <v>26.5</v>
      </c>
      <c r="G612" s="306">
        <v>67.7</v>
      </c>
      <c r="H612" s="330" t="s">
        <v>373</v>
      </c>
      <c r="I612" s="330" t="s">
        <v>373</v>
      </c>
      <c r="J612" s="330">
        <v>439.4</v>
      </c>
    </row>
    <row r="613" spans="3:10" x14ac:dyDescent="0.2">
      <c r="C613" s="323">
        <v>45682.666666666672</v>
      </c>
      <c r="D613" s="306">
        <v>1003.2</v>
      </c>
      <c r="E613" s="306">
        <v>0</v>
      </c>
      <c r="F613" s="306">
        <v>25.2</v>
      </c>
      <c r="G613" s="306">
        <v>72.599999999999994</v>
      </c>
      <c r="H613" s="330" t="s">
        <v>373</v>
      </c>
      <c r="I613" s="330" t="s">
        <v>373</v>
      </c>
      <c r="J613" s="330">
        <v>115.8</v>
      </c>
    </row>
    <row r="614" spans="3:10" x14ac:dyDescent="0.2">
      <c r="C614" s="323">
        <v>45682.708333333328</v>
      </c>
      <c r="D614" s="306">
        <v>1003.6</v>
      </c>
      <c r="E614" s="306">
        <v>0</v>
      </c>
      <c r="F614" s="306">
        <v>24.9</v>
      </c>
      <c r="G614" s="306">
        <v>74.8</v>
      </c>
      <c r="H614" s="330" t="s">
        <v>373</v>
      </c>
      <c r="I614" s="330" t="s">
        <v>373</v>
      </c>
      <c r="J614" s="330">
        <v>44.5</v>
      </c>
    </row>
    <row r="615" spans="3:10" x14ac:dyDescent="0.2">
      <c r="C615" s="323">
        <v>45682.75</v>
      </c>
      <c r="D615" s="306">
        <v>1004.6</v>
      </c>
      <c r="E615" s="306">
        <v>0</v>
      </c>
      <c r="F615" s="306">
        <v>24.5</v>
      </c>
      <c r="G615" s="306">
        <v>77</v>
      </c>
      <c r="H615" s="330" t="s">
        <v>373</v>
      </c>
      <c r="I615" s="330" t="s">
        <v>373</v>
      </c>
      <c r="J615" s="330">
        <v>4.8</v>
      </c>
    </row>
    <row r="616" spans="3:10" x14ac:dyDescent="0.2">
      <c r="C616" s="323">
        <v>45682.791666666672</v>
      </c>
      <c r="D616" s="306">
        <v>1005.4</v>
      </c>
      <c r="E616" s="306">
        <v>0</v>
      </c>
      <c r="F616" s="306">
        <v>24.3</v>
      </c>
      <c r="G616" s="306">
        <v>77.7</v>
      </c>
      <c r="H616" s="330" t="s">
        <v>373</v>
      </c>
      <c r="I616" s="330" t="s">
        <v>373</v>
      </c>
      <c r="J616" s="330">
        <v>0</v>
      </c>
    </row>
    <row r="617" spans="3:10" x14ac:dyDescent="0.2">
      <c r="C617" s="323">
        <v>45682.833333333328</v>
      </c>
      <c r="D617" s="306">
        <v>1005.8</v>
      </c>
      <c r="E617" s="306">
        <v>0</v>
      </c>
      <c r="F617" s="306">
        <v>24.6</v>
      </c>
      <c r="G617" s="306">
        <v>75.7</v>
      </c>
      <c r="H617" s="330" t="s">
        <v>373</v>
      </c>
      <c r="I617" s="330" t="s">
        <v>373</v>
      </c>
      <c r="J617" s="330">
        <v>0</v>
      </c>
    </row>
    <row r="618" spans="3:10" x14ac:dyDescent="0.2">
      <c r="C618" s="323">
        <v>45682.875</v>
      </c>
      <c r="D618" s="306">
        <v>1005.8</v>
      </c>
      <c r="E618" s="306">
        <v>0</v>
      </c>
      <c r="F618" s="306">
        <v>24.4</v>
      </c>
      <c r="G618" s="306">
        <v>76.400000000000006</v>
      </c>
      <c r="H618" s="330" t="s">
        <v>373</v>
      </c>
      <c r="I618" s="330" t="s">
        <v>373</v>
      </c>
      <c r="J618" s="330">
        <v>0</v>
      </c>
    </row>
    <row r="619" spans="3:10" x14ac:dyDescent="0.2">
      <c r="C619" s="323">
        <v>45682.916666666672</v>
      </c>
      <c r="D619" s="306">
        <v>1005.6</v>
      </c>
      <c r="E619" s="306">
        <v>0</v>
      </c>
      <c r="F619" s="306">
        <v>24.3</v>
      </c>
      <c r="G619" s="354">
        <v>76.5</v>
      </c>
      <c r="H619" s="350" t="s">
        <v>373</v>
      </c>
      <c r="I619" s="340" t="s">
        <v>373</v>
      </c>
      <c r="J619" s="333">
        <v>0</v>
      </c>
    </row>
    <row r="620" spans="3:10" x14ac:dyDescent="0.2">
      <c r="C620" s="323">
        <v>45682.958333333328</v>
      </c>
      <c r="D620" s="306">
        <v>1005.3</v>
      </c>
      <c r="E620" s="306">
        <v>0</v>
      </c>
      <c r="F620" s="306">
        <v>24.2</v>
      </c>
      <c r="G620" s="354">
        <v>76.3</v>
      </c>
      <c r="H620" s="349" t="s">
        <v>373</v>
      </c>
      <c r="I620" s="334" t="s">
        <v>373</v>
      </c>
      <c r="J620" s="333">
        <v>0</v>
      </c>
    </row>
    <row r="621" spans="3:10" x14ac:dyDescent="0.2">
      <c r="C621" s="323">
        <v>45683</v>
      </c>
      <c r="D621" s="306">
        <v>1004.9</v>
      </c>
      <c r="E621" s="306">
        <v>0</v>
      </c>
      <c r="F621" s="306">
        <v>23.6</v>
      </c>
      <c r="G621" s="354">
        <v>77.7</v>
      </c>
      <c r="H621" s="349" t="s">
        <v>373</v>
      </c>
      <c r="I621" s="334" t="s">
        <v>373</v>
      </c>
      <c r="J621" s="333">
        <v>0</v>
      </c>
    </row>
    <row r="622" spans="3:10" x14ac:dyDescent="0.2">
      <c r="C622" s="323">
        <v>45683.041666666672</v>
      </c>
      <c r="D622" s="306">
        <v>1004.3</v>
      </c>
      <c r="E622" s="306">
        <v>0</v>
      </c>
      <c r="F622" s="306">
        <v>23.7</v>
      </c>
      <c r="G622" s="306">
        <v>75.900000000000006</v>
      </c>
      <c r="H622" s="330" t="s">
        <v>373</v>
      </c>
      <c r="I622" s="352" t="s">
        <v>373</v>
      </c>
      <c r="J622" s="333">
        <v>0</v>
      </c>
    </row>
    <row r="623" spans="3:10" x14ac:dyDescent="0.2">
      <c r="C623" s="323">
        <v>45683.083333333328</v>
      </c>
      <c r="D623" s="306">
        <v>1004.1</v>
      </c>
      <c r="E623" s="306">
        <v>0</v>
      </c>
      <c r="F623" s="306">
        <v>23.7</v>
      </c>
      <c r="G623" s="354">
        <v>75.2</v>
      </c>
      <c r="H623" s="350" t="s">
        <v>373</v>
      </c>
      <c r="I623" s="350" t="s">
        <v>373</v>
      </c>
      <c r="J623" s="333">
        <v>0</v>
      </c>
    </row>
    <row r="624" spans="3:10" x14ac:dyDescent="0.2">
      <c r="C624" s="323">
        <v>45683.125</v>
      </c>
      <c r="D624" s="306">
        <v>1004.2</v>
      </c>
      <c r="E624" s="306">
        <v>0</v>
      </c>
      <c r="F624" s="306">
        <v>23.9</v>
      </c>
      <c r="G624" s="354">
        <v>75.900000000000006</v>
      </c>
      <c r="H624" s="345" t="s">
        <v>373</v>
      </c>
      <c r="I624" s="332" t="s">
        <v>373</v>
      </c>
      <c r="J624" s="333">
        <v>0</v>
      </c>
    </row>
    <row r="625" spans="3:10" x14ac:dyDescent="0.2">
      <c r="C625" s="323">
        <v>45683.166666666672</v>
      </c>
      <c r="D625" s="306">
        <v>1004.1</v>
      </c>
      <c r="E625" s="306">
        <v>0</v>
      </c>
      <c r="F625" s="306">
        <v>24</v>
      </c>
      <c r="G625" s="354">
        <v>75.400000000000006</v>
      </c>
      <c r="H625" s="349" t="s">
        <v>373</v>
      </c>
      <c r="I625" s="334" t="s">
        <v>373</v>
      </c>
      <c r="J625" s="333">
        <v>0</v>
      </c>
    </row>
    <row r="626" spans="3:10" x14ac:dyDescent="0.2">
      <c r="C626" s="323">
        <v>45683.208333333328</v>
      </c>
      <c r="D626" s="306">
        <v>1004.8</v>
      </c>
      <c r="E626" s="306">
        <v>0</v>
      </c>
      <c r="F626" s="306">
        <v>22.9</v>
      </c>
      <c r="G626" s="354">
        <v>81.2</v>
      </c>
      <c r="H626" s="350" t="s">
        <v>373</v>
      </c>
      <c r="I626" s="352" t="s">
        <v>373</v>
      </c>
      <c r="J626" s="333">
        <v>2.2999999999999998</v>
      </c>
    </row>
    <row r="627" spans="3:10" x14ac:dyDescent="0.2">
      <c r="C627" s="323">
        <v>45683.25</v>
      </c>
      <c r="D627" s="306">
        <v>1005.3</v>
      </c>
      <c r="E627" s="306">
        <v>0</v>
      </c>
      <c r="F627" s="306">
        <v>23</v>
      </c>
      <c r="G627" s="354">
        <v>80.2</v>
      </c>
      <c r="H627" s="350" t="s">
        <v>373</v>
      </c>
      <c r="I627" s="350" t="s">
        <v>373</v>
      </c>
      <c r="J627" s="333">
        <v>54.4</v>
      </c>
    </row>
    <row r="628" spans="3:10" x14ac:dyDescent="0.2">
      <c r="C628" s="323">
        <v>45683.291666666672</v>
      </c>
      <c r="D628" s="306">
        <v>1005.2</v>
      </c>
      <c r="E628" s="306">
        <v>0</v>
      </c>
      <c r="F628" s="306">
        <v>24.1</v>
      </c>
      <c r="G628" s="354">
        <v>74.900000000000006</v>
      </c>
      <c r="H628" s="332" t="s">
        <v>373</v>
      </c>
      <c r="I628" s="332" t="s">
        <v>373</v>
      </c>
      <c r="J628" s="333">
        <v>176</v>
      </c>
    </row>
    <row r="629" spans="3:10" x14ac:dyDescent="0.2">
      <c r="C629" s="323">
        <v>45683.333333333328</v>
      </c>
      <c r="D629" s="306" t="s">
        <v>372</v>
      </c>
      <c r="E629" s="306" t="s">
        <v>372</v>
      </c>
      <c r="F629" s="306" t="s">
        <v>372</v>
      </c>
      <c r="G629" s="354" t="s">
        <v>372</v>
      </c>
      <c r="H629" s="334" t="s">
        <v>373</v>
      </c>
      <c r="I629" s="334" t="s">
        <v>373</v>
      </c>
      <c r="J629" s="333" t="s">
        <v>372</v>
      </c>
    </row>
    <row r="630" spans="3:10" x14ac:dyDescent="0.2">
      <c r="C630" s="323">
        <v>45683.375</v>
      </c>
      <c r="D630" s="306">
        <v>1004.6</v>
      </c>
      <c r="E630" s="306">
        <v>0</v>
      </c>
      <c r="F630" s="306">
        <v>26.8</v>
      </c>
      <c r="G630" s="306">
        <v>65.2</v>
      </c>
      <c r="H630" s="337" t="s">
        <v>373</v>
      </c>
      <c r="I630" s="334" t="s">
        <v>373</v>
      </c>
      <c r="J630" s="333">
        <v>651.20000000000005</v>
      </c>
    </row>
    <row r="631" spans="3:10" x14ac:dyDescent="0.2">
      <c r="C631" s="323">
        <v>45683.416666666672</v>
      </c>
      <c r="D631" s="306">
        <v>1003.9</v>
      </c>
      <c r="E631" s="306">
        <v>0</v>
      </c>
      <c r="F631" s="306">
        <v>27.4</v>
      </c>
      <c r="G631" s="306">
        <v>63</v>
      </c>
      <c r="H631" s="330" t="s">
        <v>373</v>
      </c>
      <c r="I631" s="338" t="s">
        <v>373</v>
      </c>
      <c r="J631" s="330">
        <v>909.5</v>
      </c>
    </row>
    <row r="632" spans="3:10" x14ac:dyDescent="0.2">
      <c r="C632" s="323">
        <v>45683.458333333328</v>
      </c>
      <c r="D632" s="306">
        <v>1003.7</v>
      </c>
      <c r="E632" s="306">
        <v>0</v>
      </c>
      <c r="F632" s="306">
        <v>27.4</v>
      </c>
      <c r="G632" s="306">
        <v>62</v>
      </c>
      <c r="H632" s="330" t="s">
        <v>373</v>
      </c>
      <c r="I632" s="330" t="s">
        <v>373</v>
      </c>
      <c r="J632" s="330">
        <v>995.7</v>
      </c>
    </row>
    <row r="633" spans="3:10" x14ac:dyDescent="0.2">
      <c r="C633" s="323">
        <v>45683.5</v>
      </c>
      <c r="D633" s="306">
        <v>1003</v>
      </c>
      <c r="E633" s="306">
        <v>0</v>
      </c>
      <c r="F633" s="306">
        <v>27.4</v>
      </c>
      <c r="G633" s="306">
        <v>62.4</v>
      </c>
      <c r="H633" s="330" t="s">
        <v>373</v>
      </c>
      <c r="I633" s="330" t="s">
        <v>373</v>
      </c>
      <c r="J633" s="330">
        <v>1028.4000000000001</v>
      </c>
    </row>
    <row r="634" spans="3:10" x14ac:dyDescent="0.2">
      <c r="C634" s="323">
        <v>45683.541666666672</v>
      </c>
      <c r="D634" s="306">
        <v>1002.4</v>
      </c>
      <c r="E634" s="306">
        <v>0</v>
      </c>
      <c r="F634" s="306">
        <v>27.4</v>
      </c>
      <c r="G634" s="306">
        <v>64.400000000000006</v>
      </c>
      <c r="H634" s="330" t="s">
        <v>373</v>
      </c>
      <c r="I634" s="330" t="s">
        <v>373</v>
      </c>
      <c r="J634" s="330">
        <v>995</v>
      </c>
    </row>
    <row r="635" spans="3:10" x14ac:dyDescent="0.2">
      <c r="C635" s="323">
        <v>45683.583333333328</v>
      </c>
      <c r="D635" s="306">
        <v>1001.7</v>
      </c>
      <c r="E635" s="306">
        <v>0</v>
      </c>
      <c r="F635" s="306">
        <v>27.1</v>
      </c>
      <c r="G635" s="306">
        <v>65.5</v>
      </c>
      <c r="H635" s="330" t="s">
        <v>373</v>
      </c>
      <c r="I635" s="330" t="s">
        <v>373</v>
      </c>
      <c r="J635" s="330">
        <v>862.1</v>
      </c>
    </row>
    <row r="636" spans="3:10" x14ac:dyDescent="0.2">
      <c r="C636" s="323">
        <v>45683.625</v>
      </c>
      <c r="D636" s="306">
        <v>1001.7</v>
      </c>
      <c r="E636" s="306">
        <v>0</v>
      </c>
      <c r="F636" s="306">
        <v>26.8</v>
      </c>
      <c r="G636" s="306">
        <v>67.599999999999994</v>
      </c>
      <c r="H636" s="330" t="s">
        <v>373</v>
      </c>
      <c r="I636" s="330" t="s">
        <v>373</v>
      </c>
      <c r="J636" s="330">
        <v>684.2</v>
      </c>
    </row>
    <row r="637" spans="3:10" x14ac:dyDescent="0.2">
      <c r="C637" s="323">
        <v>45683.666666666672</v>
      </c>
      <c r="D637" s="306">
        <v>1002.2</v>
      </c>
      <c r="E637" s="306">
        <v>0</v>
      </c>
      <c r="F637" s="306">
        <v>25.8</v>
      </c>
      <c r="G637" s="306">
        <v>72.2</v>
      </c>
      <c r="H637" s="330" t="s">
        <v>373</v>
      </c>
      <c r="I637" s="330" t="s">
        <v>373</v>
      </c>
      <c r="J637" s="330">
        <v>356.1</v>
      </c>
    </row>
    <row r="638" spans="3:10" x14ac:dyDescent="0.2">
      <c r="C638" s="323">
        <v>45683.708333333328</v>
      </c>
      <c r="D638" s="306">
        <v>1002.8</v>
      </c>
      <c r="E638" s="306">
        <v>0</v>
      </c>
      <c r="F638" s="306">
        <v>25.1</v>
      </c>
      <c r="G638" s="306">
        <v>75</v>
      </c>
      <c r="H638" s="330" t="s">
        <v>373</v>
      </c>
      <c r="I638" s="330" t="s">
        <v>373</v>
      </c>
      <c r="J638" s="330">
        <v>179.2</v>
      </c>
    </row>
    <row r="639" spans="3:10" x14ac:dyDescent="0.2">
      <c r="C639" s="323">
        <v>45683.75</v>
      </c>
      <c r="D639" s="306">
        <v>1003.9</v>
      </c>
      <c r="E639" s="306">
        <v>0</v>
      </c>
      <c r="F639" s="306">
        <v>24.3</v>
      </c>
      <c r="G639" s="306">
        <v>78.3</v>
      </c>
      <c r="H639" s="330" t="s">
        <v>373</v>
      </c>
      <c r="I639" s="330" t="s">
        <v>373</v>
      </c>
      <c r="J639" s="330">
        <v>21</v>
      </c>
    </row>
    <row r="640" spans="3:10" x14ac:dyDescent="0.2">
      <c r="C640" s="323">
        <v>45683.791666666672</v>
      </c>
      <c r="D640" s="306">
        <v>1004.7</v>
      </c>
      <c r="E640" s="306">
        <v>0</v>
      </c>
      <c r="F640" s="306">
        <v>24.2</v>
      </c>
      <c r="G640" s="306">
        <v>77.8</v>
      </c>
      <c r="H640" s="330" t="s">
        <v>373</v>
      </c>
      <c r="I640" s="330" t="s">
        <v>373</v>
      </c>
      <c r="J640" s="330">
        <v>0</v>
      </c>
    </row>
    <row r="641" spans="3:10" x14ac:dyDescent="0.2">
      <c r="C641" s="323">
        <v>45683.833333333328</v>
      </c>
      <c r="D641" s="306">
        <v>1005.3</v>
      </c>
      <c r="E641" s="306">
        <v>0</v>
      </c>
      <c r="F641" s="306">
        <v>24.2</v>
      </c>
      <c r="G641" s="306">
        <v>78.099999999999994</v>
      </c>
      <c r="H641" s="330" t="s">
        <v>373</v>
      </c>
      <c r="I641" s="330" t="s">
        <v>373</v>
      </c>
      <c r="J641" s="330">
        <v>0</v>
      </c>
    </row>
    <row r="642" spans="3:10" x14ac:dyDescent="0.2">
      <c r="C642" s="323">
        <v>45683.875</v>
      </c>
      <c r="D642" s="306">
        <v>1005.4</v>
      </c>
      <c r="E642" s="306">
        <v>0</v>
      </c>
      <c r="F642" s="306">
        <v>24.1</v>
      </c>
      <c r="G642" s="306">
        <v>77.7</v>
      </c>
      <c r="H642" s="330" t="s">
        <v>373</v>
      </c>
      <c r="I642" s="330" t="s">
        <v>373</v>
      </c>
      <c r="J642" s="330">
        <v>0</v>
      </c>
    </row>
    <row r="643" spans="3:10" x14ac:dyDescent="0.2">
      <c r="C643" s="323">
        <v>45683.916666666672</v>
      </c>
      <c r="D643" s="306">
        <v>1005.6</v>
      </c>
      <c r="E643" s="306">
        <v>0</v>
      </c>
      <c r="F643" s="306">
        <v>24.1</v>
      </c>
      <c r="G643" s="354">
        <v>77.599999999999994</v>
      </c>
      <c r="H643" s="350" t="s">
        <v>373</v>
      </c>
      <c r="I643" s="350" t="s">
        <v>373</v>
      </c>
      <c r="J643" s="333">
        <v>0</v>
      </c>
    </row>
    <row r="644" spans="3:10" x14ac:dyDescent="0.2">
      <c r="C644" s="323">
        <v>45683.958333333328</v>
      </c>
      <c r="D644" s="306">
        <v>1004.8</v>
      </c>
      <c r="E644" s="306">
        <v>0</v>
      </c>
      <c r="F644" s="306">
        <v>24</v>
      </c>
      <c r="G644" s="354">
        <v>78.400000000000006</v>
      </c>
      <c r="H644" s="350" t="s">
        <v>373</v>
      </c>
      <c r="I644" s="340" t="s">
        <v>373</v>
      </c>
      <c r="J644" s="333">
        <v>0</v>
      </c>
    </row>
    <row r="645" spans="3:10" x14ac:dyDescent="0.2">
      <c r="C645" s="323">
        <v>45684</v>
      </c>
      <c r="D645" s="306">
        <v>1004</v>
      </c>
      <c r="E645" s="306">
        <v>0</v>
      </c>
      <c r="F645" s="306">
        <v>23.8</v>
      </c>
      <c r="G645" s="306">
        <v>79</v>
      </c>
      <c r="H645" s="331" t="s">
        <v>373</v>
      </c>
      <c r="I645" s="334" t="s">
        <v>373</v>
      </c>
      <c r="J645" s="333">
        <v>0</v>
      </c>
    </row>
    <row r="646" spans="3:10" x14ac:dyDescent="0.2">
      <c r="C646" s="323">
        <v>45684.041666666672</v>
      </c>
      <c r="D646" s="306">
        <v>1003.3</v>
      </c>
      <c r="E646" s="306">
        <v>0</v>
      </c>
      <c r="F646" s="306">
        <v>23.5</v>
      </c>
      <c r="G646" s="306">
        <v>80.400000000000006</v>
      </c>
      <c r="H646" s="330" t="s">
        <v>373</v>
      </c>
      <c r="I646" s="342" t="s">
        <v>373</v>
      </c>
      <c r="J646" s="330">
        <v>0</v>
      </c>
    </row>
    <row r="647" spans="3:10" x14ac:dyDescent="0.2">
      <c r="C647" s="323">
        <v>45684.083333333328</v>
      </c>
      <c r="D647" s="306">
        <v>1002.9</v>
      </c>
      <c r="E647" s="306">
        <v>0</v>
      </c>
      <c r="F647" s="306">
        <v>23.5</v>
      </c>
      <c r="G647" s="354">
        <v>79.900000000000006</v>
      </c>
      <c r="H647" s="349" t="s">
        <v>373</v>
      </c>
      <c r="I647" s="334" t="s">
        <v>373</v>
      </c>
      <c r="J647" s="333">
        <v>0</v>
      </c>
    </row>
    <row r="648" spans="3:10" x14ac:dyDescent="0.2">
      <c r="C648" s="323">
        <v>45684.125</v>
      </c>
      <c r="D648" s="306">
        <v>1002.6</v>
      </c>
      <c r="E648" s="306">
        <v>0</v>
      </c>
      <c r="F648" s="306">
        <v>23.5</v>
      </c>
      <c r="G648" s="354">
        <v>79.2</v>
      </c>
      <c r="H648" s="349" t="s">
        <v>373</v>
      </c>
      <c r="I648" s="334" t="s">
        <v>373</v>
      </c>
      <c r="J648" s="333">
        <v>0</v>
      </c>
    </row>
    <row r="649" spans="3:10" x14ac:dyDescent="0.2">
      <c r="C649" s="323">
        <v>45684.166666666672</v>
      </c>
      <c r="D649" s="306">
        <v>1002.6</v>
      </c>
      <c r="E649" s="306">
        <v>0</v>
      </c>
      <c r="F649" s="306">
        <v>23.6</v>
      </c>
      <c r="G649" s="354">
        <v>78.099999999999994</v>
      </c>
      <c r="H649" s="349" t="s">
        <v>373</v>
      </c>
      <c r="I649" s="334" t="s">
        <v>373</v>
      </c>
      <c r="J649" s="333">
        <v>0</v>
      </c>
    </row>
    <row r="650" spans="3:10" x14ac:dyDescent="0.2">
      <c r="C650" s="323">
        <v>45684.208333333328</v>
      </c>
      <c r="D650" s="306">
        <v>1002.9</v>
      </c>
      <c r="E650" s="306">
        <v>0</v>
      </c>
      <c r="F650" s="306">
        <v>23.7</v>
      </c>
      <c r="G650" s="306">
        <v>77.400000000000006</v>
      </c>
      <c r="H650" s="330" t="s">
        <v>373</v>
      </c>
      <c r="I650" s="338" t="s">
        <v>373</v>
      </c>
      <c r="J650" s="330">
        <v>2</v>
      </c>
    </row>
    <row r="651" spans="3:10" x14ac:dyDescent="0.2">
      <c r="C651" s="323">
        <v>45684.25</v>
      </c>
      <c r="D651" s="306">
        <v>1002.9</v>
      </c>
      <c r="E651" s="306">
        <v>0</v>
      </c>
      <c r="F651" s="306">
        <v>23.8</v>
      </c>
      <c r="G651" s="306">
        <v>76.8</v>
      </c>
      <c r="H651" s="330" t="s">
        <v>373</v>
      </c>
      <c r="I651" s="330" t="s">
        <v>373</v>
      </c>
      <c r="J651" s="330">
        <v>43.6</v>
      </c>
    </row>
    <row r="652" spans="3:10" x14ac:dyDescent="0.2">
      <c r="C652" s="323">
        <v>45684.291666666672</v>
      </c>
      <c r="D652" s="306">
        <v>1002.9</v>
      </c>
      <c r="E652" s="306">
        <v>0</v>
      </c>
      <c r="F652" s="306">
        <v>23.9</v>
      </c>
      <c r="G652" s="306">
        <v>76.099999999999994</v>
      </c>
      <c r="H652" s="339" t="s">
        <v>373</v>
      </c>
      <c r="I652" s="339" t="s">
        <v>373</v>
      </c>
      <c r="J652" s="330">
        <v>195</v>
      </c>
    </row>
    <row r="653" spans="3:10" x14ac:dyDescent="0.2">
      <c r="C653" s="323">
        <v>45684.333333333328</v>
      </c>
      <c r="D653" s="306">
        <v>1003.3</v>
      </c>
      <c r="E653" s="306">
        <v>0</v>
      </c>
      <c r="F653" s="306">
        <v>23.2</v>
      </c>
      <c r="G653" s="354">
        <v>80.3</v>
      </c>
      <c r="H653" s="334" t="s">
        <v>373</v>
      </c>
      <c r="I653" s="334" t="s">
        <v>373</v>
      </c>
      <c r="J653" s="333">
        <v>379.3</v>
      </c>
    </row>
    <row r="654" spans="3:10" x14ac:dyDescent="0.2">
      <c r="C654" s="323">
        <v>45684.375</v>
      </c>
      <c r="D654" s="306">
        <v>1002.9</v>
      </c>
      <c r="E654" s="306">
        <v>0</v>
      </c>
      <c r="F654" s="306">
        <v>24.9</v>
      </c>
      <c r="G654" s="354">
        <v>74.7</v>
      </c>
      <c r="H654" s="334" t="s">
        <v>373</v>
      </c>
      <c r="I654" s="334" t="s">
        <v>373</v>
      </c>
      <c r="J654" s="333">
        <v>662.7</v>
      </c>
    </row>
    <row r="655" spans="3:10" x14ac:dyDescent="0.2">
      <c r="C655" s="323">
        <v>45684.416666666672</v>
      </c>
      <c r="D655" s="306">
        <v>1002.1</v>
      </c>
      <c r="E655" s="306">
        <v>0</v>
      </c>
      <c r="F655" s="306">
        <v>26.5</v>
      </c>
      <c r="G655" s="354">
        <v>67.900000000000006</v>
      </c>
      <c r="H655" s="334" t="s">
        <v>373</v>
      </c>
      <c r="I655" s="334" t="s">
        <v>373</v>
      </c>
      <c r="J655" s="333">
        <v>948.6</v>
      </c>
    </row>
    <row r="656" spans="3:10" x14ac:dyDescent="0.2">
      <c r="C656" s="323">
        <v>45684.458333333328</v>
      </c>
      <c r="D656" s="306">
        <v>1001.6</v>
      </c>
      <c r="E656" s="306">
        <v>0</v>
      </c>
      <c r="F656" s="306">
        <v>27.6</v>
      </c>
      <c r="G656" s="306">
        <v>63.2</v>
      </c>
      <c r="H656" s="338" t="s">
        <v>373</v>
      </c>
      <c r="I656" s="338" t="s">
        <v>373</v>
      </c>
      <c r="J656" s="330">
        <v>1000.4</v>
      </c>
    </row>
    <row r="657" spans="3:10" x14ac:dyDescent="0.2">
      <c r="C657" s="323">
        <v>45684.5</v>
      </c>
      <c r="D657" s="306">
        <v>1001</v>
      </c>
      <c r="E657" s="306">
        <v>0</v>
      </c>
      <c r="F657" s="306">
        <v>27.6</v>
      </c>
      <c r="G657" s="306">
        <v>62.9</v>
      </c>
      <c r="H657" s="330" t="s">
        <v>373</v>
      </c>
      <c r="I657" s="330" t="s">
        <v>373</v>
      </c>
      <c r="J657" s="330">
        <v>1036</v>
      </c>
    </row>
    <row r="658" spans="3:10" x14ac:dyDescent="0.2">
      <c r="C658" s="323">
        <v>45684.541666666672</v>
      </c>
      <c r="D658" s="306">
        <v>1000.5</v>
      </c>
      <c r="E658" s="306">
        <v>0</v>
      </c>
      <c r="F658" s="306">
        <v>27.4</v>
      </c>
      <c r="G658" s="306">
        <v>64.8</v>
      </c>
      <c r="H658" s="330" t="s">
        <v>373</v>
      </c>
      <c r="I658" s="330" t="s">
        <v>373</v>
      </c>
      <c r="J658" s="330">
        <v>1008.5</v>
      </c>
    </row>
    <row r="659" spans="3:10" x14ac:dyDescent="0.2">
      <c r="C659" s="323">
        <v>45684.583333333328</v>
      </c>
      <c r="D659" s="306">
        <v>1000.3</v>
      </c>
      <c r="E659" s="306">
        <v>0</v>
      </c>
      <c r="F659" s="306">
        <v>27.4</v>
      </c>
      <c r="G659" s="306">
        <v>64.7</v>
      </c>
      <c r="H659" s="330" t="s">
        <v>373</v>
      </c>
      <c r="I659" s="330" t="s">
        <v>373</v>
      </c>
      <c r="J659" s="330">
        <v>796.6</v>
      </c>
    </row>
    <row r="660" spans="3:10" x14ac:dyDescent="0.2">
      <c r="C660" s="323">
        <v>45684.625</v>
      </c>
      <c r="D660" s="306">
        <v>1000.1</v>
      </c>
      <c r="E660" s="306">
        <v>0</v>
      </c>
      <c r="F660" s="306">
        <v>26.7</v>
      </c>
      <c r="G660" s="306">
        <v>68.400000000000006</v>
      </c>
      <c r="H660" s="330" t="s">
        <v>373</v>
      </c>
      <c r="I660" s="330" t="s">
        <v>373</v>
      </c>
      <c r="J660" s="330">
        <v>594.70000000000005</v>
      </c>
    </row>
    <row r="661" spans="3:10" x14ac:dyDescent="0.2">
      <c r="C661" s="323">
        <v>45684.666666666672</v>
      </c>
      <c r="D661" s="306">
        <v>1001.1</v>
      </c>
      <c r="E661" s="306">
        <v>0</v>
      </c>
      <c r="F661" s="306">
        <v>25.8</v>
      </c>
      <c r="G661" s="306">
        <v>71.099999999999994</v>
      </c>
      <c r="H661" s="330" t="s">
        <v>373</v>
      </c>
      <c r="I661" s="330" t="s">
        <v>373</v>
      </c>
      <c r="J661" s="330">
        <v>243.3</v>
      </c>
    </row>
    <row r="662" spans="3:10" x14ac:dyDescent="0.2">
      <c r="C662" s="323">
        <v>45684.708333333328</v>
      </c>
      <c r="D662" s="306">
        <v>1001.9</v>
      </c>
      <c r="E662" s="306">
        <v>0</v>
      </c>
      <c r="F662" s="306">
        <v>25</v>
      </c>
      <c r="G662" s="306">
        <v>73.2</v>
      </c>
      <c r="H662" s="330" t="s">
        <v>373</v>
      </c>
      <c r="I662" s="330" t="s">
        <v>373</v>
      </c>
      <c r="J662" s="330">
        <v>71.599999999999994</v>
      </c>
    </row>
    <row r="663" spans="3:10" x14ac:dyDescent="0.2">
      <c r="C663" s="323">
        <v>45684.75</v>
      </c>
      <c r="D663" s="306">
        <v>1002.8</v>
      </c>
      <c r="E663" s="306">
        <v>0</v>
      </c>
      <c r="F663" s="306">
        <v>24.4</v>
      </c>
      <c r="G663" s="306">
        <v>75.099999999999994</v>
      </c>
      <c r="H663" s="330" t="s">
        <v>373</v>
      </c>
      <c r="I663" s="330" t="s">
        <v>373</v>
      </c>
      <c r="J663" s="330">
        <v>9.6999999999999993</v>
      </c>
    </row>
    <row r="664" spans="3:10" x14ac:dyDescent="0.2">
      <c r="C664" s="323">
        <v>45684.791666666672</v>
      </c>
      <c r="D664" s="306">
        <v>1003.5</v>
      </c>
      <c r="E664" s="306">
        <v>0</v>
      </c>
      <c r="F664" s="306">
        <v>24.2</v>
      </c>
      <c r="G664" s="306">
        <v>75.7</v>
      </c>
      <c r="H664" s="330" t="s">
        <v>373</v>
      </c>
      <c r="I664" s="330" t="s">
        <v>373</v>
      </c>
      <c r="J664" s="330">
        <v>0</v>
      </c>
    </row>
    <row r="665" spans="3:10" x14ac:dyDescent="0.2">
      <c r="C665" s="323">
        <v>45684.833333333328</v>
      </c>
      <c r="D665" s="306">
        <v>1004.2</v>
      </c>
      <c r="E665" s="306">
        <v>0</v>
      </c>
      <c r="F665" s="306">
        <v>24.2</v>
      </c>
      <c r="G665" s="306">
        <v>75.2</v>
      </c>
      <c r="H665" s="330" t="s">
        <v>373</v>
      </c>
      <c r="I665" s="330" t="s">
        <v>373</v>
      </c>
      <c r="J665" s="330">
        <v>0</v>
      </c>
    </row>
    <row r="666" spans="3:10" x14ac:dyDescent="0.2">
      <c r="C666" s="323">
        <v>45684.875</v>
      </c>
      <c r="D666" s="306">
        <v>1004.3</v>
      </c>
      <c r="E666" s="306">
        <v>0</v>
      </c>
      <c r="F666" s="306">
        <v>24.3</v>
      </c>
      <c r="G666" s="354">
        <v>74.8</v>
      </c>
      <c r="H666" s="340" t="s">
        <v>373</v>
      </c>
      <c r="I666" s="340" t="s">
        <v>373</v>
      </c>
      <c r="J666" s="333">
        <v>0</v>
      </c>
    </row>
    <row r="667" spans="3:10" x14ac:dyDescent="0.2">
      <c r="C667" s="323">
        <v>45684.916666666672</v>
      </c>
      <c r="D667" s="306">
        <v>1004.1</v>
      </c>
      <c r="E667" s="306">
        <v>0</v>
      </c>
      <c r="F667" s="306">
        <v>24.2</v>
      </c>
      <c r="G667" s="354">
        <v>76.2</v>
      </c>
      <c r="H667" s="334" t="s">
        <v>373</v>
      </c>
      <c r="I667" s="334" t="s">
        <v>373</v>
      </c>
      <c r="J667" s="333">
        <v>0</v>
      </c>
    </row>
    <row r="668" spans="3:10" x14ac:dyDescent="0.2">
      <c r="C668" s="323">
        <v>45684.958333333328</v>
      </c>
      <c r="D668" s="306">
        <v>1003.6</v>
      </c>
      <c r="E668" s="306">
        <v>0</v>
      </c>
      <c r="F668" s="306">
        <v>24.1</v>
      </c>
      <c r="G668" s="354">
        <v>75.8</v>
      </c>
      <c r="H668" s="344" t="s">
        <v>373</v>
      </c>
      <c r="I668" s="334" t="s">
        <v>373</v>
      </c>
      <c r="J668" s="333">
        <v>0</v>
      </c>
    </row>
    <row r="669" spans="3:10" x14ac:dyDescent="0.2">
      <c r="C669" s="323">
        <v>45685</v>
      </c>
      <c r="D669" s="306">
        <v>1003</v>
      </c>
      <c r="E669" s="306">
        <v>0</v>
      </c>
      <c r="F669" s="306">
        <v>24</v>
      </c>
      <c r="G669" s="354">
        <v>75.2</v>
      </c>
      <c r="H669" s="335" t="s">
        <v>373</v>
      </c>
      <c r="I669" s="334" t="s">
        <v>373</v>
      </c>
      <c r="J669" s="333">
        <v>0</v>
      </c>
    </row>
    <row r="670" spans="3:10" x14ac:dyDescent="0.2">
      <c r="C670" s="323">
        <v>45685.041666666672</v>
      </c>
      <c r="D670" s="306">
        <v>1002.6</v>
      </c>
      <c r="E670" s="306">
        <v>0</v>
      </c>
      <c r="F670" s="306">
        <v>23.7</v>
      </c>
      <c r="G670" s="354">
        <v>75</v>
      </c>
      <c r="H670" s="335" t="s">
        <v>373</v>
      </c>
      <c r="I670" s="334" t="s">
        <v>373</v>
      </c>
      <c r="J670" s="333">
        <v>0</v>
      </c>
    </row>
    <row r="671" spans="3:10" x14ac:dyDescent="0.2">
      <c r="C671" s="323">
        <v>45685.083333333328</v>
      </c>
      <c r="D671" s="306">
        <v>1002.1</v>
      </c>
      <c r="E671" s="306">
        <v>0</v>
      </c>
      <c r="F671" s="306">
        <v>23.6</v>
      </c>
      <c r="G671" s="354">
        <v>75</v>
      </c>
      <c r="H671" s="335" t="s">
        <v>373</v>
      </c>
      <c r="I671" s="334" t="s">
        <v>373</v>
      </c>
      <c r="J671" s="333">
        <v>0</v>
      </c>
    </row>
    <row r="672" spans="3:10" x14ac:dyDescent="0.2">
      <c r="C672" s="323">
        <v>45685.125</v>
      </c>
      <c r="D672" s="306">
        <v>1002.1</v>
      </c>
      <c r="E672" s="306">
        <v>0</v>
      </c>
      <c r="F672" s="306">
        <v>23.7</v>
      </c>
      <c r="G672" s="354">
        <v>74.400000000000006</v>
      </c>
      <c r="H672" s="335" t="s">
        <v>373</v>
      </c>
      <c r="I672" s="334" t="s">
        <v>373</v>
      </c>
      <c r="J672" s="333">
        <v>0</v>
      </c>
    </row>
    <row r="673" spans="3:10" x14ac:dyDescent="0.2">
      <c r="C673" s="323">
        <v>45685.166666666672</v>
      </c>
      <c r="D673" s="306">
        <v>1001.8</v>
      </c>
      <c r="E673" s="306">
        <v>0</v>
      </c>
      <c r="F673" s="306">
        <v>23.4</v>
      </c>
      <c r="G673" s="354">
        <v>75.099999999999994</v>
      </c>
      <c r="H673" s="335" t="s">
        <v>373</v>
      </c>
      <c r="I673" s="334" t="s">
        <v>373</v>
      </c>
      <c r="J673" s="333">
        <v>0</v>
      </c>
    </row>
    <row r="674" spans="3:10" x14ac:dyDescent="0.2">
      <c r="C674" s="323">
        <v>45685.208333333328</v>
      </c>
      <c r="D674" s="306">
        <v>1002.2</v>
      </c>
      <c r="E674" s="306">
        <v>0</v>
      </c>
      <c r="F674" s="306">
        <v>23.6</v>
      </c>
      <c r="G674" s="354">
        <v>74.400000000000006</v>
      </c>
      <c r="H674" s="336" t="s">
        <v>373</v>
      </c>
      <c r="I674" s="334" t="s">
        <v>373</v>
      </c>
      <c r="J674" s="333">
        <v>2.2999999999999998</v>
      </c>
    </row>
    <row r="675" spans="3:10" x14ac:dyDescent="0.2">
      <c r="C675" s="323">
        <v>45685.25</v>
      </c>
      <c r="D675" s="306">
        <v>1002.8</v>
      </c>
      <c r="E675" s="306">
        <v>0</v>
      </c>
      <c r="F675" s="306">
        <v>23.8</v>
      </c>
      <c r="G675" s="354">
        <v>73.900000000000006</v>
      </c>
      <c r="H675" s="334" t="s">
        <v>373</v>
      </c>
      <c r="I675" s="334" t="s">
        <v>373</v>
      </c>
      <c r="J675" s="333">
        <v>90.3</v>
      </c>
    </row>
    <row r="676" spans="3:10" x14ac:dyDescent="0.2">
      <c r="C676" s="323">
        <v>45685.291666666672</v>
      </c>
      <c r="D676" s="306">
        <v>1002.8</v>
      </c>
      <c r="E676" s="306">
        <v>0</v>
      </c>
      <c r="F676" s="306">
        <v>23.2</v>
      </c>
      <c r="G676" s="354">
        <v>80.400000000000006</v>
      </c>
      <c r="H676" s="347" t="s">
        <v>373</v>
      </c>
      <c r="I676" s="334" t="s">
        <v>373</v>
      </c>
      <c r="J676" s="333">
        <v>230.5</v>
      </c>
    </row>
    <row r="677" spans="3:10" x14ac:dyDescent="0.2">
      <c r="C677" s="323">
        <v>45685.333333333328</v>
      </c>
      <c r="D677" s="306">
        <v>1002.9</v>
      </c>
      <c r="E677" s="306">
        <v>0</v>
      </c>
      <c r="F677" s="306">
        <v>24.8</v>
      </c>
      <c r="G677" s="354">
        <v>73.599999999999994</v>
      </c>
      <c r="H677" s="334" t="s">
        <v>373</v>
      </c>
      <c r="I677" s="334" t="s">
        <v>373</v>
      </c>
      <c r="J677" s="333">
        <v>485.1</v>
      </c>
    </row>
    <row r="678" spans="3:10" x14ac:dyDescent="0.2">
      <c r="C678" s="323">
        <v>45685.375</v>
      </c>
      <c r="D678" s="306">
        <v>1002.8</v>
      </c>
      <c r="E678" s="306">
        <v>0</v>
      </c>
      <c r="F678" s="306">
        <v>25.9</v>
      </c>
      <c r="G678" s="306">
        <v>66</v>
      </c>
      <c r="H678" s="338" t="s">
        <v>373</v>
      </c>
      <c r="I678" s="338" t="s">
        <v>373</v>
      </c>
      <c r="J678" s="330">
        <v>450.9</v>
      </c>
    </row>
    <row r="679" spans="3:10" x14ac:dyDescent="0.2">
      <c r="C679" s="323">
        <v>45685.416666666672</v>
      </c>
      <c r="D679" s="306">
        <v>1002.7</v>
      </c>
      <c r="E679" s="306">
        <v>0</v>
      </c>
      <c r="F679" s="306">
        <v>25.8</v>
      </c>
      <c r="G679" s="306">
        <v>64.900000000000006</v>
      </c>
      <c r="H679" s="330" t="s">
        <v>373</v>
      </c>
      <c r="I679" s="330" t="s">
        <v>373</v>
      </c>
      <c r="J679" s="330">
        <v>411</v>
      </c>
    </row>
    <row r="680" spans="3:10" x14ac:dyDescent="0.2">
      <c r="C680" s="323">
        <v>45685.458333333328</v>
      </c>
      <c r="D680" s="306">
        <v>1002</v>
      </c>
      <c r="E680" s="306">
        <v>0</v>
      </c>
      <c r="F680" s="306">
        <v>27.1</v>
      </c>
      <c r="G680" s="306">
        <v>62.5</v>
      </c>
      <c r="H680" s="330" t="s">
        <v>373</v>
      </c>
      <c r="I680" s="330" t="s">
        <v>373</v>
      </c>
      <c r="J680" s="330">
        <v>985.5</v>
      </c>
    </row>
    <row r="681" spans="3:10" x14ac:dyDescent="0.2">
      <c r="C681" s="323">
        <v>45685.5</v>
      </c>
      <c r="D681" s="306">
        <v>1001.5</v>
      </c>
      <c r="E681" s="306">
        <v>0</v>
      </c>
      <c r="F681" s="306">
        <v>27.2</v>
      </c>
      <c r="G681" s="306">
        <v>62.8</v>
      </c>
      <c r="H681" s="330" t="s">
        <v>373</v>
      </c>
      <c r="I681" s="330" t="s">
        <v>373</v>
      </c>
      <c r="J681" s="330">
        <v>1026.4000000000001</v>
      </c>
    </row>
    <row r="682" spans="3:10" x14ac:dyDescent="0.2">
      <c r="C682" s="323">
        <v>45685.541666666672</v>
      </c>
      <c r="D682" s="306">
        <v>1001.3</v>
      </c>
      <c r="E682" s="306">
        <v>0</v>
      </c>
      <c r="F682" s="306">
        <v>27.2</v>
      </c>
      <c r="G682" s="306">
        <v>64.099999999999994</v>
      </c>
      <c r="H682" s="330" t="s">
        <v>373</v>
      </c>
      <c r="I682" s="330" t="s">
        <v>373</v>
      </c>
      <c r="J682" s="330">
        <v>986.7</v>
      </c>
    </row>
    <row r="683" spans="3:10" x14ac:dyDescent="0.2">
      <c r="C683" s="323">
        <v>45685.583333333328</v>
      </c>
      <c r="D683" s="306">
        <v>1001.2</v>
      </c>
      <c r="E683" s="306">
        <v>0</v>
      </c>
      <c r="F683" s="306">
        <v>27.2</v>
      </c>
      <c r="G683" s="306">
        <v>65</v>
      </c>
      <c r="H683" s="330" t="s">
        <v>373</v>
      </c>
      <c r="I683" s="330" t="s">
        <v>373</v>
      </c>
      <c r="J683" s="330">
        <v>864</v>
      </c>
    </row>
    <row r="684" spans="3:10" x14ac:dyDescent="0.2">
      <c r="C684" s="323">
        <v>45685.625</v>
      </c>
      <c r="D684" s="306">
        <v>1001.8</v>
      </c>
      <c r="E684" s="306">
        <v>0</v>
      </c>
      <c r="F684" s="306">
        <v>26.6</v>
      </c>
      <c r="G684" s="306">
        <v>66.2</v>
      </c>
      <c r="H684" s="330" t="s">
        <v>373</v>
      </c>
      <c r="I684" s="330" t="s">
        <v>373</v>
      </c>
      <c r="J684" s="330">
        <v>388.8</v>
      </c>
    </row>
    <row r="685" spans="3:10" x14ac:dyDescent="0.2">
      <c r="C685" s="323">
        <v>45685.666666666672</v>
      </c>
      <c r="D685" s="306">
        <v>1002.5</v>
      </c>
      <c r="E685" s="306">
        <v>0</v>
      </c>
      <c r="F685" s="306">
        <v>26.2</v>
      </c>
      <c r="G685" s="306">
        <v>66.7</v>
      </c>
      <c r="H685" s="330" t="s">
        <v>373</v>
      </c>
      <c r="I685" s="330" t="s">
        <v>373</v>
      </c>
      <c r="J685" s="330">
        <v>236.8</v>
      </c>
    </row>
    <row r="686" spans="3:10" x14ac:dyDescent="0.2">
      <c r="C686" s="323">
        <v>45685.708333333328</v>
      </c>
      <c r="D686" s="306">
        <v>1002.9</v>
      </c>
      <c r="E686" s="306">
        <v>0</v>
      </c>
      <c r="F686" s="306">
        <v>25.8</v>
      </c>
      <c r="G686" s="306">
        <v>68</v>
      </c>
      <c r="H686" s="330" t="s">
        <v>373</v>
      </c>
      <c r="I686" s="330" t="s">
        <v>373</v>
      </c>
      <c r="J686" s="330">
        <v>165.8</v>
      </c>
    </row>
    <row r="687" spans="3:10" x14ac:dyDescent="0.2">
      <c r="C687" s="323">
        <v>45685.75</v>
      </c>
      <c r="D687" s="306">
        <v>1004</v>
      </c>
      <c r="E687" s="306">
        <v>0</v>
      </c>
      <c r="F687" s="306">
        <v>25</v>
      </c>
      <c r="G687" s="306">
        <v>71</v>
      </c>
      <c r="H687" s="330" t="s">
        <v>373</v>
      </c>
      <c r="I687" s="330" t="s">
        <v>373</v>
      </c>
      <c r="J687" s="330">
        <v>19</v>
      </c>
    </row>
    <row r="688" spans="3:10" x14ac:dyDescent="0.2">
      <c r="C688" s="323">
        <v>45685.791666666672</v>
      </c>
      <c r="D688" s="306">
        <v>1005.1</v>
      </c>
      <c r="E688" s="306">
        <v>0</v>
      </c>
      <c r="F688" s="306">
        <v>24.4</v>
      </c>
      <c r="G688" s="306">
        <v>73.3</v>
      </c>
      <c r="H688" s="330" t="s">
        <v>373</v>
      </c>
      <c r="I688" s="330" t="s">
        <v>373</v>
      </c>
      <c r="J688" s="330">
        <v>0</v>
      </c>
    </row>
    <row r="689" spans="3:10" x14ac:dyDescent="0.2">
      <c r="C689" s="323">
        <v>45685.833333333328</v>
      </c>
      <c r="D689" s="306">
        <v>1005.8</v>
      </c>
      <c r="E689" s="306">
        <v>0</v>
      </c>
      <c r="F689" s="306">
        <v>24.1</v>
      </c>
      <c r="G689" s="354">
        <v>74.2</v>
      </c>
      <c r="H689" s="345" t="s">
        <v>373</v>
      </c>
      <c r="I689" s="345" t="s">
        <v>373</v>
      </c>
      <c r="J689" s="333">
        <v>0</v>
      </c>
    </row>
    <row r="690" spans="3:10" x14ac:dyDescent="0.2">
      <c r="C690" s="323">
        <v>45685.875</v>
      </c>
      <c r="D690" s="306">
        <v>1006.2</v>
      </c>
      <c r="E690" s="306">
        <v>0</v>
      </c>
      <c r="F690" s="306">
        <v>23.9</v>
      </c>
      <c r="G690" s="354">
        <v>75.2</v>
      </c>
      <c r="H690" s="350" t="s">
        <v>373</v>
      </c>
      <c r="I690" s="350" t="s">
        <v>373</v>
      </c>
      <c r="J690" s="333">
        <v>0</v>
      </c>
    </row>
    <row r="691" spans="3:10" x14ac:dyDescent="0.2">
      <c r="C691" s="323">
        <v>45685.916666666672</v>
      </c>
      <c r="D691" s="306">
        <v>1006</v>
      </c>
      <c r="E691" s="306">
        <v>0</v>
      </c>
      <c r="F691" s="306">
        <v>23.7</v>
      </c>
      <c r="G691" s="306">
        <v>76.5</v>
      </c>
      <c r="H691" s="330" t="s">
        <v>373</v>
      </c>
      <c r="I691" s="350" t="s">
        <v>373</v>
      </c>
      <c r="J691" s="333">
        <v>0</v>
      </c>
    </row>
    <row r="692" spans="3:10" x14ac:dyDescent="0.2">
      <c r="C692" s="323">
        <v>45685.958333333328</v>
      </c>
      <c r="D692" s="306">
        <v>1005.3</v>
      </c>
      <c r="E692" s="306">
        <v>0</v>
      </c>
      <c r="F692" s="306">
        <v>23.4</v>
      </c>
      <c r="G692" s="354">
        <v>77</v>
      </c>
      <c r="H692" s="350" t="s">
        <v>373</v>
      </c>
      <c r="I692" s="350" t="s">
        <v>373</v>
      </c>
      <c r="J692" s="333">
        <v>0</v>
      </c>
    </row>
    <row r="693" spans="3:10" x14ac:dyDescent="0.2">
      <c r="C693" s="323">
        <v>45686</v>
      </c>
      <c r="D693" s="306">
        <v>1004.7</v>
      </c>
      <c r="E693" s="306">
        <v>0</v>
      </c>
      <c r="F693" s="306">
        <v>23.2</v>
      </c>
      <c r="G693" s="354">
        <v>77.7</v>
      </c>
      <c r="H693" s="349" t="s">
        <v>373</v>
      </c>
      <c r="I693" s="334" t="s">
        <v>373</v>
      </c>
      <c r="J693" s="333">
        <v>0</v>
      </c>
    </row>
    <row r="694" spans="3:10" x14ac:dyDescent="0.2">
      <c r="C694" s="323">
        <v>45686.041666666672</v>
      </c>
      <c r="D694" s="306">
        <v>1004.2</v>
      </c>
      <c r="E694" s="306">
        <v>0</v>
      </c>
      <c r="F694" s="306">
        <v>22.7</v>
      </c>
      <c r="G694" s="306">
        <v>77.5</v>
      </c>
      <c r="H694" s="331" t="s">
        <v>373</v>
      </c>
      <c r="I694" s="334" t="s">
        <v>373</v>
      </c>
      <c r="J694" s="333">
        <v>0</v>
      </c>
    </row>
    <row r="695" spans="3:10" x14ac:dyDescent="0.2">
      <c r="C695" s="323">
        <v>45686.083333333328</v>
      </c>
      <c r="D695" s="306">
        <v>1003.9</v>
      </c>
      <c r="E695" s="306">
        <v>0</v>
      </c>
      <c r="F695" s="306">
        <v>22.2</v>
      </c>
      <c r="G695" s="354">
        <v>79.099999999999994</v>
      </c>
      <c r="H695" s="335" t="s">
        <v>373</v>
      </c>
      <c r="I695" s="334" t="s">
        <v>373</v>
      </c>
      <c r="J695" s="333">
        <v>0</v>
      </c>
    </row>
    <row r="696" spans="3:10" x14ac:dyDescent="0.2">
      <c r="C696" s="323">
        <v>45686.125</v>
      </c>
      <c r="D696" s="306">
        <v>1004</v>
      </c>
      <c r="E696" s="306">
        <v>0</v>
      </c>
      <c r="F696" s="306">
        <v>22</v>
      </c>
      <c r="G696" s="354">
        <v>80.5</v>
      </c>
      <c r="H696" s="336" t="s">
        <v>373</v>
      </c>
      <c r="I696" s="334" t="s">
        <v>373</v>
      </c>
      <c r="J696" s="333">
        <v>0</v>
      </c>
    </row>
    <row r="697" spans="3:10" x14ac:dyDescent="0.2">
      <c r="C697" s="323">
        <v>45686.166666666672</v>
      </c>
      <c r="D697" s="306">
        <v>1003.5</v>
      </c>
      <c r="E697" s="306">
        <v>0</v>
      </c>
      <c r="F697" s="306">
        <v>22.3</v>
      </c>
      <c r="G697" s="354">
        <v>78.5</v>
      </c>
      <c r="H697" s="334" t="s">
        <v>373</v>
      </c>
      <c r="I697" s="334" t="s">
        <v>373</v>
      </c>
      <c r="J697" s="333">
        <v>0</v>
      </c>
    </row>
    <row r="698" spans="3:10" x14ac:dyDescent="0.2">
      <c r="C698" s="323">
        <v>45686.208333333328</v>
      </c>
      <c r="D698" s="306">
        <v>1003.8</v>
      </c>
      <c r="E698" s="306">
        <v>0</v>
      </c>
      <c r="F698" s="306">
        <v>22</v>
      </c>
      <c r="G698" s="354">
        <v>79.3</v>
      </c>
      <c r="H698" s="351" t="s">
        <v>373</v>
      </c>
      <c r="I698" s="334" t="s">
        <v>373</v>
      </c>
      <c r="J698" s="333">
        <v>6.1</v>
      </c>
    </row>
    <row r="699" spans="3:10" x14ac:dyDescent="0.2">
      <c r="C699" s="323">
        <v>45686.25</v>
      </c>
      <c r="D699" s="306">
        <v>1004.5</v>
      </c>
      <c r="E699" s="306">
        <v>0</v>
      </c>
      <c r="F699" s="306">
        <v>22.6</v>
      </c>
      <c r="G699" s="354">
        <v>78</v>
      </c>
      <c r="H699" s="336" t="s">
        <v>373</v>
      </c>
      <c r="I699" s="334" t="s">
        <v>373</v>
      </c>
      <c r="J699" s="333">
        <v>113.1</v>
      </c>
    </row>
    <row r="700" spans="3:10" x14ac:dyDescent="0.2">
      <c r="C700" s="323">
        <v>45686.291666666672</v>
      </c>
      <c r="D700" s="306">
        <v>1004.5</v>
      </c>
      <c r="E700" s="306">
        <v>0</v>
      </c>
      <c r="F700" s="306">
        <v>23.8</v>
      </c>
      <c r="G700" s="354">
        <v>74.2</v>
      </c>
      <c r="H700" s="334" t="s">
        <v>373</v>
      </c>
      <c r="I700" s="334" t="s">
        <v>373</v>
      </c>
      <c r="J700" s="333">
        <v>363.9</v>
      </c>
    </row>
    <row r="701" spans="3:10" x14ac:dyDescent="0.2">
      <c r="C701" s="323">
        <v>45686.333333333328</v>
      </c>
      <c r="D701" s="306">
        <v>1004.4</v>
      </c>
      <c r="E701" s="306">
        <v>0</v>
      </c>
      <c r="F701" s="306">
        <v>24.3</v>
      </c>
      <c r="G701" s="354">
        <v>73.5</v>
      </c>
      <c r="H701" s="334" t="s">
        <v>373</v>
      </c>
      <c r="I701" s="334" t="s">
        <v>373</v>
      </c>
      <c r="J701" s="333">
        <v>602.9</v>
      </c>
    </row>
    <row r="702" spans="3:10" x14ac:dyDescent="0.2">
      <c r="C702" s="323">
        <v>45686.375</v>
      </c>
      <c r="D702" s="306">
        <v>1004.3</v>
      </c>
      <c r="E702" s="306">
        <v>0</v>
      </c>
      <c r="F702" s="306">
        <v>25.1</v>
      </c>
      <c r="G702" s="306">
        <v>71.2</v>
      </c>
      <c r="H702" s="338" t="s">
        <v>373</v>
      </c>
      <c r="I702" s="338" t="s">
        <v>373</v>
      </c>
      <c r="J702" s="330">
        <v>804.6</v>
      </c>
    </row>
    <row r="703" spans="3:10" x14ac:dyDescent="0.2">
      <c r="C703" s="323">
        <v>45686.416666666672</v>
      </c>
      <c r="D703" s="306">
        <v>1003.9</v>
      </c>
      <c r="E703" s="306">
        <v>0</v>
      </c>
      <c r="F703" s="306">
        <v>26.1</v>
      </c>
      <c r="G703" s="306">
        <v>65.7</v>
      </c>
      <c r="H703" s="330" t="s">
        <v>373</v>
      </c>
      <c r="I703" s="330" t="s">
        <v>373</v>
      </c>
      <c r="J703" s="330">
        <v>953.1</v>
      </c>
    </row>
    <row r="704" spans="3:10" x14ac:dyDescent="0.2">
      <c r="C704" s="323">
        <v>45686.458333333328</v>
      </c>
      <c r="D704" s="306">
        <v>1003.5</v>
      </c>
      <c r="E704" s="306">
        <v>0</v>
      </c>
      <c r="F704" s="306">
        <v>27.1</v>
      </c>
      <c r="G704" s="306">
        <v>63.3</v>
      </c>
      <c r="H704" s="330" t="s">
        <v>373</v>
      </c>
      <c r="I704" s="330" t="s">
        <v>373</v>
      </c>
      <c r="J704" s="330">
        <v>985.3</v>
      </c>
    </row>
    <row r="705" spans="3:10" x14ac:dyDescent="0.2">
      <c r="C705" s="323">
        <v>45686.5</v>
      </c>
      <c r="D705" s="306">
        <v>1002.9</v>
      </c>
      <c r="E705" s="306">
        <v>0</v>
      </c>
      <c r="F705" s="306">
        <v>27.6</v>
      </c>
      <c r="G705" s="306">
        <v>61.7</v>
      </c>
      <c r="H705" s="330" t="s">
        <v>373</v>
      </c>
      <c r="I705" s="330" t="s">
        <v>373</v>
      </c>
      <c r="J705" s="330">
        <v>1008.3</v>
      </c>
    </row>
    <row r="706" spans="3:10" x14ac:dyDescent="0.2">
      <c r="C706" s="323">
        <v>45686.541666666672</v>
      </c>
      <c r="D706" s="306">
        <v>1002.4</v>
      </c>
      <c r="E706" s="306">
        <v>0</v>
      </c>
      <c r="F706" s="306">
        <v>28.1</v>
      </c>
      <c r="G706" s="306">
        <v>60.9</v>
      </c>
      <c r="H706" s="330" t="s">
        <v>373</v>
      </c>
      <c r="I706" s="330" t="s">
        <v>373</v>
      </c>
      <c r="J706" s="330">
        <v>965.3</v>
      </c>
    </row>
    <row r="707" spans="3:10" x14ac:dyDescent="0.2">
      <c r="C707" s="323">
        <v>45686.583333333328</v>
      </c>
      <c r="D707" s="306">
        <v>1002</v>
      </c>
      <c r="E707" s="306">
        <v>0</v>
      </c>
      <c r="F707" s="306">
        <v>28</v>
      </c>
      <c r="G707" s="306">
        <v>63.1</v>
      </c>
      <c r="H707" s="330" t="s">
        <v>373</v>
      </c>
      <c r="I707" s="330" t="s">
        <v>373</v>
      </c>
      <c r="J707" s="330">
        <v>850</v>
      </c>
    </row>
    <row r="708" spans="3:10" x14ac:dyDescent="0.2">
      <c r="C708" s="323">
        <v>45686.625</v>
      </c>
      <c r="D708" s="306">
        <v>1002.1</v>
      </c>
      <c r="E708" s="306">
        <v>0</v>
      </c>
      <c r="F708" s="306">
        <v>27.4</v>
      </c>
      <c r="G708" s="306">
        <v>66.5</v>
      </c>
      <c r="H708" s="330" t="s">
        <v>373</v>
      </c>
      <c r="I708" s="330" t="s">
        <v>373</v>
      </c>
      <c r="J708" s="330">
        <v>695.2</v>
      </c>
    </row>
    <row r="709" spans="3:10" x14ac:dyDescent="0.2">
      <c r="C709" s="323">
        <v>45686.666666666672</v>
      </c>
      <c r="D709" s="306">
        <v>1002.2</v>
      </c>
      <c r="E709" s="306">
        <v>0</v>
      </c>
      <c r="F709" s="306">
        <v>26.9</v>
      </c>
      <c r="G709" s="306">
        <v>67.7</v>
      </c>
      <c r="H709" s="330" t="s">
        <v>373</v>
      </c>
      <c r="I709" s="330" t="s">
        <v>373</v>
      </c>
      <c r="J709" s="330">
        <v>390.9</v>
      </c>
    </row>
    <row r="710" spans="3:10" x14ac:dyDescent="0.2">
      <c r="C710" s="323">
        <v>45686.708333333328</v>
      </c>
      <c r="D710" s="306">
        <v>1003.5</v>
      </c>
      <c r="E710" s="306">
        <v>0</v>
      </c>
      <c r="F710" s="306">
        <v>25.8</v>
      </c>
      <c r="G710" s="306">
        <v>71.3</v>
      </c>
      <c r="H710" s="330" t="s">
        <v>373</v>
      </c>
      <c r="I710" s="330" t="s">
        <v>373</v>
      </c>
      <c r="J710" s="330">
        <v>94.8</v>
      </c>
    </row>
    <row r="711" spans="3:10" x14ac:dyDescent="0.2">
      <c r="C711" s="323">
        <v>45686.75</v>
      </c>
      <c r="D711" s="306">
        <v>1004.3</v>
      </c>
      <c r="E711" s="306">
        <v>0</v>
      </c>
      <c r="F711" s="306">
        <v>24.7</v>
      </c>
      <c r="G711" s="306">
        <v>75.599999999999994</v>
      </c>
      <c r="H711" s="330" t="s">
        <v>373</v>
      </c>
      <c r="I711" s="330" t="s">
        <v>373</v>
      </c>
      <c r="J711" s="330">
        <v>13.9</v>
      </c>
    </row>
    <row r="712" spans="3:10" x14ac:dyDescent="0.2">
      <c r="C712" s="323">
        <v>45686.791666666672</v>
      </c>
      <c r="D712" s="306">
        <v>1005.5</v>
      </c>
      <c r="E712" s="306">
        <v>0</v>
      </c>
      <c r="F712" s="306">
        <v>24.4</v>
      </c>
      <c r="G712" s="306">
        <v>77.400000000000006</v>
      </c>
      <c r="H712" s="330" t="s">
        <v>373</v>
      </c>
      <c r="I712" s="330" t="s">
        <v>373</v>
      </c>
      <c r="J712" s="330">
        <v>0</v>
      </c>
    </row>
    <row r="713" spans="3:10" x14ac:dyDescent="0.2">
      <c r="C713" s="323">
        <v>45686.833333333328</v>
      </c>
      <c r="D713" s="306">
        <v>1005.9</v>
      </c>
      <c r="E713" s="306">
        <v>0</v>
      </c>
      <c r="F713" s="306">
        <v>24.2</v>
      </c>
      <c r="G713" s="306">
        <v>78.7</v>
      </c>
      <c r="H713" s="330" t="s">
        <v>373</v>
      </c>
      <c r="I713" s="330" t="s">
        <v>373</v>
      </c>
      <c r="J713" s="330">
        <v>0</v>
      </c>
    </row>
    <row r="714" spans="3:10" x14ac:dyDescent="0.2">
      <c r="C714" s="323">
        <v>45686.875</v>
      </c>
      <c r="D714" s="306">
        <v>1006</v>
      </c>
      <c r="E714" s="306">
        <v>0</v>
      </c>
      <c r="F714" s="306">
        <v>24.2</v>
      </c>
      <c r="G714" s="306">
        <v>78.099999999999994</v>
      </c>
      <c r="H714" s="330" t="s">
        <v>373</v>
      </c>
      <c r="I714" s="330" t="s">
        <v>373</v>
      </c>
      <c r="J714" s="330">
        <v>0</v>
      </c>
    </row>
    <row r="715" spans="3:10" x14ac:dyDescent="0.2">
      <c r="C715" s="323">
        <v>45686.916666666672</v>
      </c>
      <c r="D715" s="306">
        <v>1006.1</v>
      </c>
      <c r="E715" s="306">
        <v>0</v>
      </c>
      <c r="F715" s="306">
        <v>24.1</v>
      </c>
      <c r="G715" s="306">
        <v>77.7</v>
      </c>
      <c r="H715" s="330" t="s">
        <v>373</v>
      </c>
      <c r="I715" s="330" t="s">
        <v>373</v>
      </c>
      <c r="J715" s="330">
        <v>0</v>
      </c>
    </row>
    <row r="716" spans="3:10" x14ac:dyDescent="0.2">
      <c r="C716" s="323">
        <v>45686.958333333328</v>
      </c>
      <c r="D716" s="306">
        <v>1005.7</v>
      </c>
      <c r="E716" s="306">
        <v>0</v>
      </c>
      <c r="F716" s="306">
        <v>23.7</v>
      </c>
      <c r="G716" s="306">
        <v>78.5</v>
      </c>
      <c r="H716" s="330" t="s">
        <v>373</v>
      </c>
      <c r="I716" s="330" t="s">
        <v>373</v>
      </c>
      <c r="J716" s="330">
        <v>0</v>
      </c>
    </row>
    <row r="717" spans="3:10" x14ac:dyDescent="0.2">
      <c r="C717" s="323">
        <v>45687</v>
      </c>
      <c r="D717" s="306">
        <v>1005.4</v>
      </c>
      <c r="E717" s="306">
        <v>0</v>
      </c>
      <c r="F717" s="306">
        <v>22.8</v>
      </c>
      <c r="G717" s="354">
        <v>81.599999999999994</v>
      </c>
      <c r="H717" s="350" t="s">
        <v>373</v>
      </c>
      <c r="I717" s="340" t="s">
        <v>373</v>
      </c>
      <c r="J717" s="333">
        <v>0</v>
      </c>
    </row>
    <row r="718" spans="3:10" x14ac:dyDescent="0.2">
      <c r="C718" s="323">
        <v>45687.041666666672</v>
      </c>
      <c r="D718" s="306">
        <v>1004.6</v>
      </c>
      <c r="E718" s="306">
        <v>0</v>
      </c>
      <c r="F718" s="306">
        <v>22</v>
      </c>
      <c r="G718" s="354">
        <v>85</v>
      </c>
      <c r="H718" s="343" t="s">
        <v>373</v>
      </c>
      <c r="I718" s="340" t="s">
        <v>373</v>
      </c>
      <c r="J718" s="333">
        <v>0</v>
      </c>
    </row>
    <row r="719" spans="3:10" x14ac:dyDescent="0.2">
      <c r="C719" s="323">
        <v>45687.083333333328</v>
      </c>
      <c r="D719" s="306">
        <v>1004.3</v>
      </c>
      <c r="E719" s="306">
        <v>0</v>
      </c>
      <c r="F719" s="306">
        <v>22.1</v>
      </c>
      <c r="G719" s="354">
        <v>83.5</v>
      </c>
      <c r="H719" s="343" t="s">
        <v>373</v>
      </c>
      <c r="I719" s="340" t="s">
        <v>373</v>
      </c>
      <c r="J719" s="333">
        <v>0</v>
      </c>
    </row>
    <row r="720" spans="3:10" x14ac:dyDescent="0.2">
      <c r="C720" s="323">
        <v>45687.125</v>
      </c>
      <c r="D720" s="306">
        <v>1003.8</v>
      </c>
      <c r="E720" s="306">
        <v>0</v>
      </c>
      <c r="F720" s="306">
        <v>21.8</v>
      </c>
      <c r="G720" s="354">
        <v>86.3</v>
      </c>
      <c r="H720" s="343" t="s">
        <v>373</v>
      </c>
      <c r="I720" s="340" t="s">
        <v>373</v>
      </c>
      <c r="J720" s="333">
        <v>0</v>
      </c>
    </row>
    <row r="721" spans="3:10" x14ac:dyDescent="0.2">
      <c r="C721" s="323">
        <v>45687.166666666672</v>
      </c>
      <c r="D721" s="306">
        <v>1003.8</v>
      </c>
      <c r="E721" s="306">
        <v>0</v>
      </c>
      <c r="F721" s="306">
        <v>21.9</v>
      </c>
      <c r="G721" s="354">
        <v>85.2</v>
      </c>
      <c r="H721" s="343" t="s">
        <v>373</v>
      </c>
      <c r="I721" s="340" t="s">
        <v>373</v>
      </c>
      <c r="J721" s="333">
        <v>0</v>
      </c>
    </row>
    <row r="722" spans="3:10" x14ac:dyDescent="0.2">
      <c r="C722" s="323">
        <v>45687.208333333328</v>
      </c>
      <c r="D722" s="306">
        <v>1004.2</v>
      </c>
      <c r="E722" s="306">
        <v>0</v>
      </c>
      <c r="F722" s="306">
        <v>21.7</v>
      </c>
      <c r="G722" s="354">
        <v>85</v>
      </c>
      <c r="H722" s="343" t="s">
        <v>373</v>
      </c>
      <c r="I722" s="340" t="s">
        <v>373</v>
      </c>
      <c r="J722" s="333">
        <v>3.3</v>
      </c>
    </row>
    <row r="723" spans="3:10" x14ac:dyDescent="0.2">
      <c r="C723" s="323">
        <v>45687.25</v>
      </c>
      <c r="D723" s="306">
        <v>1004.6</v>
      </c>
      <c r="E723" s="306">
        <v>0</v>
      </c>
      <c r="F723" s="306">
        <v>22.3</v>
      </c>
      <c r="G723" s="354">
        <v>82.5</v>
      </c>
      <c r="H723" s="343" t="s">
        <v>373</v>
      </c>
      <c r="I723" s="340" t="s">
        <v>373</v>
      </c>
      <c r="J723" s="333">
        <v>107.6</v>
      </c>
    </row>
    <row r="724" spans="3:10" x14ac:dyDescent="0.2">
      <c r="C724" s="323">
        <v>45687.291666666672</v>
      </c>
      <c r="D724" s="306">
        <v>1004.5</v>
      </c>
      <c r="E724" s="306">
        <v>0</v>
      </c>
      <c r="F724" s="306">
        <v>24</v>
      </c>
      <c r="G724" s="354">
        <v>77.099999999999994</v>
      </c>
      <c r="H724" s="343" t="s">
        <v>373</v>
      </c>
      <c r="I724" s="340" t="s">
        <v>373</v>
      </c>
      <c r="J724" s="333">
        <v>323.2</v>
      </c>
    </row>
    <row r="725" spans="3:10" x14ac:dyDescent="0.2">
      <c r="C725" s="323">
        <v>45687.333333333328</v>
      </c>
      <c r="D725" s="306">
        <v>1004.3</v>
      </c>
      <c r="E725" s="306">
        <v>0</v>
      </c>
      <c r="F725" s="306">
        <v>24.3</v>
      </c>
      <c r="G725" s="354">
        <v>75.8</v>
      </c>
      <c r="H725" s="343" t="s">
        <v>373</v>
      </c>
      <c r="I725" s="340" t="s">
        <v>373</v>
      </c>
      <c r="J725" s="333">
        <v>479.7</v>
      </c>
    </row>
    <row r="726" spans="3:10" x14ac:dyDescent="0.2">
      <c r="C726" s="323">
        <v>45687.375</v>
      </c>
      <c r="D726" s="306">
        <v>1003.7</v>
      </c>
      <c r="E726" s="306">
        <v>0</v>
      </c>
      <c r="F726" s="306">
        <v>25.4</v>
      </c>
      <c r="G726" s="354">
        <v>72</v>
      </c>
      <c r="H726" s="343" t="s">
        <v>373</v>
      </c>
      <c r="I726" s="340" t="s">
        <v>373</v>
      </c>
      <c r="J726" s="333">
        <v>753.3</v>
      </c>
    </row>
    <row r="727" spans="3:10" x14ac:dyDescent="0.2">
      <c r="C727" s="323">
        <v>45687.416666666672</v>
      </c>
      <c r="D727" s="306">
        <v>1003.2</v>
      </c>
      <c r="E727" s="306">
        <v>0</v>
      </c>
      <c r="F727" s="306">
        <v>26.5</v>
      </c>
      <c r="G727" s="354">
        <v>67.599999999999994</v>
      </c>
      <c r="H727" s="343" t="s">
        <v>373</v>
      </c>
      <c r="I727" s="340" t="s">
        <v>373</v>
      </c>
      <c r="J727" s="333">
        <v>917.9</v>
      </c>
    </row>
    <row r="728" spans="3:10" x14ac:dyDescent="0.2">
      <c r="C728" s="323">
        <v>45687.458333333328</v>
      </c>
      <c r="D728" s="306">
        <v>1002.7</v>
      </c>
      <c r="E728" s="306">
        <v>0</v>
      </c>
      <c r="F728" s="306">
        <v>27.6</v>
      </c>
      <c r="G728" s="354">
        <v>64.3</v>
      </c>
      <c r="H728" s="343" t="s">
        <v>373</v>
      </c>
      <c r="I728" s="340" t="s">
        <v>373</v>
      </c>
      <c r="J728" s="333">
        <v>920.6</v>
      </c>
    </row>
    <row r="729" spans="3:10" x14ac:dyDescent="0.2">
      <c r="C729" s="323">
        <v>45687.5</v>
      </c>
      <c r="D729" s="306">
        <v>1002</v>
      </c>
      <c r="E729" s="306">
        <v>0</v>
      </c>
      <c r="F729" s="306">
        <v>27.7</v>
      </c>
      <c r="G729" s="354">
        <v>64.2</v>
      </c>
      <c r="H729" s="343" t="s">
        <v>373</v>
      </c>
      <c r="I729" s="340" t="s">
        <v>373</v>
      </c>
      <c r="J729" s="333">
        <v>1029.2</v>
      </c>
    </row>
    <row r="730" spans="3:10" x14ac:dyDescent="0.2">
      <c r="C730" s="323">
        <v>45687.541666666672</v>
      </c>
      <c r="D730" s="306">
        <v>1001.2</v>
      </c>
      <c r="E730" s="306">
        <v>0</v>
      </c>
      <c r="F730" s="306">
        <v>27.7</v>
      </c>
      <c r="G730" s="354">
        <v>66.099999999999994</v>
      </c>
      <c r="H730" s="343" t="s">
        <v>373</v>
      </c>
      <c r="I730" s="340" t="s">
        <v>373</v>
      </c>
      <c r="J730" s="333">
        <v>996.5</v>
      </c>
    </row>
    <row r="731" spans="3:10" x14ac:dyDescent="0.2">
      <c r="C731" s="323">
        <v>45687.583333333328</v>
      </c>
      <c r="D731" s="306">
        <v>1000.9</v>
      </c>
      <c r="E731" s="306">
        <v>0</v>
      </c>
      <c r="F731" s="306">
        <v>27.5</v>
      </c>
      <c r="G731" s="354">
        <v>68.5</v>
      </c>
      <c r="H731" s="343" t="s">
        <v>373</v>
      </c>
      <c r="I731" s="340" t="s">
        <v>373</v>
      </c>
      <c r="J731" s="333">
        <v>853.4</v>
      </c>
    </row>
    <row r="732" spans="3:10" x14ac:dyDescent="0.2">
      <c r="C732" s="323">
        <v>45687.625</v>
      </c>
      <c r="D732" s="306">
        <v>1000.9</v>
      </c>
      <c r="E732" s="306">
        <v>0</v>
      </c>
      <c r="F732" s="306">
        <v>27</v>
      </c>
      <c r="G732" s="354">
        <v>71.400000000000006</v>
      </c>
      <c r="H732" s="343" t="s">
        <v>373</v>
      </c>
      <c r="I732" s="340" t="s">
        <v>373</v>
      </c>
      <c r="J732" s="333">
        <v>650.9</v>
      </c>
    </row>
    <row r="733" spans="3:10" x14ac:dyDescent="0.2">
      <c r="C733" s="323">
        <v>45687.666666666672</v>
      </c>
      <c r="D733" s="306">
        <v>1001.7</v>
      </c>
      <c r="E733" s="306">
        <v>0</v>
      </c>
      <c r="F733" s="306">
        <v>26.2</v>
      </c>
      <c r="G733" s="354">
        <v>74.3</v>
      </c>
      <c r="H733" s="343" t="s">
        <v>373</v>
      </c>
      <c r="I733" s="340" t="s">
        <v>373</v>
      </c>
      <c r="J733" s="333">
        <v>279</v>
      </c>
    </row>
    <row r="734" spans="3:10" x14ac:dyDescent="0.2">
      <c r="C734" s="323">
        <v>45687.708333333328</v>
      </c>
      <c r="D734" s="306">
        <v>1002.7</v>
      </c>
      <c r="E734" s="306">
        <v>0</v>
      </c>
      <c r="F734" s="306">
        <v>25.6</v>
      </c>
      <c r="G734" s="354">
        <v>75.8</v>
      </c>
      <c r="H734" s="343" t="s">
        <v>373</v>
      </c>
      <c r="I734" s="340" t="s">
        <v>373</v>
      </c>
      <c r="J734" s="333">
        <v>125.7</v>
      </c>
    </row>
    <row r="735" spans="3:10" x14ac:dyDescent="0.2">
      <c r="C735" s="323">
        <v>45687.75</v>
      </c>
      <c r="D735" s="306">
        <v>1003.7</v>
      </c>
      <c r="E735" s="306">
        <v>0</v>
      </c>
      <c r="F735" s="306">
        <v>25.1</v>
      </c>
      <c r="G735" s="354">
        <v>77.2</v>
      </c>
      <c r="H735" s="343" t="s">
        <v>373</v>
      </c>
      <c r="I735" s="340" t="s">
        <v>373</v>
      </c>
      <c r="J735" s="333">
        <v>17</v>
      </c>
    </row>
    <row r="736" spans="3:10" x14ac:dyDescent="0.2">
      <c r="C736" s="323">
        <v>45687.791666666672</v>
      </c>
      <c r="D736" s="306">
        <v>1004.7</v>
      </c>
      <c r="E736" s="306">
        <v>0</v>
      </c>
      <c r="F736" s="306">
        <v>24.9</v>
      </c>
      <c r="G736" s="354">
        <v>77.599999999999994</v>
      </c>
      <c r="H736" s="343" t="s">
        <v>373</v>
      </c>
      <c r="I736" s="340" t="s">
        <v>373</v>
      </c>
      <c r="J736" s="333">
        <v>0</v>
      </c>
    </row>
    <row r="737" spans="3:10" x14ac:dyDescent="0.2">
      <c r="C737" s="323">
        <v>45687.833333333328</v>
      </c>
      <c r="D737" s="306">
        <v>1005</v>
      </c>
      <c r="E737" s="306">
        <v>0</v>
      </c>
      <c r="F737" s="306">
        <v>24.7</v>
      </c>
      <c r="G737" s="354">
        <v>78</v>
      </c>
      <c r="H737" s="343" t="s">
        <v>373</v>
      </c>
      <c r="I737" s="340" t="s">
        <v>373</v>
      </c>
      <c r="J737" s="333">
        <v>0</v>
      </c>
    </row>
    <row r="738" spans="3:10" x14ac:dyDescent="0.2">
      <c r="C738" s="323">
        <v>45687.875</v>
      </c>
      <c r="D738" s="306">
        <v>1005.8</v>
      </c>
      <c r="E738" s="306">
        <v>0</v>
      </c>
      <c r="F738" s="306">
        <v>23</v>
      </c>
      <c r="G738" s="354">
        <v>84.4</v>
      </c>
      <c r="H738" s="343" t="s">
        <v>373</v>
      </c>
      <c r="I738" s="340" t="s">
        <v>373</v>
      </c>
      <c r="J738" s="333">
        <v>0</v>
      </c>
    </row>
    <row r="739" spans="3:10" x14ac:dyDescent="0.2">
      <c r="C739" s="323">
        <v>45687.916666666672</v>
      </c>
      <c r="D739" s="306">
        <v>1005.9</v>
      </c>
      <c r="E739" s="306">
        <v>0</v>
      </c>
      <c r="F739" s="306">
        <v>22.9</v>
      </c>
      <c r="G739" s="354">
        <v>86.1</v>
      </c>
      <c r="H739" s="343" t="s">
        <v>373</v>
      </c>
      <c r="I739" s="340" t="s">
        <v>373</v>
      </c>
      <c r="J739" s="333">
        <v>0</v>
      </c>
    </row>
    <row r="740" spans="3:10" x14ac:dyDescent="0.2">
      <c r="C740" s="323">
        <v>45687.958333333328</v>
      </c>
      <c r="D740" s="306">
        <v>1005.2</v>
      </c>
      <c r="E740" s="306">
        <v>0</v>
      </c>
      <c r="F740" s="306">
        <v>22.6</v>
      </c>
      <c r="G740" s="306">
        <v>87.5</v>
      </c>
      <c r="H740" s="350" t="s">
        <v>373</v>
      </c>
      <c r="I740" s="350" t="s">
        <v>373</v>
      </c>
      <c r="J740" s="330">
        <v>0</v>
      </c>
    </row>
    <row r="741" spans="3:10" x14ac:dyDescent="0.2">
      <c r="C741" s="323">
        <v>45688</v>
      </c>
      <c r="D741" s="306">
        <v>1004.6</v>
      </c>
      <c r="E741" s="306">
        <v>0</v>
      </c>
      <c r="F741" s="306">
        <v>22.3</v>
      </c>
      <c r="G741" s="354">
        <v>88.3</v>
      </c>
      <c r="H741" s="343" t="s">
        <v>373</v>
      </c>
      <c r="I741" s="334" t="s">
        <v>373</v>
      </c>
      <c r="J741" s="333">
        <v>0</v>
      </c>
    </row>
    <row r="742" spans="3:10" x14ac:dyDescent="0.2">
      <c r="C742" s="323">
        <v>45688.041666666672</v>
      </c>
      <c r="D742" s="306">
        <v>1003.8</v>
      </c>
      <c r="E742" s="306">
        <v>0</v>
      </c>
      <c r="F742" s="306">
        <v>22.2</v>
      </c>
      <c r="G742" s="354">
        <v>88</v>
      </c>
      <c r="H742" s="334" t="s">
        <v>373</v>
      </c>
      <c r="I742" s="334" t="s">
        <v>373</v>
      </c>
      <c r="J742" s="333">
        <v>0</v>
      </c>
    </row>
    <row r="743" spans="3:10" x14ac:dyDescent="0.2">
      <c r="C743" s="323">
        <v>45688.083333333328</v>
      </c>
      <c r="D743" s="306">
        <v>1003</v>
      </c>
      <c r="E743" s="306">
        <v>0</v>
      </c>
      <c r="F743" s="306">
        <v>23.2</v>
      </c>
      <c r="G743" s="354">
        <v>80.900000000000006</v>
      </c>
      <c r="H743" s="352" t="s">
        <v>373</v>
      </c>
      <c r="I743" s="353" t="s">
        <v>373</v>
      </c>
      <c r="J743" s="333">
        <v>0</v>
      </c>
    </row>
    <row r="744" spans="3:10" x14ac:dyDescent="0.2">
      <c r="C744" s="323">
        <v>45688.125</v>
      </c>
      <c r="D744" s="306">
        <v>1002.8</v>
      </c>
      <c r="E744" s="306">
        <v>0</v>
      </c>
      <c r="F744" s="306">
        <v>22.8</v>
      </c>
      <c r="G744" s="354">
        <v>84.8</v>
      </c>
      <c r="H744" s="349" t="s">
        <v>373</v>
      </c>
      <c r="I744" s="334" t="s">
        <v>373</v>
      </c>
      <c r="J744" s="333">
        <v>0</v>
      </c>
    </row>
    <row r="745" spans="3:10" x14ac:dyDescent="0.2">
      <c r="C745" s="323">
        <v>45688.166666666672</v>
      </c>
      <c r="D745" s="306">
        <v>1003</v>
      </c>
      <c r="E745" s="306">
        <v>0</v>
      </c>
      <c r="F745" s="306">
        <v>21.6</v>
      </c>
      <c r="G745" s="306">
        <v>90.4</v>
      </c>
      <c r="H745" s="306" t="s">
        <v>373</v>
      </c>
      <c r="I745" s="306" t="s">
        <v>373</v>
      </c>
      <c r="J745" s="306">
        <v>0</v>
      </c>
    </row>
    <row r="746" spans="3:10" x14ac:dyDescent="0.2">
      <c r="C746" s="323">
        <v>45688.208333333328</v>
      </c>
      <c r="D746" s="306">
        <v>1003.3</v>
      </c>
      <c r="E746" s="306">
        <v>0</v>
      </c>
      <c r="F746" s="306">
        <v>21.8</v>
      </c>
      <c r="G746" s="306">
        <v>90.4</v>
      </c>
      <c r="H746" s="306" t="s">
        <v>373</v>
      </c>
      <c r="I746" s="306" t="s">
        <v>373</v>
      </c>
      <c r="J746" s="306">
        <v>3.6</v>
      </c>
    </row>
    <row r="747" spans="3:10" x14ac:dyDescent="0.2">
      <c r="C747" s="323">
        <v>45688.25</v>
      </c>
      <c r="D747" s="306">
        <v>1003.7</v>
      </c>
      <c r="E747" s="306">
        <v>0</v>
      </c>
      <c r="F747" s="306">
        <v>22</v>
      </c>
      <c r="G747" s="306">
        <v>89.8</v>
      </c>
      <c r="H747" s="306" t="s">
        <v>373</v>
      </c>
      <c r="I747" s="306" t="s">
        <v>373</v>
      </c>
      <c r="J747" s="306">
        <v>61.1</v>
      </c>
    </row>
    <row r="748" spans="3:10" x14ac:dyDescent="0.2">
      <c r="C748" s="323">
        <v>45688.291666666672</v>
      </c>
      <c r="D748" s="306">
        <v>1003.5</v>
      </c>
      <c r="E748" s="306">
        <v>0</v>
      </c>
      <c r="F748" s="306">
        <v>22.4</v>
      </c>
      <c r="G748" s="306">
        <v>88.9</v>
      </c>
      <c r="H748" s="306" t="s">
        <v>373</v>
      </c>
      <c r="I748" s="306" t="s">
        <v>373</v>
      </c>
      <c r="J748" s="306">
        <v>173.4</v>
      </c>
    </row>
    <row r="749" spans="3:10" x14ac:dyDescent="0.2">
      <c r="C749" s="323">
        <v>45688.333333333328</v>
      </c>
      <c r="D749" s="306">
        <v>1003.3</v>
      </c>
      <c r="E749" s="306">
        <v>0</v>
      </c>
      <c r="F749" s="306">
        <v>23.7</v>
      </c>
      <c r="G749" s="354">
        <v>80.7</v>
      </c>
      <c r="H749" s="334" t="s">
        <v>373</v>
      </c>
      <c r="I749" s="334" t="s">
        <v>373</v>
      </c>
      <c r="J749" s="333">
        <v>400.2</v>
      </c>
    </row>
    <row r="750" spans="3:10" x14ac:dyDescent="0.2">
      <c r="C750" s="323">
        <v>45688.375</v>
      </c>
      <c r="D750" s="306">
        <v>1002.9</v>
      </c>
      <c r="E750" s="306">
        <v>0</v>
      </c>
      <c r="F750" s="306">
        <v>25.8</v>
      </c>
      <c r="G750" s="306">
        <v>68.099999999999994</v>
      </c>
      <c r="H750" s="306" t="s">
        <v>373</v>
      </c>
      <c r="I750" s="306" t="s">
        <v>373</v>
      </c>
      <c r="J750" s="306">
        <v>533.5</v>
      </c>
    </row>
    <row r="751" spans="3:10" x14ac:dyDescent="0.2">
      <c r="C751" s="323">
        <v>45688.416666666672</v>
      </c>
      <c r="D751" s="306">
        <v>1002.1</v>
      </c>
      <c r="E751" s="306">
        <v>0</v>
      </c>
      <c r="F751" s="306">
        <v>27.2</v>
      </c>
      <c r="G751" s="306">
        <v>65.599999999999994</v>
      </c>
      <c r="H751" s="306" t="s">
        <v>373</v>
      </c>
      <c r="I751" s="306" t="s">
        <v>373</v>
      </c>
      <c r="J751" s="306">
        <v>957.3</v>
      </c>
    </row>
    <row r="752" spans="3:10" x14ac:dyDescent="0.2">
      <c r="C752" s="323">
        <v>45688.458333333328</v>
      </c>
      <c r="D752" s="306">
        <v>1001.5</v>
      </c>
      <c r="E752" s="306">
        <v>0</v>
      </c>
      <c r="F752" s="306">
        <v>27.5</v>
      </c>
      <c r="G752" s="306">
        <v>65.2</v>
      </c>
      <c r="H752" s="330" t="s">
        <v>373</v>
      </c>
      <c r="I752" s="330" t="s">
        <v>373</v>
      </c>
      <c r="J752" s="306">
        <v>977.1</v>
      </c>
    </row>
    <row r="753" spans="3:15" x14ac:dyDescent="0.2">
      <c r="C753" s="323">
        <v>45688.5</v>
      </c>
      <c r="D753" s="306">
        <v>1000.8</v>
      </c>
      <c r="E753" s="306">
        <v>0</v>
      </c>
      <c r="F753" s="306">
        <v>27.3</v>
      </c>
      <c r="G753" s="306">
        <v>66.400000000000006</v>
      </c>
      <c r="H753" s="330" t="s">
        <v>373</v>
      </c>
      <c r="I753" s="330" t="s">
        <v>373</v>
      </c>
      <c r="J753" s="330">
        <v>1009</v>
      </c>
    </row>
    <row r="754" spans="3:15" x14ac:dyDescent="0.2">
      <c r="C754" s="323">
        <v>45688.541666666672</v>
      </c>
      <c r="D754" s="306">
        <v>1000.1</v>
      </c>
      <c r="E754" s="306">
        <v>0</v>
      </c>
      <c r="F754" s="306">
        <v>27.8</v>
      </c>
      <c r="G754" s="306">
        <v>63.3</v>
      </c>
      <c r="H754" s="330" t="s">
        <v>373</v>
      </c>
      <c r="I754" s="330" t="s">
        <v>373</v>
      </c>
      <c r="J754" s="330">
        <v>975.8</v>
      </c>
    </row>
    <row r="755" spans="3:15" x14ac:dyDescent="0.2">
      <c r="C755" s="323">
        <v>45688.583333333328</v>
      </c>
      <c r="D755" s="306">
        <v>999.9</v>
      </c>
      <c r="E755" s="306">
        <v>0</v>
      </c>
      <c r="F755" s="306">
        <v>28</v>
      </c>
      <c r="G755" s="306">
        <v>62.6</v>
      </c>
      <c r="H755" s="330" t="s">
        <v>373</v>
      </c>
      <c r="I755" s="330" t="s">
        <v>373</v>
      </c>
      <c r="J755" s="330">
        <v>834.9</v>
      </c>
    </row>
    <row r="756" spans="3:15" x14ac:dyDescent="0.2">
      <c r="C756" s="323">
        <v>45688.625</v>
      </c>
      <c r="D756" s="306">
        <v>1000</v>
      </c>
      <c r="E756" s="306">
        <v>0</v>
      </c>
      <c r="F756" s="306">
        <v>27.9</v>
      </c>
      <c r="G756" s="306">
        <v>62.8</v>
      </c>
      <c r="H756" s="330" t="s">
        <v>373</v>
      </c>
      <c r="I756" s="330" t="s">
        <v>373</v>
      </c>
      <c r="J756" s="330">
        <v>634.20000000000005</v>
      </c>
    </row>
    <row r="757" spans="3:15" x14ac:dyDescent="0.2">
      <c r="C757" s="323">
        <v>45688.666666666672</v>
      </c>
      <c r="D757" s="306">
        <v>1000</v>
      </c>
      <c r="E757" s="306">
        <v>0</v>
      </c>
      <c r="F757" s="306">
        <v>27</v>
      </c>
      <c r="G757" s="306">
        <v>66.400000000000006</v>
      </c>
      <c r="H757" s="330" t="s">
        <v>373</v>
      </c>
      <c r="I757" s="330" t="s">
        <v>373</v>
      </c>
      <c r="J757" s="330">
        <v>417.9</v>
      </c>
    </row>
    <row r="758" spans="3:15" x14ac:dyDescent="0.2">
      <c r="C758" s="323">
        <v>45688.708333333328</v>
      </c>
      <c r="D758" s="306">
        <v>1001</v>
      </c>
      <c r="E758" s="306">
        <v>0</v>
      </c>
      <c r="F758" s="306">
        <v>25.9</v>
      </c>
      <c r="G758" s="306">
        <v>71.3</v>
      </c>
      <c r="H758" s="330" t="s">
        <v>373</v>
      </c>
      <c r="I758" s="330" t="s">
        <v>373</v>
      </c>
      <c r="J758" s="330">
        <v>160.19999999999999</v>
      </c>
    </row>
    <row r="759" spans="3:15" x14ac:dyDescent="0.2">
      <c r="C759" s="323">
        <v>45688.75</v>
      </c>
      <c r="D759" s="306">
        <v>1002.3</v>
      </c>
      <c r="E759" s="306">
        <v>0</v>
      </c>
      <c r="F759" s="306">
        <v>24.8</v>
      </c>
      <c r="G759" s="306">
        <v>76.2</v>
      </c>
      <c r="H759" s="330" t="s">
        <v>373</v>
      </c>
      <c r="I759" s="330" t="s">
        <v>373</v>
      </c>
      <c r="J759" s="330">
        <v>12.4</v>
      </c>
    </row>
    <row r="760" spans="3:15" x14ac:dyDescent="0.2">
      <c r="C760" s="323">
        <v>45688.791666666672</v>
      </c>
      <c r="D760" s="306">
        <v>1003.1</v>
      </c>
      <c r="E760" s="306">
        <v>0</v>
      </c>
      <c r="F760" s="306">
        <v>24.2</v>
      </c>
      <c r="G760" s="354">
        <v>78.599999999999994</v>
      </c>
      <c r="H760" s="350" t="s">
        <v>373</v>
      </c>
      <c r="I760" s="350" t="s">
        <v>373</v>
      </c>
      <c r="J760" s="333">
        <v>0</v>
      </c>
    </row>
    <row r="761" spans="3:15" x14ac:dyDescent="0.2">
      <c r="C761" s="323">
        <v>45688.833333333328</v>
      </c>
      <c r="D761" s="306">
        <v>1003.5</v>
      </c>
      <c r="E761" s="306">
        <v>0</v>
      </c>
      <c r="F761" s="306">
        <v>24.2</v>
      </c>
      <c r="G761" s="354">
        <v>77.900000000000006</v>
      </c>
      <c r="H761" s="350" t="s">
        <v>373</v>
      </c>
      <c r="I761" s="350" t="s">
        <v>373</v>
      </c>
      <c r="J761" s="333">
        <v>0</v>
      </c>
    </row>
    <row r="762" spans="3:15" x14ac:dyDescent="0.2">
      <c r="C762" s="323">
        <v>45688.875</v>
      </c>
      <c r="D762" s="306">
        <v>1003.6</v>
      </c>
      <c r="E762" s="306">
        <v>0</v>
      </c>
      <c r="F762" s="306">
        <v>24.1</v>
      </c>
      <c r="G762" s="354">
        <v>76.5</v>
      </c>
      <c r="H762" s="350" t="s">
        <v>373</v>
      </c>
      <c r="I762" s="350" t="s">
        <v>373</v>
      </c>
      <c r="J762" s="333">
        <v>0</v>
      </c>
    </row>
    <row r="763" spans="3:15" x14ac:dyDescent="0.2">
      <c r="C763" s="323">
        <v>45688.916666666672</v>
      </c>
      <c r="D763" s="306">
        <v>1003.7</v>
      </c>
      <c r="E763" s="306">
        <v>0</v>
      </c>
      <c r="F763" s="306">
        <v>24.1</v>
      </c>
      <c r="G763" s="354">
        <v>73.7</v>
      </c>
      <c r="H763" s="350" t="s">
        <v>373</v>
      </c>
      <c r="I763" s="350" t="s">
        <v>373</v>
      </c>
      <c r="J763" s="333">
        <v>0</v>
      </c>
    </row>
    <row r="764" spans="3:15" x14ac:dyDescent="0.2">
      <c r="C764" s="323">
        <v>45688.958333333328</v>
      </c>
      <c r="D764" s="306">
        <v>1003.6</v>
      </c>
      <c r="E764" s="306">
        <v>0</v>
      </c>
      <c r="F764" s="306">
        <v>23.9</v>
      </c>
      <c r="G764" s="354">
        <v>75.099999999999994</v>
      </c>
      <c r="H764" s="350" t="s">
        <v>373</v>
      </c>
      <c r="I764" s="350" t="s">
        <v>373</v>
      </c>
      <c r="J764" s="333">
        <v>0</v>
      </c>
    </row>
    <row r="765" spans="3:15" x14ac:dyDescent="0.2">
      <c r="C765" s="298" t="s">
        <v>376</v>
      </c>
      <c r="E765" s="324"/>
    </row>
    <row r="766" spans="3:15" s="284" customFormat="1" ht="12.75" x14ac:dyDescent="0.2">
      <c r="C766" s="298" t="s">
        <v>375</v>
      </c>
      <c r="D766" s="299"/>
      <c r="E766" s="299"/>
      <c r="F766" s="299"/>
      <c r="G766" s="299"/>
      <c r="H766" s="299"/>
      <c r="I766" s="299"/>
      <c r="J766" s="299"/>
      <c r="K766" s="299"/>
      <c r="L766" s="299"/>
      <c r="M766" s="299"/>
      <c r="N766" s="299"/>
      <c r="O766" s="299"/>
    </row>
    <row r="767" spans="3:15" x14ac:dyDescent="0.2">
      <c r="H767" s="310"/>
      <c r="I767" s="310"/>
    </row>
    <row r="768" spans="3:15" x14ac:dyDescent="0.2">
      <c r="C768" s="298"/>
      <c r="H768" s="310"/>
      <c r="I768" s="310"/>
    </row>
    <row r="769" spans="8:9" x14ac:dyDescent="0.2">
      <c r="H769" s="310"/>
      <c r="I769" s="310"/>
    </row>
    <row r="770" spans="8:9" x14ac:dyDescent="0.2">
      <c r="H770" s="310"/>
      <c r="I770" s="310"/>
    </row>
  </sheetData>
  <mergeCells count="19">
    <mergeCell ref="C2:C4"/>
    <mergeCell ref="D2:J4"/>
    <mergeCell ref="D6:J6"/>
    <mergeCell ref="C10:J10"/>
    <mergeCell ref="H8:J8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  <mergeCell ref="A237:A260"/>
    <mergeCell ref="A261:A284"/>
    <mergeCell ref="A285:A308"/>
    <mergeCell ref="A309:A332"/>
    <mergeCell ref="A333:A356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7"/>
    <col min="2" max="2" width="11.5703125" style="269"/>
    <col min="3" max="3" width="10.140625" style="270" customWidth="1"/>
    <col min="4" max="4" width="11.5703125" style="269"/>
    <col min="5" max="5" width="11.5703125" style="267"/>
    <col min="6" max="6" width="11.5703125" style="268"/>
    <col min="7" max="7" width="11.5703125" style="267"/>
    <col min="8" max="9" width="11.5703125" style="268"/>
    <col min="10" max="14" width="11.5703125" style="267"/>
    <col min="15" max="16" width="11.5703125" style="268"/>
    <col min="17" max="16384" width="11.5703125" style="267"/>
  </cols>
  <sheetData>
    <row r="1" spans="1:16" x14ac:dyDescent="0.25">
      <c r="A1" s="268" t="s">
        <v>198</v>
      </c>
      <c r="B1" s="274">
        <v>2</v>
      </c>
      <c r="C1" s="274"/>
      <c r="D1" s="274">
        <v>4</v>
      </c>
      <c r="G1" s="268" t="s">
        <v>198</v>
      </c>
      <c r="H1" s="268">
        <v>4</v>
      </c>
      <c r="I1" s="274">
        <v>6</v>
      </c>
      <c r="N1" s="268" t="s">
        <v>198</v>
      </c>
      <c r="O1" s="268">
        <v>6</v>
      </c>
      <c r="P1" s="274">
        <v>8</v>
      </c>
    </row>
    <row r="2" spans="1:16" s="271" customFormat="1" x14ac:dyDescent="0.25">
      <c r="A2" s="272">
        <v>0.91200000000000003</v>
      </c>
      <c r="B2" s="272">
        <f>ROUND(1.2636*A2-0.0719,3)</f>
        <v>1.081</v>
      </c>
      <c r="C2" s="272"/>
      <c r="D2" s="272">
        <f>ROUND(1.2636*A2-0.0681,3)</f>
        <v>1.0840000000000001</v>
      </c>
      <c r="F2" s="273"/>
      <c r="G2" s="273">
        <v>0.91200000000000003</v>
      </c>
      <c r="H2" s="272">
        <f>ROUND(1.2636*G2-0.0681,3)</f>
        <v>1.0840000000000001</v>
      </c>
      <c r="I2" s="272">
        <f>ROUND(1.2364*G2-0.0391,3)</f>
        <v>1.0880000000000001</v>
      </c>
      <c r="N2" s="273">
        <v>0.92200000000000004</v>
      </c>
      <c r="O2" s="272">
        <f>1.2364*N2-0.0391</f>
        <v>1.1008608000000002</v>
      </c>
      <c r="P2" s="272">
        <f>1.2636*N2-0.0611</f>
        <v>1.1039392000000001</v>
      </c>
    </row>
    <row r="3" spans="1:16" x14ac:dyDescent="0.25">
      <c r="A3" s="270">
        <v>0.93</v>
      </c>
      <c r="B3" s="270">
        <v>1.103</v>
      </c>
      <c r="D3" s="270">
        <v>1.107</v>
      </c>
      <c r="G3" s="270">
        <v>0.93</v>
      </c>
      <c r="H3" s="270">
        <v>1.107</v>
      </c>
      <c r="I3" s="270">
        <v>1.111</v>
      </c>
      <c r="N3" s="270">
        <v>0.93</v>
      </c>
      <c r="O3" s="270">
        <v>1.111</v>
      </c>
      <c r="P3" s="270">
        <v>1.1140000000000001</v>
      </c>
    </row>
    <row r="4" spans="1:16" x14ac:dyDescent="0.25">
      <c r="A4" s="270">
        <v>0.93100000000000005</v>
      </c>
      <c r="B4" s="270">
        <v>1.105</v>
      </c>
      <c r="D4" s="270">
        <v>1.1080000000000001</v>
      </c>
      <c r="G4" s="270">
        <v>0.93100000000000005</v>
      </c>
      <c r="H4" s="270">
        <v>1.1080000000000001</v>
      </c>
      <c r="I4" s="270">
        <v>1.1120000000000001</v>
      </c>
      <c r="N4" s="270">
        <v>0.93100000000000005</v>
      </c>
      <c r="O4" s="270">
        <v>1.1120000000000001</v>
      </c>
      <c r="P4" s="270">
        <v>1.115</v>
      </c>
    </row>
    <row r="5" spans="1:16" x14ac:dyDescent="0.25">
      <c r="A5" s="270">
        <v>0.93200000000000005</v>
      </c>
      <c r="B5" s="270">
        <v>1.1060000000000001</v>
      </c>
      <c r="D5" s="270">
        <v>1.1100000000000001</v>
      </c>
      <c r="G5" s="270">
        <v>0.93200000000000005</v>
      </c>
      <c r="H5" s="270">
        <v>1.1100000000000001</v>
      </c>
      <c r="I5" s="270">
        <v>1.113</v>
      </c>
      <c r="N5" s="270">
        <v>0.93200000000000005</v>
      </c>
      <c r="O5" s="270">
        <v>1.113</v>
      </c>
      <c r="P5" s="270">
        <v>1.117</v>
      </c>
    </row>
    <row r="6" spans="1:16" x14ac:dyDescent="0.25">
      <c r="A6" s="270">
        <v>0.93300000000000005</v>
      </c>
      <c r="B6" s="270">
        <v>1.107</v>
      </c>
      <c r="D6" s="270">
        <v>1.111</v>
      </c>
      <c r="G6" s="270">
        <v>0.93300000000000005</v>
      </c>
      <c r="H6" s="270">
        <v>1.111</v>
      </c>
      <c r="I6" s="270">
        <v>1.1140000000000001</v>
      </c>
      <c r="N6" s="270">
        <v>0.93300000000000005</v>
      </c>
      <c r="O6" s="270">
        <v>1.1140000000000001</v>
      </c>
      <c r="P6" s="270">
        <v>1.1180000000000001</v>
      </c>
    </row>
    <row r="7" spans="1:16" x14ac:dyDescent="0.25">
      <c r="A7" s="270">
        <v>0.93400000000000005</v>
      </c>
      <c r="B7" s="270">
        <v>1.1080000000000001</v>
      </c>
      <c r="D7" s="270">
        <v>1.1120000000000001</v>
      </c>
      <c r="G7" s="270">
        <v>0.93400000000000005</v>
      </c>
      <c r="H7" s="270">
        <v>1.1120000000000001</v>
      </c>
      <c r="I7" s="270">
        <v>1.1160000000000001</v>
      </c>
      <c r="N7" s="270">
        <v>0.93400000000000005</v>
      </c>
      <c r="O7" s="270">
        <v>1.1160000000000001</v>
      </c>
      <c r="P7" s="270">
        <v>1.119</v>
      </c>
    </row>
    <row r="8" spans="1:16" x14ac:dyDescent="0.25">
      <c r="A8" s="270">
        <v>0.93500000000000005</v>
      </c>
      <c r="B8" s="270">
        <v>1.1100000000000001</v>
      </c>
      <c r="D8" s="270">
        <v>1.113</v>
      </c>
      <c r="G8" s="270">
        <v>0.93500000000000005</v>
      </c>
      <c r="H8" s="270">
        <v>1.113</v>
      </c>
      <c r="I8" s="270">
        <v>1.117</v>
      </c>
      <c r="N8" s="270">
        <v>0.93500000000000005</v>
      </c>
      <c r="O8" s="270">
        <v>1.117</v>
      </c>
      <c r="P8" s="270">
        <v>1.1200000000000001</v>
      </c>
    </row>
    <row r="9" spans="1:16" x14ac:dyDescent="0.25">
      <c r="A9" s="270">
        <v>0.93600000000000005</v>
      </c>
      <c r="B9" s="270">
        <v>1.111</v>
      </c>
      <c r="D9" s="270">
        <v>1.115</v>
      </c>
      <c r="G9" s="270">
        <v>0.93600000000000005</v>
      </c>
      <c r="H9" s="270">
        <v>1.115</v>
      </c>
      <c r="I9" s="270">
        <v>1.1180000000000001</v>
      </c>
      <c r="N9" s="270">
        <v>0.93600000000000005</v>
      </c>
      <c r="O9" s="270">
        <v>1.1180000000000001</v>
      </c>
      <c r="P9" s="270">
        <v>1.1220000000000001</v>
      </c>
    </row>
    <row r="10" spans="1:16" x14ac:dyDescent="0.25">
      <c r="A10" s="270">
        <v>0.93700000000000006</v>
      </c>
      <c r="B10" s="270">
        <v>1.1120000000000001</v>
      </c>
      <c r="D10" s="270">
        <v>1.1160000000000001</v>
      </c>
      <c r="G10" s="270">
        <v>0.93700000000000006</v>
      </c>
      <c r="H10" s="270">
        <v>1.1160000000000001</v>
      </c>
      <c r="I10" s="270">
        <v>1.119</v>
      </c>
      <c r="N10" s="270">
        <v>0.93700000000000006</v>
      </c>
      <c r="O10" s="270">
        <v>1.119</v>
      </c>
      <c r="P10" s="270">
        <v>1.123</v>
      </c>
    </row>
    <row r="11" spans="1:16" x14ac:dyDescent="0.25">
      <c r="A11" s="270">
        <v>0.93799999999999994</v>
      </c>
      <c r="B11" s="270">
        <v>1.113</v>
      </c>
      <c r="D11" s="270">
        <v>1.117</v>
      </c>
      <c r="G11" s="270">
        <v>0.93799999999999994</v>
      </c>
      <c r="H11" s="270">
        <v>1.117</v>
      </c>
      <c r="I11" s="270">
        <v>1.121</v>
      </c>
      <c r="N11" s="270">
        <v>0.93799999999999994</v>
      </c>
      <c r="O11" s="268">
        <v>1.121</v>
      </c>
      <c r="P11" s="268">
        <v>1.1240000000000001</v>
      </c>
    </row>
    <row r="12" spans="1:16" x14ac:dyDescent="0.25">
      <c r="A12" s="270">
        <v>0.93899999999999995</v>
      </c>
      <c r="B12" s="270">
        <v>1.115</v>
      </c>
      <c r="D12" s="270">
        <v>1.1180000000000001</v>
      </c>
      <c r="G12" s="270">
        <v>0.93899999999999995</v>
      </c>
      <c r="H12" s="270">
        <v>1.1180000000000001</v>
      </c>
      <c r="I12" s="270">
        <v>1.1220000000000001</v>
      </c>
      <c r="N12" s="270">
        <v>0.93899999999999995</v>
      </c>
      <c r="O12" s="268">
        <v>1.1220000000000001</v>
      </c>
      <c r="P12" s="268">
        <v>1.125</v>
      </c>
    </row>
    <row r="13" spans="1:16" x14ac:dyDescent="0.25">
      <c r="A13" s="270">
        <v>0.94</v>
      </c>
      <c r="B13" s="270">
        <v>1.1160000000000001</v>
      </c>
      <c r="D13" s="270">
        <v>1.1200000000000001</v>
      </c>
      <c r="G13" s="270">
        <v>0.94</v>
      </c>
      <c r="H13" s="270">
        <v>1.1200000000000001</v>
      </c>
      <c r="I13" s="270">
        <v>1.123</v>
      </c>
      <c r="N13" s="270">
        <v>0.94</v>
      </c>
      <c r="O13" s="268">
        <v>1.123</v>
      </c>
      <c r="P13" s="268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5" t="s">
        <v>274</v>
      </c>
      <c r="C1" s="276">
        <v>64.599999999999994</v>
      </c>
    </row>
    <row r="2" spans="1:3" x14ac:dyDescent="0.2">
      <c r="A2" s="151" t="s">
        <v>79</v>
      </c>
      <c r="B2" s="275" t="s">
        <v>296</v>
      </c>
      <c r="C2" s="276">
        <v>0.81299999999999994</v>
      </c>
    </row>
    <row r="3" spans="1:3" x14ac:dyDescent="0.2">
      <c r="A3" s="151" t="s">
        <v>147</v>
      </c>
      <c r="B3" s="275" t="s">
        <v>275</v>
      </c>
      <c r="C3" s="276">
        <v>2.5529999999999999</v>
      </c>
    </row>
    <row r="4" spans="1:3" x14ac:dyDescent="0.2">
      <c r="A4" s="151" t="s">
        <v>98</v>
      </c>
      <c r="B4" s="275" t="s">
        <v>277</v>
      </c>
      <c r="C4" s="276">
        <v>5.1349999999999998</v>
      </c>
    </row>
    <row r="5" spans="1:3" x14ac:dyDescent="0.2">
      <c r="A5" s="151" t="s">
        <v>96</v>
      </c>
      <c r="B5" s="275" t="s">
        <v>278</v>
      </c>
      <c r="C5" s="276" t="s">
        <v>213</v>
      </c>
    </row>
    <row r="6" spans="1:3" x14ac:dyDescent="0.2">
      <c r="A6" s="151" t="s">
        <v>106</v>
      </c>
      <c r="B6" s="275" t="s">
        <v>279</v>
      </c>
      <c r="C6" s="276">
        <v>0.58140000000000003</v>
      </c>
    </row>
    <row r="7" spans="1:3" x14ac:dyDescent="0.2">
      <c r="A7" s="151" t="s">
        <v>107</v>
      </c>
      <c r="B7" s="275" t="s">
        <v>276</v>
      </c>
      <c r="C7" s="276">
        <v>1.96</v>
      </c>
    </row>
    <row r="8" spans="1:3" x14ac:dyDescent="0.2">
      <c r="A8" s="151" t="s">
        <v>94</v>
      </c>
      <c r="B8" s="275" t="s">
        <v>281</v>
      </c>
      <c r="C8" s="276">
        <v>0.38200000000000001</v>
      </c>
    </row>
    <row r="9" spans="1:3" x14ac:dyDescent="0.2">
      <c r="A9" s="151" t="s">
        <v>108</v>
      </c>
      <c r="B9" s="275" t="s">
        <v>280</v>
      </c>
      <c r="C9" s="276">
        <v>1150</v>
      </c>
    </row>
    <row r="10" spans="1:3" x14ac:dyDescent="0.2">
      <c r="A10" s="151" t="s">
        <v>92</v>
      </c>
      <c r="B10" s="275" t="s">
        <v>282</v>
      </c>
      <c r="C10" s="276">
        <v>1.4450000000000001</v>
      </c>
    </row>
    <row r="11" spans="1:3" x14ac:dyDescent="0.2">
      <c r="A11" s="151" t="s">
        <v>88</v>
      </c>
      <c r="B11" s="275" t="s">
        <v>284</v>
      </c>
      <c r="C11" s="276">
        <v>32.340000000000003</v>
      </c>
    </row>
    <row r="12" spans="1:3" x14ac:dyDescent="0.2">
      <c r="A12" s="151" t="s">
        <v>90</v>
      </c>
      <c r="B12" s="275" t="s">
        <v>283</v>
      </c>
      <c r="C12" s="276" t="s">
        <v>214</v>
      </c>
    </row>
    <row r="13" spans="1:3" x14ac:dyDescent="0.2">
      <c r="A13" s="151" t="s">
        <v>109</v>
      </c>
      <c r="B13" s="275" t="s">
        <v>299</v>
      </c>
      <c r="C13" s="276" t="s">
        <v>270</v>
      </c>
    </row>
    <row r="14" spans="1:3" x14ac:dyDescent="0.2">
      <c r="A14" s="151" t="s">
        <v>110</v>
      </c>
      <c r="B14" s="275" t="s">
        <v>300</v>
      </c>
      <c r="C14" s="276">
        <v>2.633</v>
      </c>
    </row>
    <row r="15" spans="1:3" x14ac:dyDescent="0.2">
      <c r="A15" s="151" t="s">
        <v>148</v>
      </c>
      <c r="B15" s="275" t="s">
        <v>294</v>
      </c>
      <c r="C15" s="276">
        <v>215.6</v>
      </c>
    </row>
    <row r="16" spans="1:3" x14ac:dyDescent="0.2">
      <c r="A16" s="151" t="s">
        <v>111</v>
      </c>
      <c r="B16" s="275" t="s">
        <v>285</v>
      </c>
      <c r="C16" s="276">
        <v>666.9</v>
      </c>
    </row>
    <row r="17" spans="1:3" x14ac:dyDescent="0.2">
      <c r="A17" s="151" t="s">
        <v>112</v>
      </c>
      <c r="B17" s="275" t="s">
        <v>288</v>
      </c>
      <c r="C17" s="276" t="s">
        <v>271</v>
      </c>
    </row>
    <row r="18" spans="1:3" x14ac:dyDescent="0.2">
      <c r="A18" s="151" t="s">
        <v>113</v>
      </c>
      <c r="B18" s="275" t="s">
        <v>289</v>
      </c>
      <c r="C18" s="276">
        <v>150.6</v>
      </c>
    </row>
    <row r="19" spans="1:3" x14ac:dyDescent="0.2">
      <c r="A19" s="151" t="s">
        <v>86</v>
      </c>
      <c r="B19" s="275" t="s">
        <v>290</v>
      </c>
      <c r="C19" s="276">
        <v>123.5</v>
      </c>
    </row>
    <row r="20" spans="1:3" x14ac:dyDescent="0.2">
      <c r="A20" s="151" t="s">
        <v>69</v>
      </c>
      <c r="B20" s="275" t="s">
        <v>286</v>
      </c>
      <c r="C20" s="276" t="s">
        <v>252</v>
      </c>
    </row>
    <row r="21" spans="1:3" x14ac:dyDescent="0.2">
      <c r="A21" s="151" t="s">
        <v>84</v>
      </c>
      <c r="B21" s="275" t="s">
        <v>291</v>
      </c>
      <c r="C21" s="276">
        <v>1.3520000000000001</v>
      </c>
    </row>
    <row r="22" spans="1:3" x14ac:dyDescent="0.2">
      <c r="A22" s="151" t="s">
        <v>150</v>
      </c>
      <c r="B22" s="275" t="s">
        <v>293</v>
      </c>
      <c r="C22" s="276">
        <v>2.621</v>
      </c>
    </row>
    <row r="23" spans="1:3" x14ac:dyDescent="0.2">
      <c r="A23" s="151" t="s">
        <v>103</v>
      </c>
      <c r="B23" s="275" t="s">
        <v>273</v>
      </c>
      <c r="C23" s="276">
        <v>0.28689999999999999</v>
      </c>
    </row>
    <row r="24" spans="1:3" x14ac:dyDescent="0.2">
      <c r="A24" s="151" t="s">
        <v>81</v>
      </c>
      <c r="B24" s="275" t="s">
        <v>295</v>
      </c>
      <c r="C24" s="276">
        <v>42.71</v>
      </c>
    </row>
    <row r="25" spans="1:3" x14ac:dyDescent="0.2">
      <c r="A25" s="151" t="s">
        <v>114</v>
      </c>
      <c r="B25" s="275" t="s">
        <v>287</v>
      </c>
      <c r="C25" s="276">
        <v>50.6</v>
      </c>
    </row>
    <row r="26" spans="1:3" x14ac:dyDescent="0.2">
      <c r="A26" s="151" t="s">
        <v>77</v>
      </c>
      <c r="B26" s="275" t="s">
        <v>297</v>
      </c>
      <c r="C26" s="276" t="s">
        <v>269</v>
      </c>
    </row>
    <row r="27" spans="1:3" x14ac:dyDescent="0.2">
      <c r="A27" s="151" t="s">
        <v>115</v>
      </c>
      <c r="B27" s="275" t="s">
        <v>298</v>
      </c>
      <c r="C27" s="276">
        <v>71.7</v>
      </c>
    </row>
    <row r="28" spans="1:3" x14ac:dyDescent="0.2">
      <c r="A28" s="151" t="s">
        <v>116</v>
      </c>
      <c r="B28" s="275" t="s">
        <v>292</v>
      </c>
      <c r="C28" s="276" t="s">
        <v>268</v>
      </c>
    </row>
    <row r="29" spans="1:3" x14ac:dyDescent="0.2">
      <c r="A29" s="151" t="s">
        <v>75</v>
      </c>
      <c r="B29" s="275" t="s">
        <v>302</v>
      </c>
      <c r="C29" s="276" t="s">
        <v>253</v>
      </c>
    </row>
    <row r="30" spans="1:3" x14ac:dyDescent="0.2">
      <c r="A30" s="151" t="s">
        <v>117</v>
      </c>
      <c r="B30" s="275" t="s">
        <v>301</v>
      </c>
      <c r="C30" s="276">
        <v>0.77</v>
      </c>
    </row>
    <row r="31" spans="1:3" x14ac:dyDescent="0.2">
      <c r="A31" s="151" t="s">
        <v>194</v>
      </c>
      <c r="B31" s="275" t="s">
        <v>303</v>
      </c>
      <c r="C31" s="276" t="s">
        <v>254</v>
      </c>
    </row>
    <row r="32" spans="1:3" x14ac:dyDescent="0.2">
      <c r="A32" s="151" t="s">
        <v>73</v>
      </c>
      <c r="B32" s="275" t="s">
        <v>304</v>
      </c>
      <c r="C32" s="276" t="s">
        <v>272</v>
      </c>
    </row>
    <row r="33" spans="1:3" ht="13.5" thickBot="1" x14ac:dyDescent="0.25">
      <c r="A33" s="153" t="s">
        <v>71</v>
      </c>
      <c r="B33" s="275" t="s">
        <v>305</v>
      </c>
      <c r="C33" s="276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91" t="s">
        <v>216</v>
      </c>
      <c r="F1" s="391"/>
      <c r="G1" s="391"/>
      <c r="H1" s="392"/>
    </row>
    <row r="2" spans="4:9" ht="13.15" customHeight="1" x14ac:dyDescent="0.2">
      <c r="D2" s="120"/>
      <c r="E2" s="393"/>
      <c r="F2" s="393"/>
      <c r="G2" s="393"/>
      <c r="H2" s="394"/>
    </row>
    <row r="3" spans="4:9" ht="13.15" customHeight="1" x14ac:dyDescent="0.2">
      <c r="D3" s="120"/>
      <c r="E3" s="393"/>
      <c r="F3" s="393"/>
      <c r="G3" s="393"/>
      <c r="H3" s="394"/>
    </row>
    <row r="4" spans="4:9" ht="13.9" customHeight="1" thickBot="1" x14ac:dyDescent="0.25">
      <c r="D4" s="121"/>
      <c r="E4" s="395"/>
      <c r="F4" s="395"/>
      <c r="G4" s="395"/>
      <c r="H4" s="396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398" t="s">
        <v>250</v>
      </c>
      <c r="F6" s="398"/>
      <c r="G6" s="398"/>
      <c r="H6" s="398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399" t="s">
        <v>217</v>
      </c>
      <c r="E10" s="399"/>
      <c r="F10" s="399"/>
      <c r="G10" s="399"/>
      <c r="H10" s="399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97" t="s">
        <v>192</v>
      </c>
      <c r="H12" s="397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97" t="s">
        <v>204</v>
      </c>
      <c r="H14" s="397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90" t="s">
        <v>163</v>
      </c>
      <c r="E16" s="390"/>
      <c r="F16" s="390"/>
      <c r="G16" s="390"/>
      <c r="H16" s="390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90" t="s">
        <v>164</v>
      </c>
      <c r="E44" s="390"/>
      <c r="F44" s="390"/>
      <c r="G44" s="390"/>
      <c r="H44" s="390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90" t="s">
        <v>167</v>
      </c>
      <c r="E72" s="390"/>
      <c r="F72" s="390"/>
      <c r="G72" s="390"/>
      <c r="H72" s="390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90" t="s">
        <v>168</v>
      </c>
      <c r="E100" s="390"/>
      <c r="F100" s="390"/>
      <c r="G100" s="390"/>
      <c r="H100" s="390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90" t="s">
        <v>170</v>
      </c>
      <c r="E128" s="390"/>
      <c r="F128" s="390"/>
      <c r="G128" s="390"/>
      <c r="H128" s="390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400"/>
      <c r="C2" s="400"/>
      <c r="D2" s="400"/>
      <c r="E2" s="400"/>
      <c r="F2" s="391" t="s">
        <v>180</v>
      </c>
      <c r="G2" s="391"/>
      <c r="H2" s="391"/>
      <c r="I2" s="391"/>
      <c r="J2" s="391"/>
      <c r="K2" s="391"/>
      <c r="L2" s="391"/>
      <c r="M2" s="391"/>
      <c r="N2" s="391"/>
      <c r="O2" s="392"/>
    </row>
    <row r="3" spans="1:18" ht="16.5" customHeight="1" x14ac:dyDescent="0.2">
      <c r="A3" s="45"/>
      <c r="B3" s="401"/>
      <c r="C3" s="401"/>
      <c r="D3" s="401"/>
      <c r="E3" s="401"/>
      <c r="F3" s="393"/>
      <c r="G3" s="393"/>
      <c r="H3" s="393"/>
      <c r="I3" s="393"/>
      <c r="J3" s="393"/>
      <c r="K3" s="393"/>
      <c r="L3" s="393"/>
      <c r="M3" s="393"/>
      <c r="N3" s="393"/>
      <c r="O3" s="394"/>
    </row>
    <row r="4" spans="1:18" ht="16.5" customHeight="1" x14ac:dyDescent="0.2">
      <c r="A4" s="45"/>
      <c r="B4" s="401"/>
      <c r="C4" s="401"/>
      <c r="D4" s="401"/>
      <c r="E4" s="401"/>
      <c r="F4" s="393"/>
      <c r="G4" s="393"/>
      <c r="H4" s="393"/>
      <c r="I4" s="393"/>
      <c r="J4" s="393"/>
      <c r="K4" s="393"/>
      <c r="L4" s="393"/>
      <c r="M4" s="393"/>
      <c r="N4" s="393"/>
      <c r="O4" s="394"/>
    </row>
    <row r="5" spans="1:18" ht="16.5" customHeight="1" thickBot="1" x14ac:dyDescent="0.25">
      <c r="A5" s="45"/>
      <c r="B5" s="402"/>
      <c r="C5" s="402"/>
      <c r="D5" s="402"/>
      <c r="E5" s="402"/>
      <c r="F5" s="395"/>
      <c r="G5" s="395"/>
      <c r="H5" s="395"/>
      <c r="I5" s="395"/>
      <c r="J5" s="395"/>
      <c r="K5" s="395"/>
      <c r="L5" s="395"/>
      <c r="M5" s="395"/>
      <c r="N5" s="395"/>
      <c r="O5" s="396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406" t="s">
        <v>188</v>
      </c>
      <c r="C7" s="406"/>
      <c r="D7" s="398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98"/>
      <c r="F7" s="398"/>
      <c r="G7" s="398"/>
      <c r="H7" s="398"/>
      <c r="I7" s="398"/>
      <c r="J7" s="398"/>
      <c r="K7" s="398"/>
      <c r="L7" s="398"/>
      <c r="M7" s="398"/>
      <c r="N7" s="398"/>
      <c r="O7" s="398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406" t="s">
        <v>146</v>
      </c>
      <c r="C9" s="406"/>
      <c r="D9" s="408" t="str">
        <f>+'A.2.1. Promedio meteorologia'!E8</f>
        <v>CA-VMP-6</v>
      </c>
      <c r="E9" s="408"/>
      <c r="F9" s="406" t="s">
        <v>189</v>
      </c>
      <c r="G9" s="406"/>
      <c r="H9" s="407" t="str">
        <f>+'A.2.1. Promedio meteorologia'!G8</f>
        <v>0001-7-2020-411</v>
      </c>
      <c r="I9" s="407"/>
      <c r="J9" s="409" t="s">
        <v>176</v>
      </c>
      <c r="K9" s="409"/>
      <c r="L9" s="409"/>
      <c r="M9" s="409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405" t="s">
        <v>136</v>
      </c>
      <c r="C11" s="405"/>
      <c r="D11" s="405"/>
      <c r="E11" s="405"/>
      <c r="F11" s="405"/>
      <c r="G11" s="405"/>
      <c r="H11" s="405"/>
      <c r="I11" s="405"/>
      <c r="J11" s="405"/>
      <c r="K11" s="405"/>
      <c r="L11" s="405"/>
      <c r="M11" s="405"/>
      <c r="N11" s="405"/>
      <c r="O11" s="405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404">
        <f>G13-D13</f>
        <v>0</v>
      </c>
      <c r="K13" s="404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403" t="s">
        <v>12</v>
      </c>
      <c r="C15" s="403"/>
      <c r="D15" s="403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410" t="s">
        <v>11</v>
      </c>
      <c r="C17" s="410"/>
      <c r="D17" s="410"/>
      <c r="E17" s="115" t="e">
        <f>'A.2.1. Promedio meteorologia'!F42</f>
        <v>#DIV/0!</v>
      </c>
      <c r="F17" s="410" t="s">
        <v>65</v>
      </c>
      <c r="G17" s="410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404">
        <f>G20-D20</f>
        <v>0</v>
      </c>
      <c r="K20" s="404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403" t="s">
        <v>12</v>
      </c>
      <c r="C22" s="403"/>
      <c r="D22" s="403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410" t="s">
        <v>11</v>
      </c>
      <c r="C24" s="410"/>
      <c r="D24" s="410"/>
      <c r="E24" s="115" t="e">
        <f>'A.2.1. Promedio meteorologia'!F70</f>
        <v>#DIV/0!</v>
      </c>
      <c r="F24" s="410" t="s">
        <v>65</v>
      </c>
      <c r="G24" s="410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404">
        <f>G27-D27</f>
        <v>0</v>
      </c>
      <c r="K27" s="404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403" t="s">
        <v>12</v>
      </c>
      <c r="C29" s="403"/>
      <c r="D29" s="403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410" t="s">
        <v>11</v>
      </c>
      <c r="C31" s="410"/>
      <c r="D31" s="410"/>
      <c r="E31" s="115" t="e">
        <f>'A.2.1. Promedio meteorologia'!F98</f>
        <v>#DIV/0!</v>
      </c>
      <c r="F31" s="410" t="s">
        <v>65</v>
      </c>
      <c r="G31" s="410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404">
        <f>G34-D34</f>
        <v>0</v>
      </c>
      <c r="K34" s="404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403" t="s">
        <v>12</v>
      </c>
      <c r="C36" s="403"/>
      <c r="D36" s="403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410" t="s">
        <v>11</v>
      </c>
      <c r="C38" s="410"/>
      <c r="D38" s="410"/>
      <c r="E38" s="115" t="e">
        <f>'A.2.1. Promedio meteorologia'!F126</f>
        <v>#DIV/0!</v>
      </c>
      <c r="F38" s="410" t="s">
        <v>65</v>
      </c>
      <c r="G38" s="410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404">
        <f>G41-D41</f>
        <v>0</v>
      </c>
      <c r="K41" s="404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403" t="s">
        <v>12</v>
      </c>
      <c r="C43" s="403"/>
      <c r="D43" s="403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410" t="s">
        <v>11</v>
      </c>
      <c r="C45" s="410"/>
      <c r="D45" s="410"/>
      <c r="E45" s="115" t="e">
        <f>'A.2.1. Promedio meteorologia'!F154</f>
        <v>#DIV/0!</v>
      </c>
      <c r="F45" s="410" t="s">
        <v>65</v>
      </c>
      <c r="G45" s="410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411" t="s">
        <v>13</v>
      </c>
      <c r="C48" s="411"/>
      <c r="D48" s="411"/>
      <c r="E48" s="411"/>
      <c r="F48" s="411"/>
      <c r="G48" s="411"/>
      <c r="H48" s="411"/>
      <c r="I48" s="411"/>
      <c r="J48" s="411"/>
      <c r="K48" s="411"/>
      <c r="L48" s="411"/>
      <c r="M48" s="411"/>
      <c r="N48" s="411"/>
      <c r="O48" s="411"/>
    </row>
    <row r="49" spans="1:15" ht="35.25" customHeight="1" x14ac:dyDescent="0.2">
      <c r="A49" s="45"/>
      <c r="B49" s="412" t="s">
        <v>174</v>
      </c>
      <c r="C49" s="412"/>
      <c r="D49" s="412"/>
      <c r="E49" s="412"/>
      <c r="F49" s="412"/>
      <c r="G49" s="412"/>
      <c r="H49" s="412"/>
      <c r="I49" s="412"/>
      <c r="J49" s="412"/>
      <c r="K49" s="412"/>
      <c r="L49" s="412"/>
      <c r="M49" s="412"/>
      <c r="N49" s="412"/>
      <c r="O49" s="412"/>
    </row>
  </sheetData>
  <mergeCells count="32"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448"/>
      <c r="C2" s="449"/>
      <c r="D2" s="393" t="s">
        <v>219</v>
      </c>
      <c r="E2" s="393"/>
      <c r="F2" s="393"/>
      <c r="G2" s="393"/>
      <c r="H2" s="393"/>
      <c r="I2" s="393"/>
      <c r="J2" s="394"/>
      <c r="K2" s="47"/>
    </row>
    <row r="3" spans="1:15" ht="12.75" customHeight="1" x14ac:dyDescent="0.2">
      <c r="A3" s="45"/>
      <c r="B3" s="450"/>
      <c r="C3" s="451"/>
      <c r="D3" s="393"/>
      <c r="E3" s="393"/>
      <c r="F3" s="393"/>
      <c r="G3" s="393"/>
      <c r="H3" s="393"/>
      <c r="I3" s="393"/>
      <c r="J3" s="394"/>
      <c r="K3" s="47"/>
    </row>
    <row r="4" spans="1:15" ht="12.75" customHeight="1" x14ac:dyDescent="0.2">
      <c r="A4" s="45"/>
      <c r="B4" s="450"/>
      <c r="C4" s="451"/>
      <c r="D4" s="393"/>
      <c r="E4" s="393"/>
      <c r="F4" s="393"/>
      <c r="G4" s="393"/>
      <c r="H4" s="393"/>
      <c r="I4" s="393"/>
      <c r="J4" s="394"/>
      <c r="K4" s="136"/>
    </row>
    <row r="5" spans="1:15" ht="13.5" customHeight="1" thickBot="1" x14ac:dyDescent="0.25">
      <c r="A5" s="45"/>
      <c r="B5" s="452"/>
      <c r="C5" s="453"/>
      <c r="D5" s="393"/>
      <c r="E5" s="393"/>
      <c r="F5" s="393"/>
      <c r="G5" s="393"/>
      <c r="H5" s="393"/>
      <c r="I5" s="393"/>
      <c r="J5" s="394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406" t="s">
        <v>188</v>
      </c>
      <c r="C7" s="406"/>
      <c r="D7" s="41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14"/>
      <c r="F7" s="414"/>
      <c r="G7" s="414"/>
      <c r="H7" s="414"/>
      <c r="I7" s="414"/>
      <c r="J7" s="414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406" t="s">
        <v>236</v>
      </c>
      <c r="C9" s="406"/>
      <c r="D9" s="94" t="str">
        <f>'A.2.2. Promedio diarios (T y P)'!D9:D9</f>
        <v>CA-VMP-6</v>
      </c>
      <c r="E9" s="137"/>
      <c r="F9" s="406" t="s">
        <v>189</v>
      </c>
      <c r="G9" s="406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413" t="s">
        <v>15</v>
      </c>
      <c r="C11" s="413"/>
      <c r="D11" s="413"/>
      <c r="E11" s="413"/>
      <c r="F11" s="413"/>
      <c r="G11" s="413"/>
      <c r="H11" s="413"/>
      <c r="I11" s="413"/>
      <c r="J11" s="413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30" t="s">
        <v>17</v>
      </c>
      <c r="C13" s="431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28" t="s">
        <v>131</v>
      </c>
      <c r="J13" s="429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27" t="s">
        <v>16</v>
      </c>
      <c r="C15" s="427"/>
      <c r="D15" s="420" t="s">
        <v>8</v>
      </c>
      <c r="E15" s="420"/>
      <c r="F15" s="421" t="s">
        <v>14</v>
      </c>
      <c r="G15" s="422"/>
      <c r="H15" s="422"/>
      <c r="I15" s="422"/>
      <c r="J15" s="423"/>
      <c r="K15" s="50"/>
    </row>
    <row r="16" spans="1:15" x14ac:dyDescent="0.2">
      <c r="A16" s="45"/>
      <c r="B16" s="427"/>
      <c r="C16" s="427"/>
      <c r="D16" s="420" t="s">
        <v>9</v>
      </c>
      <c r="E16" s="420"/>
      <c r="F16" s="421" t="s">
        <v>67</v>
      </c>
      <c r="G16" s="422"/>
      <c r="H16" s="422"/>
      <c r="I16" s="422"/>
      <c r="J16" s="423"/>
      <c r="K16" s="50"/>
    </row>
    <row r="17" spans="1:14" ht="19.5" customHeight="1" x14ac:dyDescent="0.2">
      <c r="A17" s="45"/>
      <c r="B17" s="427"/>
      <c r="C17" s="427"/>
      <c r="D17" s="420" t="s">
        <v>10</v>
      </c>
      <c r="E17" s="420"/>
      <c r="F17" s="421" t="s">
        <v>205</v>
      </c>
      <c r="G17" s="422"/>
      <c r="H17" s="422"/>
      <c r="I17" s="422"/>
      <c r="J17" s="423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413" t="s">
        <v>18</v>
      </c>
      <c r="C19" s="413"/>
      <c r="D19" s="413"/>
      <c r="E19" s="413"/>
      <c r="F19" s="413"/>
      <c r="G19" s="413"/>
      <c r="H19" s="413"/>
      <c r="I19" s="413"/>
      <c r="J19" s="413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24" t="s">
        <v>3</v>
      </c>
      <c r="C21" s="425"/>
      <c r="D21" s="425"/>
      <c r="E21" s="425"/>
      <c r="F21" s="425"/>
      <c r="G21" s="425"/>
      <c r="H21" s="425"/>
      <c r="I21" s="425"/>
      <c r="J21" s="426"/>
      <c r="K21" s="53"/>
    </row>
    <row r="22" spans="1:14" ht="18" x14ac:dyDescent="0.2">
      <c r="A22" s="45"/>
      <c r="B22" s="54" t="s">
        <v>137</v>
      </c>
      <c r="C22" s="417" t="s">
        <v>25</v>
      </c>
      <c r="D22" s="417"/>
      <c r="E22" s="418">
        <f>+'A.2.2. Promedio diarios (T y P)'!D13</f>
        <v>0</v>
      </c>
      <c r="F22" s="418"/>
      <c r="G22" s="417" t="s">
        <v>26</v>
      </c>
      <c r="H22" s="417"/>
      <c r="I22" s="418">
        <f>+'A.2.2. Promedio diarios (T y P)'!G13</f>
        <v>0</v>
      </c>
      <c r="J22" s="419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415" t="s">
        <v>21</v>
      </c>
      <c r="C24" s="416"/>
      <c r="D24" s="57">
        <v>20.2</v>
      </c>
      <c r="E24" s="58" t="s">
        <v>62</v>
      </c>
      <c r="F24" s="59"/>
      <c r="G24" s="415" t="s">
        <v>22</v>
      </c>
      <c r="H24" s="416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32" t="s">
        <v>177</v>
      </c>
      <c r="C26" s="432"/>
      <c r="D26" s="432"/>
      <c r="E26" s="432"/>
      <c r="F26" s="432" t="s">
        <v>19</v>
      </c>
      <c r="G26" s="62" t="s">
        <v>1</v>
      </c>
      <c r="H26" s="63" t="s">
        <v>0</v>
      </c>
      <c r="I26" s="432" t="s">
        <v>179</v>
      </c>
      <c r="J26" s="432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32"/>
      <c r="G27" s="64" t="e">
        <f>+H27-2</f>
        <v>#DIV/0!</v>
      </c>
      <c r="H27" s="65" t="e">
        <f>EVEN(F28)</f>
        <v>#DIV/0!</v>
      </c>
      <c r="I27" s="432"/>
      <c r="J27" s="432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47" t="e">
        <f>-(H28-G28)/(H27-G27)*(H27-F28)+H28</f>
        <v>#DIV/0!</v>
      </c>
      <c r="J28" s="447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417" t="s">
        <v>25</v>
      </c>
      <c r="D30" s="417"/>
      <c r="E30" s="418">
        <f>+'A.2.2. Promedio diarios (T y P)'!D20</f>
        <v>0</v>
      </c>
      <c r="F30" s="418"/>
      <c r="G30" s="417" t="s">
        <v>26</v>
      </c>
      <c r="H30" s="417"/>
      <c r="I30" s="418">
        <f>+'A.2.2. Promedio diarios (T y P)'!G20</f>
        <v>0</v>
      </c>
      <c r="J30" s="419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415" t="s">
        <v>21</v>
      </c>
      <c r="C32" s="416"/>
      <c r="D32" s="70">
        <v>21.3</v>
      </c>
      <c r="E32" s="58" t="s">
        <v>62</v>
      </c>
      <c r="F32" s="59"/>
      <c r="G32" s="415" t="s">
        <v>22</v>
      </c>
      <c r="H32" s="416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32" t="s">
        <v>177</v>
      </c>
      <c r="C34" s="432"/>
      <c r="D34" s="432"/>
      <c r="E34" s="432"/>
      <c r="F34" s="432" t="s">
        <v>19</v>
      </c>
      <c r="G34" s="62" t="s">
        <v>1</v>
      </c>
      <c r="H34" s="63" t="s">
        <v>0</v>
      </c>
      <c r="I34" s="432" t="s">
        <v>179</v>
      </c>
      <c r="J34" s="432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32"/>
      <c r="G35" s="64" t="e">
        <f>+H35-2</f>
        <v>#DIV/0!</v>
      </c>
      <c r="H35" s="65" t="e">
        <f>EVEN(F36)</f>
        <v>#DIV/0!</v>
      </c>
      <c r="I35" s="432"/>
      <c r="J35" s="432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47" t="e">
        <f>-(H36-G36)/(H35-G35)*(H35-F36)+H36</f>
        <v>#DIV/0!</v>
      </c>
      <c r="J36" s="447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417" t="s">
        <v>25</v>
      </c>
      <c r="D38" s="417"/>
      <c r="E38" s="418">
        <f>+'A.2.2. Promedio diarios (T y P)'!D27</f>
        <v>0</v>
      </c>
      <c r="F38" s="418"/>
      <c r="G38" s="417" t="s">
        <v>26</v>
      </c>
      <c r="H38" s="417"/>
      <c r="I38" s="418">
        <f>+'A.2.2. Promedio diarios (T y P)'!G27</f>
        <v>0</v>
      </c>
      <c r="J38" s="419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415" t="s">
        <v>21</v>
      </c>
      <c r="C40" s="416"/>
      <c r="D40" s="70">
        <v>20.9</v>
      </c>
      <c r="E40" s="58" t="s">
        <v>62</v>
      </c>
      <c r="F40" s="59"/>
      <c r="G40" s="415" t="s">
        <v>22</v>
      </c>
      <c r="H40" s="416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32" t="s">
        <v>177</v>
      </c>
      <c r="C42" s="432"/>
      <c r="D42" s="432"/>
      <c r="E42" s="432"/>
      <c r="F42" s="432" t="s">
        <v>19</v>
      </c>
      <c r="G42" s="62" t="s">
        <v>1</v>
      </c>
      <c r="H42" s="63" t="s">
        <v>0</v>
      </c>
      <c r="I42" s="432" t="s">
        <v>179</v>
      </c>
      <c r="J42" s="432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32"/>
      <c r="G43" s="64" t="e">
        <f>+H43-2</f>
        <v>#DIV/0!</v>
      </c>
      <c r="H43" s="65" t="e">
        <f>EVEN(F44)</f>
        <v>#DIV/0!</v>
      </c>
      <c r="I43" s="432"/>
      <c r="J43" s="432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47" t="e">
        <f>-(H44-G44)/(H43-G43)*(H43-F44)+H44</f>
        <v>#DIV/0!</v>
      </c>
      <c r="J44" s="447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417" t="s">
        <v>25</v>
      </c>
      <c r="D46" s="417"/>
      <c r="E46" s="418">
        <f>+'A.2.2. Promedio diarios (T y P)'!D34</f>
        <v>0</v>
      </c>
      <c r="F46" s="418"/>
      <c r="G46" s="417" t="s">
        <v>26</v>
      </c>
      <c r="H46" s="417"/>
      <c r="I46" s="418">
        <f>+'A.2.2. Promedio diarios (T y P)'!G34</f>
        <v>0</v>
      </c>
      <c r="J46" s="419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415" t="s">
        <v>21</v>
      </c>
      <c r="C48" s="416"/>
      <c r="D48" s="70">
        <v>21.7</v>
      </c>
      <c r="E48" s="58" t="s">
        <v>62</v>
      </c>
      <c r="F48" s="59"/>
      <c r="G48" s="415" t="s">
        <v>22</v>
      </c>
      <c r="H48" s="416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32" t="s">
        <v>177</v>
      </c>
      <c r="C50" s="432"/>
      <c r="D50" s="432"/>
      <c r="E50" s="432"/>
      <c r="F50" s="432" t="s">
        <v>19</v>
      </c>
      <c r="G50" s="62" t="s">
        <v>1</v>
      </c>
      <c r="H50" s="63" t="s">
        <v>0</v>
      </c>
      <c r="I50" s="432" t="s">
        <v>179</v>
      </c>
      <c r="J50" s="432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32"/>
      <c r="G51" s="64" t="e">
        <f>+H51-2</f>
        <v>#DIV/0!</v>
      </c>
      <c r="H51" s="65" t="e">
        <f>EVEN(F52)</f>
        <v>#DIV/0!</v>
      </c>
      <c r="I51" s="432"/>
      <c r="J51" s="432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47" t="e">
        <f>-(H52-G52)/(H51-G51)*(H51-F52)+H52</f>
        <v>#DIV/0!</v>
      </c>
      <c r="J52" s="447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417" t="s">
        <v>25</v>
      </c>
      <c r="D54" s="417"/>
      <c r="E54" s="418">
        <f>+'A.2.2. Promedio diarios (T y P)'!D41</f>
        <v>0</v>
      </c>
      <c r="F54" s="418"/>
      <c r="G54" s="417" t="s">
        <v>26</v>
      </c>
      <c r="H54" s="417"/>
      <c r="I54" s="418">
        <f>+'A.2.2. Promedio diarios (T y P)'!G41</f>
        <v>0</v>
      </c>
      <c r="J54" s="419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415" t="s">
        <v>21</v>
      </c>
      <c r="C56" s="416"/>
      <c r="D56" s="57">
        <v>21.6</v>
      </c>
      <c r="E56" s="58" t="s">
        <v>62</v>
      </c>
      <c r="F56" s="59"/>
      <c r="G56" s="415" t="s">
        <v>22</v>
      </c>
      <c r="H56" s="416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32" t="s">
        <v>177</v>
      </c>
      <c r="C58" s="432"/>
      <c r="D58" s="432"/>
      <c r="E58" s="432"/>
      <c r="F58" s="432" t="s">
        <v>19</v>
      </c>
      <c r="G58" s="62" t="s">
        <v>1</v>
      </c>
      <c r="H58" s="63" t="s">
        <v>0</v>
      </c>
      <c r="I58" s="432" t="s">
        <v>179</v>
      </c>
      <c r="J58" s="432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32"/>
      <c r="G59" s="64" t="e">
        <f>+H59-2</f>
        <v>#DIV/0!</v>
      </c>
      <c r="H59" s="65" t="e">
        <f>EVEN(F60)</f>
        <v>#DIV/0!</v>
      </c>
      <c r="I59" s="432"/>
      <c r="J59" s="432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47" t="e">
        <f>-(H60-G60)/(H59-G59)*(H59-F60)+H60</f>
        <v>#DIV/0!</v>
      </c>
      <c r="J60" s="447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417" t="s">
        <v>25</v>
      </c>
      <c r="D62" s="417"/>
      <c r="E62" s="418" t="e">
        <f>+'A.2.2. Promedio diarios (T y P)'!#REF!</f>
        <v>#REF!</v>
      </c>
      <c r="F62" s="418"/>
      <c r="G62" s="417" t="s">
        <v>26</v>
      </c>
      <c r="H62" s="417"/>
      <c r="I62" s="418" t="e">
        <f>+'A.2.2. Promedio diarios (T y P)'!#REF!</f>
        <v>#REF!</v>
      </c>
      <c r="J62" s="419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415" t="s">
        <v>21</v>
      </c>
      <c r="C64" s="416"/>
      <c r="D64" s="57"/>
      <c r="E64" s="58" t="s">
        <v>62</v>
      </c>
      <c r="F64" s="59"/>
      <c r="G64" s="415" t="s">
        <v>22</v>
      </c>
      <c r="H64" s="416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32" t="s">
        <v>177</v>
      </c>
      <c r="C66" s="432"/>
      <c r="D66" s="432"/>
      <c r="E66" s="432"/>
      <c r="F66" s="432" t="s">
        <v>19</v>
      </c>
      <c r="G66" s="62" t="s">
        <v>1</v>
      </c>
      <c r="H66" s="62" t="s">
        <v>0</v>
      </c>
      <c r="I66" s="432" t="s">
        <v>179</v>
      </c>
      <c r="J66" s="432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32"/>
      <c r="G67" s="64" t="e">
        <f>+H67-2</f>
        <v>#REF!</v>
      </c>
      <c r="H67" s="64" t="e">
        <f>EVEN(F68)</f>
        <v>#REF!</v>
      </c>
      <c r="I67" s="432"/>
      <c r="J67" s="432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34" t="e">
        <f>-(H68-G68)/(H67-G67)*(H67-F68)+H68</f>
        <v>#REF!</v>
      </c>
      <c r="J68" s="435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417" t="s">
        <v>25</v>
      </c>
      <c r="D70" s="417"/>
      <c r="E70" s="418" t="e">
        <f>+'A.2.2. Promedio diarios (T y P)'!#REF!</f>
        <v>#REF!</v>
      </c>
      <c r="F70" s="418"/>
      <c r="G70" s="417" t="s">
        <v>26</v>
      </c>
      <c r="H70" s="417"/>
      <c r="I70" s="418" t="e">
        <f>+'A.2.2. Promedio diarios (T y P)'!#REF!</f>
        <v>#REF!</v>
      </c>
      <c r="J70" s="433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415" t="s">
        <v>21</v>
      </c>
      <c r="C72" s="416"/>
      <c r="D72" s="57"/>
      <c r="E72" s="58" t="s">
        <v>62</v>
      </c>
      <c r="F72" s="59"/>
      <c r="G72" s="415" t="s">
        <v>22</v>
      </c>
      <c r="H72" s="416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36" t="s">
        <v>177</v>
      </c>
      <c r="C74" s="437"/>
      <c r="D74" s="437"/>
      <c r="E74" s="438"/>
      <c r="F74" s="439" t="s">
        <v>19</v>
      </c>
      <c r="G74" s="62" t="s">
        <v>1</v>
      </c>
      <c r="H74" s="63" t="s">
        <v>0</v>
      </c>
      <c r="I74" s="441" t="s">
        <v>179</v>
      </c>
      <c r="J74" s="442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40"/>
      <c r="G75" s="64" t="e">
        <f>+H75-2</f>
        <v>#REF!</v>
      </c>
      <c r="H75" s="65" t="e">
        <f>EVEN(F76)</f>
        <v>#REF!</v>
      </c>
      <c r="I75" s="443"/>
      <c r="J75" s="444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45" t="e">
        <f>-(H76-G76)/(H75-G75)*(H75-F76)+H76</f>
        <v>#REF!</v>
      </c>
      <c r="J76" s="446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417" t="s">
        <v>25</v>
      </c>
      <c r="D78" s="417"/>
      <c r="E78" s="418" t="e">
        <f>+'A.2.2. Promedio diarios (T y P)'!#REF!</f>
        <v>#REF!</v>
      </c>
      <c r="F78" s="418"/>
      <c r="G78" s="417" t="s">
        <v>26</v>
      </c>
      <c r="H78" s="417"/>
      <c r="I78" s="418" t="e">
        <f>+'A.2.2. Promedio diarios (T y P)'!#REF!</f>
        <v>#REF!</v>
      </c>
      <c r="J78" s="433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415" t="s">
        <v>21</v>
      </c>
      <c r="C80" s="416"/>
      <c r="D80" s="57"/>
      <c r="E80" s="58" t="s">
        <v>62</v>
      </c>
      <c r="F80" s="59"/>
      <c r="G80" s="415" t="s">
        <v>22</v>
      </c>
      <c r="H80" s="416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36" t="s">
        <v>177</v>
      </c>
      <c r="C82" s="437"/>
      <c r="D82" s="437"/>
      <c r="E82" s="438"/>
      <c r="F82" s="439" t="s">
        <v>19</v>
      </c>
      <c r="G82" s="62" t="s">
        <v>1</v>
      </c>
      <c r="H82" s="63" t="s">
        <v>0</v>
      </c>
      <c r="I82" s="441" t="s">
        <v>34</v>
      </c>
      <c r="J82" s="442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40"/>
      <c r="G83" s="64" t="e">
        <f>+H83-2</f>
        <v>#REF!</v>
      </c>
      <c r="H83" s="65" t="e">
        <f>EVEN(F84)</f>
        <v>#REF!</v>
      </c>
      <c r="I83" s="443"/>
      <c r="J83" s="444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45" t="e">
        <f>-(H84-G84)/(H83-G83)*(H83-F84)+H84</f>
        <v>#REF!</v>
      </c>
      <c r="J84" s="446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417" t="s">
        <v>25</v>
      </c>
      <c r="D86" s="417"/>
      <c r="E86" s="418" t="e">
        <f>+'A.2.2. Promedio diarios (T y P)'!#REF!</f>
        <v>#REF!</v>
      </c>
      <c r="F86" s="418"/>
      <c r="G86" s="417" t="s">
        <v>26</v>
      </c>
      <c r="H86" s="417"/>
      <c r="I86" s="418" t="e">
        <f>+'A.2.2. Promedio diarios (T y P)'!#REF!</f>
        <v>#REF!</v>
      </c>
      <c r="J86" s="433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415" t="s">
        <v>21</v>
      </c>
      <c r="C88" s="416"/>
      <c r="D88" s="57"/>
      <c r="E88" s="58" t="s">
        <v>62</v>
      </c>
      <c r="F88" s="59"/>
      <c r="G88" s="415" t="s">
        <v>22</v>
      </c>
      <c r="H88" s="416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36" t="s">
        <v>177</v>
      </c>
      <c r="C90" s="437"/>
      <c r="D90" s="437"/>
      <c r="E90" s="438"/>
      <c r="F90" s="439" t="s">
        <v>19</v>
      </c>
      <c r="G90" s="62" t="s">
        <v>1</v>
      </c>
      <c r="H90" s="63" t="s">
        <v>0</v>
      </c>
      <c r="I90" s="441" t="s">
        <v>34</v>
      </c>
      <c r="J90" s="442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40"/>
      <c r="G91" s="64" t="e">
        <f>+H91-2</f>
        <v>#REF!</v>
      </c>
      <c r="H91" s="65" t="e">
        <f>EVEN(F92)</f>
        <v>#REF!</v>
      </c>
      <c r="I91" s="443"/>
      <c r="J91" s="444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45" t="e">
        <f>-(H92-G92)/(H91-G91)*(H91-F92)+H92</f>
        <v>#REF!</v>
      </c>
      <c r="J92" s="446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417" t="s">
        <v>25</v>
      </c>
      <c r="D94" s="417"/>
      <c r="E94" s="418" t="e">
        <f>+'A.2.2. Promedio diarios (T y P)'!#REF!</f>
        <v>#REF!</v>
      </c>
      <c r="F94" s="418"/>
      <c r="G94" s="417" t="s">
        <v>26</v>
      </c>
      <c r="H94" s="417"/>
      <c r="I94" s="418" t="e">
        <f>+'A.2.2. Promedio diarios (T y P)'!#REF!</f>
        <v>#REF!</v>
      </c>
      <c r="J94" s="433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415" t="s">
        <v>21</v>
      </c>
      <c r="C96" s="416"/>
      <c r="D96" s="57"/>
      <c r="E96" s="58" t="s">
        <v>62</v>
      </c>
      <c r="F96" s="59"/>
      <c r="G96" s="415" t="s">
        <v>22</v>
      </c>
      <c r="H96" s="416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36" t="s">
        <v>177</v>
      </c>
      <c r="C98" s="437"/>
      <c r="D98" s="437"/>
      <c r="E98" s="438"/>
      <c r="F98" s="439" t="s">
        <v>19</v>
      </c>
      <c r="G98" s="62" t="s">
        <v>1</v>
      </c>
      <c r="H98" s="63" t="s">
        <v>0</v>
      </c>
      <c r="I98" s="441" t="s">
        <v>34</v>
      </c>
      <c r="J98" s="442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40"/>
      <c r="G99" s="64" t="e">
        <f>+H99-2</f>
        <v>#REF!</v>
      </c>
      <c r="H99" s="65" t="e">
        <f>EVEN(F100)</f>
        <v>#REF!</v>
      </c>
      <c r="I99" s="443"/>
      <c r="J99" s="444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45" t="e">
        <f>-(H100-G100)/(H99-G99)*(H99-F100)+H100</f>
        <v>#REF!</v>
      </c>
      <c r="J100" s="446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417" t="s">
        <v>25</v>
      </c>
      <c r="D102" s="417"/>
      <c r="E102" s="418" t="e">
        <f>+'A.2.2. Promedio diarios (T y P)'!#REF!</f>
        <v>#REF!</v>
      </c>
      <c r="F102" s="418"/>
      <c r="G102" s="417" t="s">
        <v>26</v>
      </c>
      <c r="H102" s="417"/>
      <c r="I102" s="418" t="e">
        <f>+'A.2.2. Promedio diarios (T y P)'!#REF!</f>
        <v>#REF!</v>
      </c>
      <c r="J102" s="433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415" t="s">
        <v>21</v>
      </c>
      <c r="C104" s="416"/>
      <c r="D104" s="57"/>
      <c r="E104" s="58" t="s">
        <v>62</v>
      </c>
      <c r="F104" s="59"/>
      <c r="G104" s="415" t="s">
        <v>22</v>
      </c>
      <c r="H104" s="416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36" t="s">
        <v>177</v>
      </c>
      <c r="C106" s="437"/>
      <c r="D106" s="437"/>
      <c r="E106" s="438"/>
      <c r="F106" s="439" t="s">
        <v>19</v>
      </c>
      <c r="G106" s="62" t="s">
        <v>1</v>
      </c>
      <c r="H106" s="63" t="s">
        <v>0</v>
      </c>
      <c r="I106" s="441" t="s">
        <v>34</v>
      </c>
      <c r="J106" s="442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40"/>
      <c r="G107" s="64" t="e">
        <f>+H107-2</f>
        <v>#REF!</v>
      </c>
      <c r="H107" s="65" t="e">
        <f>EVEN(F108)</f>
        <v>#REF!</v>
      </c>
      <c r="I107" s="443"/>
      <c r="J107" s="444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45" t="e">
        <f>-(H108-G108)/(H107-G107)*(H107-F108)+H108</f>
        <v>#REF!</v>
      </c>
      <c r="J108" s="446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417" t="s">
        <v>25</v>
      </c>
      <c r="D110" s="417"/>
      <c r="E110" s="418" t="e">
        <f>+'A.2.2. Promedio diarios (T y P)'!#REF!</f>
        <v>#REF!</v>
      </c>
      <c r="F110" s="418"/>
      <c r="G110" s="417" t="s">
        <v>26</v>
      </c>
      <c r="H110" s="417"/>
      <c r="I110" s="418" t="e">
        <f>+'A.2.2. Promedio diarios (T y P)'!#REF!</f>
        <v>#REF!</v>
      </c>
      <c r="J110" s="433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415" t="s">
        <v>21</v>
      </c>
      <c r="C112" s="416"/>
      <c r="D112" s="57"/>
      <c r="E112" s="58" t="s">
        <v>62</v>
      </c>
      <c r="F112" s="59"/>
      <c r="G112" s="415" t="s">
        <v>22</v>
      </c>
      <c r="H112" s="416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36" t="s">
        <v>177</v>
      </c>
      <c r="C114" s="437"/>
      <c r="D114" s="437"/>
      <c r="E114" s="438"/>
      <c r="F114" s="439" t="s">
        <v>19</v>
      </c>
      <c r="G114" s="62" t="s">
        <v>1</v>
      </c>
      <c r="H114" s="63" t="s">
        <v>0</v>
      </c>
      <c r="I114" s="441" t="s">
        <v>34</v>
      </c>
      <c r="J114" s="442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40"/>
      <c r="G115" s="64" t="e">
        <f>+H115-2</f>
        <v>#REF!</v>
      </c>
      <c r="H115" s="65" t="e">
        <f>EVEN(F116)</f>
        <v>#REF!</v>
      </c>
      <c r="I115" s="443"/>
      <c r="J115" s="444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45" t="e">
        <f>-(H116-G116)/(H115-G115)*(H115-F116)+H116</f>
        <v>#REF!</v>
      </c>
      <c r="J116" s="446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417" t="s">
        <v>25</v>
      </c>
      <c r="D118" s="417"/>
      <c r="E118" s="418" t="e">
        <f>+'A.2.2. Promedio diarios (T y P)'!#REF!</f>
        <v>#REF!</v>
      </c>
      <c r="F118" s="418"/>
      <c r="G118" s="417" t="s">
        <v>26</v>
      </c>
      <c r="H118" s="417"/>
      <c r="I118" s="418" t="e">
        <f>+'A.2.2. Promedio diarios (T y P)'!#REF!</f>
        <v>#REF!</v>
      </c>
      <c r="J118" s="433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415" t="s">
        <v>21</v>
      </c>
      <c r="C120" s="416"/>
      <c r="D120" s="57"/>
      <c r="E120" s="58" t="s">
        <v>62</v>
      </c>
      <c r="F120" s="59"/>
      <c r="G120" s="415" t="s">
        <v>22</v>
      </c>
      <c r="H120" s="416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36" t="s">
        <v>177</v>
      </c>
      <c r="C122" s="437"/>
      <c r="D122" s="437"/>
      <c r="E122" s="438"/>
      <c r="F122" s="439" t="s">
        <v>19</v>
      </c>
      <c r="G122" s="62" t="s">
        <v>1</v>
      </c>
      <c r="H122" s="63" t="s">
        <v>0</v>
      </c>
      <c r="I122" s="441" t="s">
        <v>34</v>
      </c>
      <c r="J122" s="442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40"/>
      <c r="G123" s="64" t="e">
        <f>+H123-2</f>
        <v>#REF!</v>
      </c>
      <c r="H123" s="65" t="e">
        <f>EVEN(F124)</f>
        <v>#REF!</v>
      </c>
      <c r="I123" s="443"/>
      <c r="J123" s="444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45" t="e">
        <f>-(H124-G124)/(H123-G123)*(H123-F124)+H124</f>
        <v>#REF!</v>
      </c>
      <c r="J124" s="446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417" t="s">
        <v>25</v>
      </c>
      <c r="D126" s="417"/>
      <c r="E126" s="418" t="e">
        <f>+'A.2.2. Promedio diarios (T y P)'!#REF!</f>
        <v>#REF!</v>
      </c>
      <c r="F126" s="418"/>
      <c r="G126" s="417" t="s">
        <v>26</v>
      </c>
      <c r="H126" s="417"/>
      <c r="I126" s="418" t="e">
        <f>+'A.2.2. Promedio diarios (T y P)'!#REF!</f>
        <v>#REF!</v>
      </c>
      <c r="J126" s="433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415" t="s">
        <v>21</v>
      </c>
      <c r="C128" s="416"/>
      <c r="D128" s="57"/>
      <c r="E128" s="58" t="s">
        <v>62</v>
      </c>
      <c r="F128" s="59"/>
      <c r="G128" s="415" t="s">
        <v>22</v>
      </c>
      <c r="H128" s="416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36" t="s">
        <v>177</v>
      </c>
      <c r="C130" s="437"/>
      <c r="D130" s="437"/>
      <c r="E130" s="438"/>
      <c r="F130" s="439" t="s">
        <v>19</v>
      </c>
      <c r="G130" s="62" t="s">
        <v>1</v>
      </c>
      <c r="H130" s="63" t="s">
        <v>0</v>
      </c>
      <c r="I130" s="441" t="s">
        <v>34</v>
      </c>
      <c r="J130" s="442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40"/>
      <c r="G131" s="64" t="e">
        <f>+H131-2</f>
        <v>#REF!</v>
      </c>
      <c r="H131" s="65" t="e">
        <f>EVEN(F132)</f>
        <v>#REF!</v>
      </c>
      <c r="I131" s="443"/>
      <c r="J131" s="444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45" t="e">
        <f>-(H132-G132)/(H131-G131)*(H131-F132)+H132</f>
        <v>#REF!</v>
      </c>
      <c r="J132" s="446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417" t="s">
        <v>25</v>
      </c>
      <c r="D134" s="417"/>
      <c r="E134" s="418" t="e">
        <f>+'A.2.2. Promedio diarios (T y P)'!#REF!</f>
        <v>#REF!</v>
      </c>
      <c r="F134" s="418"/>
      <c r="G134" s="417" t="s">
        <v>26</v>
      </c>
      <c r="H134" s="417"/>
      <c r="I134" s="418" t="e">
        <f>+'A.2.2. Promedio diarios (T y P)'!#REF!</f>
        <v>#REF!</v>
      </c>
      <c r="J134" s="433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415" t="s">
        <v>21</v>
      </c>
      <c r="C136" s="416"/>
      <c r="D136" s="57"/>
      <c r="E136" s="58" t="s">
        <v>62</v>
      </c>
      <c r="F136" s="59"/>
      <c r="G136" s="415" t="s">
        <v>22</v>
      </c>
      <c r="H136" s="416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36" t="s">
        <v>177</v>
      </c>
      <c r="C138" s="437"/>
      <c r="D138" s="437"/>
      <c r="E138" s="438"/>
      <c r="F138" s="439" t="s">
        <v>19</v>
      </c>
      <c r="G138" s="62" t="s">
        <v>1</v>
      </c>
      <c r="H138" s="63" t="s">
        <v>0</v>
      </c>
      <c r="I138" s="441" t="s">
        <v>34</v>
      </c>
      <c r="J138" s="442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40"/>
      <c r="G139" s="64" t="e">
        <f>+H139-2</f>
        <v>#REF!</v>
      </c>
      <c r="H139" s="65" t="e">
        <f>EVEN(F140)</f>
        <v>#REF!</v>
      </c>
      <c r="I139" s="443"/>
      <c r="J139" s="444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45" t="e">
        <f>-(H140-G140)/(H139-G139)*(H139-F140)+H140</f>
        <v>#REF!</v>
      </c>
      <c r="J140" s="446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411" t="s">
        <v>13</v>
      </c>
      <c r="C142" s="411"/>
      <c r="D142" s="411"/>
      <c r="E142" s="411"/>
      <c r="F142" s="411"/>
      <c r="G142" s="411"/>
      <c r="H142" s="411"/>
      <c r="I142" s="411"/>
      <c r="J142" s="411"/>
      <c r="K142" s="47"/>
    </row>
    <row r="143" spans="1:11" ht="35.25" customHeight="1" x14ac:dyDescent="0.2">
      <c r="A143" s="45"/>
      <c r="B143" s="412" t="s">
        <v>173</v>
      </c>
      <c r="C143" s="412"/>
      <c r="D143" s="412"/>
      <c r="E143" s="412"/>
      <c r="F143" s="412"/>
      <c r="G143" s="412"/>
      <c r="H143" s="412"/>
      <c r="I143" s="412"/>
      <c r="J143" s="412"/>
      <c r="K143" s="47"/>
    </row>
  </sheetData>
  <mergeCells count="170"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57"/>
      <c r="C2" s="458"/>
      <c r="D2" s="459"/>
      <c r="E2" s="466" t="s">
        <v>220</v>
      </c>
      <c r="F2" s="467"/>
      <c r="G2" s="467"/>
      <c r="H2" s="467"/>
      <c r="I2" s="467"/>
      <c r="J2" s="467"/>
      <c r="K2" s="467"/>
      <c r="L2" s="467"/>
      <c r="M2" s="468"/>
      <c r="N2" s="85"/>
    </row>
    <row r="3" spans="1:14" s="5" customFormat="1" ht="12.75" customHeight="1" x14ac:dyDescent="0.2">
      <c r="A3" s="73"/>
      <c r="B3" s="460"/>
      <c r="C3" s="461"/>
      <c r="D3" s="462"/>
      <c r="E3" s="469"/>
      <c r="F3" s="470"/>
      <c r="G3" s="470"/>
      <c r="H3" s="470"/>
      <c r="I3" s="470"/>
      <c r="J3" s="470"/>
      <c r="K3" s="470"/>
      <c r="L3" s="470"/>
      <c r="M3" s="471"/>
      <c r="N3" s="85"/>
    </row>
    <row r="4" spans="1:14" s="5" customFormat="1" ht="12.75" customHeight="1" x14ac:dyDescent="0.2">
      <c r="A4" s="73"/>
      <c r="B4" s="460"/>
      <c r="C4" s="461"/>
      <c r="D4" s="462"/>
      <c r="E4" s="469"/>
      <c r="F4" s="470"/>
      <c r="G4" s="470"/>
      <c r="H4" s="470"/>
      <c r="I4" s="470"/>
      <c r="J4" s="470"/>
      <c r="K4" s="470"/>
      <c r="L4" s="470"/>
      <c r="M4" s="471"/>
      <c r="N4" s="85"/>
    </row>
    <row r="5" spans="1:14" s="5" customFormat="1" ht="13.5" customHeight="1" x14ac:dyDescent="0.2">
      <c r="A5" s="73"/>
      <c r="B5" s="463"/>
      <c r="C5" s="464"/>
      <c r="D5" s="465"/>
      <c r="E5" s="472"/>
      <c r="F5" s="473"/>
      <c r="G5" s="473"/>
      <c r="H5" s="473"/>
      <c r="I5" s="473"/>
      <c r="J5" s="473"/>
      <c r="K5" s="473"/>
      <c r="L5" s="473"/>
      <c r="M5" s="474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406" t="s">
        <v>188</v>
      </c>
      <c r="C7" s="406"/>
      <c r="D7" s="406"/>
      <c r="E7" s="398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98"/>
      <c r="G7" s="398"/>
      <c r="H7" s="398"/>
      <c r="I7" s="398"/>
      <c r="J7" s="398"/>
      <c r="K7" s="398"/>
      <c r="L7" s="398"/>
      <c r="M7" s="398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406" t="s">
        <v>236</v>
      </c>
      <c r="C9" s="406"/>
      <c r="D9" s="406"/>
      <c r="E9" s="397" t="str">
        <f>'A.2.1. Promedio meteorologia'!E8</f>
        <v>CA-VMP-6</v>
      </c>
      <c r="F9" s="397"/>
      <c r="G9" s="138"/>
      <c r="H9" s="406" t="s">
        <v>189</v>
      </c>
      <c r="I9" s="406"/>
      <c r="J9" s="475" t="str">
        <f>'A.2.1. Promedio meteorologia'!G8</f>
        <v>0001-7-2020-411</v>
      </c>
      <c r="K9" s="475"/>
      <c r="L9" s="475"/>
      <c r="M9" s="475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79" t="s">
        <v>178</v>
      </c>
      <c r="H11" s="480"/>
      <c r="I11" s="479" t="s">
        <v>238</v>
      </c>
      <c r="J11" s="480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76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81">
        <f>+'A.2.2. Promedio diarios (T y P)'!M13</f>
        <v>0</v>
      </c>
      <c r="H12" s="482"/>
      <c r="I12" s="493" t="e">
        <f>+'A.2.3. Flujo promedio'!I28</f>
        <v>#DIV/0!</v>
      </c>
      <c r="J12" s="494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77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83">
        <f>+'A.2.2. Promedio diarios (T y P)'!M20</f>
        <v>0</v>
      </c>
      <c r="H13" s="484"/>
      <c r="I13" s="491" t="e">
        <f>'A.2.3. Flujo promedio'!I36:J36</f>
        <v>#DIV/0!</v>
      </c>
      <c r="J13" s="492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77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83">
        <f>+'A.2.2. Promedio diarios (T y P)'!M27</f>
        <v>0</v>
      </c>
      <c r="H14" s="484"/>
      <c r="I14" s="491" t="e">
        <f>'A.2.3. Flujo promedio'!I44:J44</f>
        <v>#DIV/0!</v>
      </c>
      <c r="J14" s="492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77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83">
        <f>+'A.2.2. Promedio diarios (T y P)'!M34</f>
        <v>0</v>
      </c>
      <c r="H15" s="484"/>
      <c r="I15" s="491" t="e">
        <f>'A.2.3. Flujo promedio'!I52:J52</f>
        <v>#DIV/0!</v>
      </c>
      <c r="J15" s="492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77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85">
        <f>+'A.2.2. Promedio diarios (T y P)'!M41</f>
        <v>0</v>
      </c>
      <c r="H16" s="486"/>
      <c r="I16" s="491" t="e">
        <f>'A.2.3. Flujo promedio'!I60:J60</f>
        <v>#DIV/0!</v>
      </c>
      <c r="J16" s="492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77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97" t="e">
        <f>+'A.2.2. Promedio diarios (T y P)'!#REF!</f>
        <v>#REF!</v>
      </c>
      <c r="H17" s="498"/>
      <c r="I17" s="491" t="e">
        <f>+#REF!</f>
        <v>#REF!</v>
      </c>
      <c r="J17" s="492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77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83" t="e">
        <f>+'A.2.2. Promedio diarios (T y P)'!#REF!</f>
        <v>#REF!</v>
      </c>
      <c r="H18" s="484"/>
      <c r="I18" s="491" t="e">
        <f>+#REF!</f>
        <v>#REF!</v>
      </c>
      <c r="J18" s="492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77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83" t="e">
        <f>+'A.2.2. Promedio diarios (T y P)'!#REF!</f>
        <v>#REF!</v>
      </c>
      <c r="H19" s="484"/>
      <c r="I19" s="491" t="e">
        <f>+#REF!</f>
        <v>#REF!</v>
      </c>
      <c r="J19" s="492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77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95" t="e">
        <f>+'A.2.2. Promedio diarios (T y P)'!#REF!</f>
        <v>#REF!</v>
      </c>
      <c r="H20" s="496"/>
      <c r="I20" s="491" t="e">
        <f>+#REF!</f>
        <v>#REF!</v>
      </c>
      <c r="J20" s="492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77"/>
      <c r="D21" s="68"/>
      <c r="E21" s="82" t="e">
        <f>+'A.2.2. Promedio diarios (T y P)'!#REF!</f>
        <v>#REF!</v>
      </c>
      <c r="F21" s="82">
        <f>+'A.2.2. Promedio diarios (T y P)'!G9</f>
        <v>0</v>
      </c>
      <c r="G21" s="495" t="e">
        <f>+'A.2.2. Promedio diarios (T y P)'!#REF!</f>
        <v>#REF!</v>
      </c>
      <c r="H21" s="496"/>
      <c r="I21" s="491" t="e">
        <f>+#REF!</f>
        <v>#REF!</v>
      </c>
      <c r="J21" s="492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77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95" t="e">
        <f>+'A.2.2. Promedio diarios (T y P)'!#REF!</f>
        <v>#REF!</v>
      </c>
      <c r="H22" s="496"/>
      <c r="I22" s="491" t="e">
        <f>+#REF!</f>
        <v>#REF!</v>
      </c>
      <c r="J22" s="492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77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95" t="e">
        <f>+'A.2.2. Promedio diarios (T y P)'!#REF!</f>
        <v>#REF!</v>
      </c>
      <c r="H23" s="496"/>
      <c r="I23" s="491" t="e">
        <f>+#REF!</f>
        <v>#REF!</v>
      </c>
      <c r="J23" s="492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77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95" t="e">
        <f>+'A.2.2. Promedio diarios (T y P)'!#REF!</f>
        <v>#REF!</v>
      </c>
      <c r="H24" s="496"/>
      <c r="I24" s="491" t="e">
        <f>+#REF!</f>
        <v>#REF!</v>
      </c>
      <c r="J24" s="492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77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95" t="e">
        <f>+'A.2.2. Promedio diarios (T y P)'!#REF!</f>
        <v>#REF!</v>
      </c>
      <c r="H25" s="496"/>
      <c r="I25" s="491" t="e">
        <f>+#REF!</f>
        <v>#REF!</v>
      </c>
      <c r="J25" s="492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78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87" t="e">
        <f>+'A.2.2. Promedio diarios (T y P)'!#REF!</f>
        <v>#REF!</v>
      </c>
      <c r="H26" s="488"/>
      <c r="I26" s="489" t="e">
        <f>+#REF!</f>
        <v>#REF!</v>
      </c>
      <c r="J26" s="490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54" t="s">
        <v>234</v>
      </c>
      <c r="C29" s="455"/>
      <c r="D29" s="455"/>
      <c r="E29" s="455"/>
      <c r="F29" s="455"/>
      <c r="G29" s="455"/>
      <c r="H29" s="455"/>
      <c r="I29" s="455"/>
      <c r="J29" s="455"/>
      <c r="K29" s="455"/>
      <c r="L29" s="455"/>
      <c r="M29" s="456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502"/>
      <c r="C2" s="503"/>
      <c r="D2" s="503"/>
      <c r="E2" s="507" t="s">
        <v>223</v>
      </c>
      <c r="F2" s="508"/>
      <c r="G2" s="508"/>
      <c r="H2" s="508"/>
      <c r="I2" s="508"/>
      <c r="J2" s="508"/>
      <c r="K2" s="508"/>
      <c r="L2" s="508"/>
      <c r="M2" s="509"/>
      <c r="N2" s="85"/>
    </row>
    <row r="3" spans="1:16" s="5" customFormat="1" ht="12.75" customHeight="1" x14ac:dyDescent="0.2">
      <c r="A3" s="73"/>
      <c r="B3" s="504"/>
      <c r="C3" s="461"/>
      <c r="D3" s="461"/>
      <c r="E3" s="510"/>
      <c r="F3" s="470"/>
      <c r="G3" s="470"/>
      <c r="H3" s="470"/>
      <c r="I3" s="470"/>
      <c r="J3" s="470"/>
      <c r="K3" s="470"/>
      <c r="L3" s="470"/>
      <c r="M3" s="511"/>
      <c r="N3" s="85"/>
    </row>
    <row r="4" spans="1:16" s="5" customFormat="1" ht="12.75" customHeight="1" x14ac:dyDescent="0.2">
      <c r="A4" s="73"/>
      <c r="B4" s="504"/>
      <c r="C4" s="461"/>
      <c r="D4" s="461"/>
      <c r="E4" s="510"/>
      <c r="F4" s="470"/>
      <c r="G4" s="470"/>
      <c r="H4" s="470"/>
      <c r="I4" s="470"/>
      <c r="J4" s="470"/>
      <c r="K4" s="470"/>
      <c r="L4" s="470"/>
      <c r="M4" s="511"/>
      <c r="N4" s="85"/>
    </row>
    <row r="5" spans="1:16" s="5" customFormat="1" ht="13.5" customHeight="1" thickBot="1" x14ac:dyDescent="0.25">
      <c r="A5" s="73"/>
      <c r="B5" s="505"/>
      <c r="C5" s="506"/>
      <c r="D5" s="506"/>
      <c r="E5" s="512"/>
      <c r="F5" s="513"/>
      <c r="G5" s="513"/>
      <c r="H5" s="513"/>
      <c r="I5" s="513"/>
      <c r="J5" s="513"/>
      <c r="K5" s="513"/>
      <c r="L5" s="513"/>
      <c r="M5" s="514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27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7"/>
      <c r="G7" s="527"/>
      <c r="H7" s="527"/>
      <c r="I7" s="527"/>
      <c r="J7" s="527"/>
      <c r="K7" s="527"/>
      <c r="L7" s="527"/>
      <c r="M7" s="527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06" t="s">
        <v>236</v>
      </c>
      <c r="C9" s="406"/>
      <c r="D9" s="406"/>
      <c r="E9" s="397" t="str">
        <f>+'A.2.4. Cálculo PM10 y VM'!E9:F9</f>
        <v>CA-VMP-6</v>
      </c>
      <c r="F9" s="397"/>
      <c r="G9" s="138"/>
      <c r="H9" s="406" t="s">
        <v>189</v>
      </c>
      <c r="I9" s="406"/>
      <c r="J9" s="397" t="str">
        <f>+'A.2.3. Flujo promedio'!H9</f>
        <v>0001-7-2020-411</v>
      </c>
      <c r="K9" s="397"/>
      <c r="L9" s="397"/>
      <c r="M9" s="397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515" t="s">
        <v>178</v>
      </c>
      <c r="H11" s="516"/>
      <c r="I11" s="87" t="s">
        <v>185</v>
      </c>
      <c r="J11" s="515" t="s">
        <v>184</v>
      </c>
      <c r="K11" s="516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521" t="s">
        <v>149</v>
      </c>
      <c r="D12" s="68" t="s">
        <v>131</v>
      </c>
      <c r="E12" s="82" t="s">
        <v>131</v>
      </c>
      <c r="F12" s="82" t="s">
        <v>131</v>
      </c>
      <c r="G12" s="483" t="s">
        <v>131</v>
      </c>
      <c r="H12" s="484"/>
      <c r="I12" s="89" t="s">
        <v>131</v>
      </c>
      <c r="J12" s="517" t="s">
        <v>131</v>
      </c>
      <c r="K12" s="518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522"/>
      <c r="D13" s="68" t="s">
        <v>131</v>
      </c>
      <c r="E13" s="82" t="s">
        <v>131</v>
      </c>
      <c r="F13" s="82" t="s">
        <v>131</v>
      </c>
      <c r="G13" s="483" t="s">
        <v>131</v>
      </c>
      <c r="H13" s="484"/>
      <c r="I13" s="89" t="s">
        <v>131</v>
      </c>
      <c r="J13" s="517" t="s">
        <v>131</v>
      </c>
      <c r="K13" s="518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522"/>
      <c r="D14" s="68" t="s">
        <v>131</v>
      </c>
      <c r="E14" s="82" t="s">
        <v>131</v>
      </c>
      <c r="F14" s="82" t="s">
        <v>131</v>
      </c>
      <c r="G14" s="483" t="s">
        <v>131</v>
      </c>
      <c r="H14" s="484"/>
      <c r="I14" s="89" t="s">
        <v>131</v>
      </c>
      <c r="J14" s="517" t="s">
        <v>131</v>
      </c>
      <c r="K14" s="518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522"/>
      <c r="D15" s="68" t="s">
        <v>131</v>
      </c>
      <c r="E15" s="82" t="s">
        <v>131</v>
      </c>
      <c r="F15" s="82" t="s">
        <v>131</v>
      </c>
      <c r="G15" s="483" t="s">
        <v>131</v>
      </c>
      <c r="H15" s="484"/>
      <c r="I15" s="89" t="s">
        <v>131</v>
      </c>
      <c r="J15" s="517" t="s">
        <v>131</v>
      </c>
      <c r="K15" s="518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522"/>
      <c r="D16" s="68" t="s">
        <v>131</v>
      </c>
      <c r="E16" s="82" t="s">
        <v>131</v>
      </c>
      <c r="F16" s="82" t="s">
        <v>131</v>
      </c>
      <c r="G16" s="485" t="s">
        <v>131</v>
      </c>
      <c r="H16" s="486"/>
      <c r="I16" s="89" t="s">
        <v>131</v>
      </c>
      <c r="J16" s="517" t="s">
        <v>131</v>
      </c>
      <c r="K16" s="518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522"/>
      <c r="D17" s="68"/>
      <c r="E17" s="82"/>
      <c r="F17" s="82"/>
      <c r="G17" s="497">
        <f t="shared" ref="G17:G26" si="0">(F17-E17)*60*24</f>
        <v>0</v>
      </c>
      <c r="H17" s="498"/>
      <c r="I17" s="91"/>
      <c r="J17" s="517"/>
      <c r="K17" s="518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522"/>
      <c r="D18" s="68"/>
      <c r="E18" s="82"/>
      <c r="F18" s="82"/>
      <c r="G18" s="483">
        <f t="shared" si="0"/>
        <v>0</v>
      </c>
      <c r="H18" s="484"/>
      <c r="I18" s="91"/>
      <c r="J18" s="517"/>
      <c r="K18" s="518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522"/>
      <c r="D19" s="68"/>
      <c r="E19" s="82"/>
      <c r="F19" s="82"/>
      <c r="G19" s="483">
        <f t="shared" si="0"/>
        <v>0</v>
      </c>
      <c r="H19" s="484"/>
      <c r="I19" s="91"/>
      <c r="J19" s="517"/>
      <c r="K19" s="518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522"/>
      <c r="D20" s="68"/>
      <c r="E20" s="82"/>
      <c r="F20" s="82"/>
      <c r="G20" s="483">
        <f t="shared" si="0"/>
        <v>0</v>
      </c>
      <c r="H20" s="484"/>
      <c r="I20" s="91"/>
      <c r="J20" s="517"/>
      <c r="K20" s="518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522"/>
      <c r="D21" s="68"/>
      <c r="E21" s="82"/>
      <c r="F21" s="82"/>
      <c r="G21" s="483">
        <f t="shared" si="0"/>
        <v>0</v>
      </c>
      <c r="H21" s="484"/>
      <c r="I21" s="91"/>
      <c r="J21" s="517"/>
      <c r="K21" s="518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522"/>
      <c r="D22" s="68"/>
      <c r="E22" s="82"/>
      <c r="F22" s="82"/>
      <c r="G22" s="483">
        <f t="shared" si="0"/>
        <v>0</v>
      </c>
      <c r="H22" s="484"/>
      <c r="I22" s="91"/>
      <c r="J22" s="517"/>
      <c r="K22" s="518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522"/>
      <c r="D23" s="68"/>
      <c r="E23" s="82"/>
      <c r="F23" s="82"/>
      <c r="G23" s="483">
        <f t="shared" si="0"/>
        <v>0</v>
      </c>
      <c r="H23" s="484"/>
      <c r="I23" s="91"/>
      <c r="J23" s="517"/>
      <c r="K23" s="518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522"/>
      <c r="D24" s="68"/>
      <c r="E24" s="82"/>
      <c r="F24" s="82"/>
      <c r="G24" s="483">
        <f t="shared" si="0"/>
        <v>0</v>
      </c>
      <c r="H24" s="484"/>
      <c r="I24" s="91"/>
      <c r="J24" s="517"/>
      <c r="K24" s="518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522"/>
      <c r="D25" s="68"/>
      <c r="E25" s="82"/>
      <c r="F25" s="82"/>
      <c r="G25" s="483">
        <f t="shared" si="0"/>
        <v>0</v>
      </c>
      <c r="H25" s="484"/>
      <c r="I25" s="91"/>
      <c r="J25" s="517"/>
      <c r="K25" s="518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523"/>
      <c r="D26" s="144"/>
      <c r="E26" s="145"/>
      <c r="F26" s="145"/>
      <c r="G26" s="485">
        <f t="shared" si="0"/>
        <v>0</v>
      </c>
      <c r="H26" s="486"/>
      <c r="I26" s="149"/>
      <c r="J26" s="519"/>
      <c r="K26" s="520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524" t="s">
        <v>13</v>
      </c>
      <c r="C28" s="525"/>
      <c r="D28" s="525"/>
      <c r="E28" s="525"/>
      <c r="F28" s="525"/>
      <c r="G28" s="525"/>
      <c r="H28" s="525"/>
      <c r="I28" s="525"/>
      <c r="J28" s="525"/>
      <c r="K28" s="525"/>
      <c r="L28" s="525"/>
      <c r="M28" s="526"/>
      <c r="N28" s="47"/>
    </row>
    <row r="29" spans="1:14" ht="48" customHeight="1" thickBot="1" x14ac:dyDescent="0.25">
      <c r="A29" s="45"/>
      <c r="B29" s="499" t="s">
        <v>206</v>
      </c>
      <c r="C29" s="500"/>
      <c r="D29" s="500"/>
      <c r="E29" s="500"/>
      <c r="F29" s="500"/>
      <c r="G29" s="500"/>
      <c r="H29" s="500"/>
      <c r="I29" s="500"/>
      <c r="J29" s="500"/>
      <c r="K29" s="500"/>
      <c r="L29" s="500"/>
      <c r="M29" s="501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28" t="s">
        <v>221</v>
      </c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30"/>
      <c r="T2" s="19"/>
    </row>
    <row r="3" spans="1:20" s="12" customFormat="1" ht="12" customHeight="1" x14ac:dyDescent="0.2">
      <c r="A3" s="19"/>
      <c r="B3" s="22"/>
      <c r="C3" s="23"/>
      <c r="D3" s="23"/>
      <c r="E3" s="531"/>
      <c r="F3" s="470"/>
      <c r="G3" s="470"/>
      <c r="H3" s="470"/>
      <c r="I3" s="470"/>
      <c r="J3" s="470"/>
      <c r="K3" s="470"/>
      <c r="L3" s="470"/>
      <c r="M3" s="470"/>
      <c r="N3" s="470"/>
      <c r="O3" s="470"/>
      <c r="P3" s="470"/>
      <c r="Q3" s="470"/>
      <c r="R3" s="470"/>
      <c r="S3" s="532"/>
      <c r="T3" s="19"/>
    </row>
    <row r="4" spans="1:20" s="12" customFormat="1" ht="12" customHeight="1" x14ac:dyDescent="0.2">
      <c r="A4" s="19"/>
      <c r="B4" s="22"/>
      <c r="C4" s="23"/>
      <c r="D4" s="23"/>
      <c r="E4" s="531"/>
      <c r="F4" s="470"/>
      <c r="G4" s="470"/>
      <c r="H4" s="470"/>
      <c r="I4" s="470"/>
      <c r="J4" s="470"/>
      <c r="K4" s="470"/>
      <c r="L4" s="470"/>
      <c r="M4" s="470"/>
      <c r="N4" s="470"/>
      <c r="O4" s="470"/>
      <c r="P4" s="470"/>
      <c r="Q4" s="470"/>
      <c r="R4" s="470"/>
      <c r="S4" s="532"/>
      <c r="T4" s="19"/>
    </row>
    <row r="5" spans="1:20" s="12" customFormat="1" ht="12" customHeight="1" thickBot="1" x14ac:dyDescent="0.25">
      <c r="A5" s="19"/>
      <c r="B5" s="24"/>
      <c r="C5" s="25"/>
      <c r="D5" s="25"/>
      <c r="E5" s="533"/>
      <c r="F5" s="534"/>
      <c r="G5" s="534"/>
      <c r="H5" s="534"/>
      <c r="I5" s="534"/>
      <c r="J5" s="534"/>
      <c r="K5" s="534"/>
      <c r="L5" s="534"/>
      <c r="M5" s="534"/>
      <c r="N5" s="534"/>
      <c r="O5" s="534"/>
      <c r="P5" s="534"/>
      <c r="Q5" s="534"/>
      <c r="R5" s="534"/>
      <c r="S5" s="535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42" t="s">
        <v>188</v>
      </c>
      <c r="C7" s="542"/>
      <c r="D7" s="542"/>
      <c r="E7" s="536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36"/>
      <c r="G7" s="536"/>
      <c r="H7" s="536"/>
      <c r="I7" s="536"/>
      <c r="J7" s="536"/>
      <c r="K7" s="536"/>
      <c r="L7" s="536"/>
      <c r="M7" s="536"/>
      <c r="N7" s="536"/>
      <c r="O7" s="536"/>
      <c r="P7" s="536"/>
      <c r="Q7" s="536"/>
      <c r="R7" s="536"/>
      <c r="S7" s="536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06" t="s">
        <v>236</v>
      </c>
      <c r="C9" s="406"/>
      <c r="D9" s="406"/>
      <c r="E9" s="94" t="str">
        <f>+'A.2.1. Promedio meteorologia'!E8</f>
        <v>CA-VMP-6</v>
      </c>
      <c r="F9" s="138"/>
      <c r="G9" s="406" t="s">
        <v>189</v>
      </c>
      <c r="H9" s="406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46" t="s">
        <v>105</v>
      </c>
      <c r="C11" s="547"/>
      <c r="D11" s="547"/>
      <c r="E11" s="547"/>
      <c r="F11" s="547"/>
      <c r="G11" s="547"/>
      <c r="H11" s="547"/>
      <c r="I11" s="547"/>
      <c r="J11" s="547"/>
      <c r="K11" s="547"/>
      <c r="L11" s="547"/>
      <c r="M11" s="547"/>
      <c r="N11" s="547"/>
      <c r="O11" s="547"/>
      <c r="P11" s="547"/>
      <c r="Q11" s="547"/>
      <c r="R11" s="547"/>
      <c r="S11" s="548"/>
      <c r="T11" s="182"/>
    </row>
    <row r="12" spans="1:20" s="13" customFormat="1" ht="12.6" customHeight="1" x14ac:dyDescent="0.2">
      <c r="A12" s="30"/>
      <c r="B12" s="543" t="s">
        <v>190</v>
      </c>
      <c r="C12" s="540"/>
      <c r="D12" s="544" t="s">
        <v>104</v>
      </c>
      <c r="E12" s="540" t="s">
        <v>151</v>
      </c>
      <c r="F12" s="540"/>
      <c r="G12" s="540"/>
      <c r="H12" s="540"/>
      <c r="I12" s="540"/>
      <c r="J12" s="540"/>
      <c r="K12" s="540"/>
      <c r="L12" s="540"/>
      <c r="M12" s="540"/>
      <c r="N12" s="540"/>
      <c r="O12" s="540"/>
      <c r="P12" s="540"/>
      <c r="Q12" s="540"/>
      <c r="R12" s="540"/>
      <c r="S12" s="541"/>
      <c r="T12" s="183"/>
    </row>
    <row r="13" spans="1:20" ht="12.75" customHeight="1" x14ac:dyDescent="0.2">
      <c r="A13" s="16"/>
      <c r="B13" s="543"/>
      <c r="C13" s="540"/>
      <c r="D13" s="544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37" t="s">
        <v>196</v>
      </c>
      <c r="C51" s="538"/>
      <c r="D51" s="538"/>
      <c r="E51" s="538"/>
      <c r="F51" s="538"/>
      <c r="G51" s="538"/>
      <c r="H51" s="538"/>
      <c r="I51" s="538"/>
      <c r="J51" s="538"/>
      <c r="K51" s="538"/>
      <c r="L51" s="538"/>
      <c r="M51" s="538"/>
      <c r="N51" s="538"/>
      <c r="O51" s="538"/>
      <c r="P51" s="538"/>
      <c r="Q51" s="538"/>
      <c r="R51" s="538"/>
      <c r="S51" s="539"/>
      <c r="T51" s="182"/>
    </row>
    <row r="52" spans="1:26" s="13" customFormat="1" ht="12.6" customHeight="1" x14ac:dyDescent="0.2">
      <c r="A52" s="30"/>
      <c r="B52" s="543" t="s">
        <v>190</v>
      </c>
      <c r="C52" s="540"/>
      <c r="D52" s="544" t="s">
        <v>104</v>
      </c>
      <c r="E52" s="540" t="str">
        <f>E12</f>
        <v>Fecha</v>
      </c>
      <c r="F52" s="540"/>
      <c r="G52" s="540"/>
      <c r="H52" s="540"/>
      <c r="I52" s="540"/>
      <c r="J52" s="540"/>
      <c r="K52" s="540"/>
      <c r="L52" s="540"/>
      <c r="M52" s="540"/>
      <c r="N52" s="540"/>
      <c r="O52" s="540"/>
      <c r="P52" s="540"/>
      <c r="Q52" s="540"/>
      <c r="R52" s="540"/>
      <c r="S52" s="541"/>
      <c r="T52" s="183"/>
    </row>
    <row r="53" spans="1:26" ht="12.75" customHeight="1" x14ac:dyDescent="0.2">
      <c r="A53" s="16"/>
      <c r="B53" s="543"/>
      <c r="C53" s="540"/>
      <c r="D53" s="544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45" t="s">
        <v>187</v>
      </c>
      <c r="C54" s="544"/>
      <c r="D54" s="544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B54:D54"/>
    <mergeCell ref="B12:C13"/>
    <mergeCell ref="D12:D13"/>
    <mergeCell ref="B11:S11"/>
    <mergeCell ref="E12:S12"/>
    <mergeCell ref="E2:S5"/>
    <mergeCell ref="E7:S7"/>
    <mergeCell ref="B51:S51"/>
    <mergeCell ref="E52:S52"/>
    <mergeCell ref="B7:D7"/>
    <mergeCell ref="B52:C53"/>
    <mergeCell ref="D52:D53"/>
    <mergeCell ref="B9:D9"/>
    <mergeCell ref="G9:H9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502"/>
      <c r="C2" s="503"/>
      <c r="D2" s="503"/>
      <c r="E2" s="507" t="s">
        <v>222</v>
      </c>
      <c r="F2" s="508"/>
      <c r="G2" s="508"/>
      <c r="H2" s="508"/>
      <c r="I2" s="508"/>
      <c r="J2" s="508"/>
      <c r="K2" s="508"/>
      <c r="L2" s="508"/>
      <c r="M2" s="509"/>
      <c r="N2" s="85"/>
    </row>
    <row r="3" spans="1:16" s="5" customFormat="1" ht="12.75" customHeight="1" x14ac:dyDescent="0.2">
      <c r="A3" s="73"/>
      <c r="B3" s="504"/>
      <c r="C3" s="461"/>
      <c r="D3" s="461"/>
      <c r="E3" s="510"/>
      <c r="F3" s="470"/>
      <c r="G3" s="470"/>
      <c r="H3" s="470"/>
      <c r="I3" s="470"/>
      <c r="J3" s="470"/>
      <c r="K3" s="470"/>
      <c r="L3" s="470"/>
      <c r="M3" s="511"/>
      <c r="N3" s="85"/>
    </row>
    <row r="4" spans="1:16" s="5" customFormat="1" ht="12.75" customHeight="1" x14ac:dyDescent="0.2">
      <c r="A4" s="73"/>
      <c r="B4" s="504"/>
      <c r="C4" s="461"/>
      <c r="D4" s="461"/>
      <c r="E4" s="510"/>
      <c r="F4" s="470"/>
      <c r="G4" s="470"/>
      <c r="H4" s="470"/>
      <c r="I4" s="470"/>
      <c r="J4" s="470"/>
      <c r="K4" s="470"/>
      <c r="L4" s="470"/>
      <c r="M4" s="511"/>
      <c r="N4" s="85"/>
    </row>
    <row r="5" spans="1:16" s="5" customFormat="1" ht="13.5" customHeight="1" thickBot="1" x14ac:dyDescent="0.25">
      <c r="A5" s="73"/>
      <c r="B5" s="505"/>
      <c r="C5" s="506"/>
      <c r="D5" s="506"/>
      <c r="E5" s="512"/>
      <c r="F5" s="513"/>
      <c r="G5" s="513"/>
      <c r="H5" s="513"/>
      <c r="I5" s="513"/>
      <c r="J5" s="513"/>
      <c r="K5" s="513"/>
      <c r="L5" s="513"/>
      <c r="M5" s="514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27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7"/>
      <c r="G7" s="527"/>
      <c r="H7" s="527"/>
      <c r="I7" s="527"/>
      <c r="J7" s="527"/>
      <c r="K7" s="527"/>
      <c r="L7" s="527"/>
      <c r="M7" s="527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06" t="s">
        <v>236</v>
      </c>
      <c r="C9" s="406"/>
      <c r="D9" s="406"/>
      <c r="E9" s="397" t="str">
        <f>+'A.2.4. Cálculo PM10 y VM'!E9:F9</f>
        <v>CA-VMP-6</v>
      </c>
      <c r="F9" s="397"/>
      <c r="G9" s="138"/>
      <c r="H9" s="406" t="s">
        <v>189</v>
      </c>
      <c r="I9" s="406"/>
      <c r="J9" s="397" t="str">
        <f>+'A.2.3. Flujo promedio'!H9</f>
        <v>0001-7-2020-411</v>
      </c>
      <c r="K9" s="397"/>
      <c r="L9" s="397"/>
      <c r="M9" s="397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49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522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522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522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522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522"/>
      <c r="D17" s="68"/>
      <c r="E17" s="82"/>
      <c r="F17" s="82"/>
      <c r="G17" s="497">
        <f t="shared" si="0"/>
        <v>0</v>
      </c>
      <c r="H17" s="498"/>
      <c r="I17" s="91"/>
      <c r="J17" s="517"/>
      <c r="K17" s="518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522"/>
      <c r="D18" s="68"/>
      <c r="E18" s="82"/>
      <c r="F18" s="82"/>
      <c r="G18" s="483">
        <f t="shared" si="0"/>
        <v>0</v>
      </c>
      <c r="H18" s="484"/>
      <c r="I18" s="91"/>
      <c r="J18" s="517"/>
      <c r="K18" s="518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522"/>
      <c r="D19" s="68"/>
      <c r="E19" s="82"/>
      <c r="F19" s="82"/>
      <c r="G19" s="483">
        <f t="shared" si="0"/>
        <v>0</v>
      </c>
      <c r="H19" s="484"/>
      <c r="I19" s="91"/>
      <c r="J19" s="517"/>
      <c r="K19" s="518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522"/>
      <c r="D20" s="68"/>
      <c r="E20" s="82"/>
      <c r="F20" s="82"/>
      <c r="G20" s="483">
        <f t="shared" si="0"/>
        <v>0</v>
      </c>
      <c r="H20" s="484"/>
      <c r="I20" s="91"/>
      <c r="J20" s="517"/>
      <c r="K20" s="518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522"/>
      <c r="D21" s="68"/>
      <c r="E21" s="82"/>
      <c r="F21" s="82"/>
      <c r="G21" s="483">
        <f t="shared" si="0"/>
        <v>0</v>
      </c>
      <c r="H21" s="484"/>
      <c r="I21" s="91"/>
      <c r="J21" s="517"/>
      <c r="K21" s="518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522"/>
      <c r="D22" s="68"/>
      <c r="E22" s="82"/>
      <c r="F22" s="82"/>
      <c r="G22" s="483">
        <f t="shared" si="0"/>
        <v>0</v>
      </c>
      <c r="H22" s="484"/>
      <c r="I22" s="91"/>
      <c r="J22" s="517"/>
      <c r="K22" s="518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522"/>
      <c r="D23" s="68"/>
      <c r="E23" s="82"/>
      <c r="F23" s="82"/>
      <c r="G23" s="483">
        <f t="shared" si="0"/>
        <v>0</v>
      </c>
      <c r="H23" s="484"/>
      <c r="I23" s="91"/>
      <c r="J23" s="517"/>
      <c r="K23" s="518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522"/>
      <c r="D24" s="68"/>
      <c r="E24" s="82"/>
      <c r="F24" s="82"/>
      <c r="G24" s="483">
        <f t="shared" si="0"/>
        <v>0</v>
      </c>
      <c r="H24" s="484"/>
      <c r="I24" s="91"/>
      <c r="J24" s="517"/>
      <c r="K24" s="518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522"/>
      <c r="D25" s="68"/>
      <c r="E25" s="82"/>
      <c r="F25" s="82"/>
      <c r="G25" s="483">
        <f t="shared" si="0"/>
        <v>0</v>
      </c>
      <c r="H25" s="484"/>
      <c r="I25" s="91"/>
      <c r="J25" s="517"/>
      <c r="K25" s="518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523"/>
      <c r="D26" s="144"/>
      <c r="E26" s="145"/>
      <c r="F26" s="145"/>
      <c r="G26" s="485">
        <f t="shared" si="0"/>
        <v>0</v>
      </c>
      <c r="H26" s="486"/>
      <c r="I26" s="149"/>
      <c r="J26" s="519"/>
      <c r="K26" s="520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524" t="s">
        <v>13</v>
      </c>
      <c r="C28" s="525"/>
      <c r="D28" s="525"/>
      <c r="E28" s="525"/>
      <c r="F28" s="525"/>
      <c r="G28" s="525"/>
      <c r="H28" s="525"/>
      <c r="I28" s="525"/>
      <c r="J28" s="525"/>
      <c r="K28" s="525"/>
      <c r="L28" s="525"/>
      <c r="M28" s="526"/>
      <c r="N28" s="47"/>
    </row>
    <row r="29" spans="1:14" ht="48" customHeight="1" thickBot="1" x14ac:dyDescent="0.25">
      <c r="A29" s="45"/>
      <c r="B29" s="499" t="s">
        <v>225</v>
      </c>
      <c r="C29" s="500"/>
      <c r="D29" s="500"/>
      <c r="E29" s="500"/>
      <c r="F29" s="500"/>
      <c r="G29" s="500"/>
      <c r="H29" s="500"/>
      <c r="I29" s="500"/>
      <c r="J29" s="500"/>
      <c r="K29" s="500"/>
      <c r="L29" s="500"/>
      <c r="M29" s="501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B28:M28"/>
    <mergeCell ref="B29:M29"/>
    <mergeCell ref="G24:H24"/>
    <mergeCell ref="J24:K24"/>
    <mergeCell ref="G25:H25"/>
    <mergeCell ref="J25:K25"/>
    <mergeCell ref="G26:H26"/>
    <mergeCell ref="J26:K26"/>
    <mergeCell ref="G21:H21"/>
    <mergeCell ref="J21:K21"/>
    <mergeCell ref="G22:H22"/>
    <mergeCell ref="J22:K22"/>
    <mergeCell ref="G23:H23"/>
    <mergeCell ref="J23:K23"/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K46"/>
  <sheetViews>
    <sheetView showGridLines="0" view="pageBreakPreview" topLeftCell="A11" zoomScale="60" zoomScaleNormal="60" workbookViewId="0">
      <selection activeCell="B46" sqref="B43:B46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28515625" style="299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56"/>
      <c r="C2" s="356"/>
      <c r="D2" s="356"/>
      <c r="E2" s="356"/>
      <c r="F2" s="357" t="s">
        <v>341</v>
      </c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</row>
    <row r="3" spans="2:33" s="284" customFormat="1" ht="15.75" customHeight="1" x14ac:dyDescent="0.2">
      <c r="B3" s="356"/>
      <c r="C3" s="356"/>
      <c r="D3" s="356"/>
      <c r="E3" s="356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  <c r="AF3" s="357"/>
      <c r="AG3" s="357"/>
    </row>
    <row r="4" spans="2:33" s="284" customFormat="1" ht="15.75" customHeight="1" x14ac:dyDescent="0.2">
      <c r="B4" s="356"/>
      <c r="C4" s="356"/>
      <c r="D4" s="356"/>
      <c r="E4" s="356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  <c r="AB4" s="357"/>
      <c r="AC4" s="357"/>
      <c r="AD4" s="357"/>
      <c r="AE4" s="357"/>
      <c r="AF4" s="357"/>
      <c r="AG4" s="357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enero 2025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 t="s">
        <v>368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326">
        <v>66.7</v>
      </c>
      <c r="D17" s="326">
        <v>11.93</v>
      </c>
      <c r="E17" s="326">
        <v>10.19</v>
      </c>
      <c r="F17" s="326">
        <v>11.67</v>
      </c>
      <c r="G17" s="326">
        <v>10.83</v>
      </c>
      <c r="H17" s="326">
        <v>11.55</v>
      </c>
      <c r="I17" s="326">
        <v>4.3600000000000003</v>
      </c>
      <c r="J17" s="326">
        <v>15.18</v>
      </c>
      <c r="K17" s="326">
        <v>7.65</v>
      </c>
      <c r="L17" s="326">
        <v>5.69</v>
      </c>
      <c r="M17" s="326" t="s">
        <v>371</v>
      </c>
      <c r="N17" s="326" t="s">
        <v>371</v>
      </c>
      <c r="O17" s="326">
        <v>6.96</v>
      </c>
      <c r="P17" s="326">
        <v>4.51</v>
      </c>
      <c r="Q17" s="326">
        <v>7.98</v>
      </c>
      <c r="R17" s="326">
        <v>9.0299999999999994</v>
      </c>
      <c r="S17" s="326">
        <v>5.35</v>
      </c>
      <c r="T17" s="326">
        <v>7.96</v>
      </c>
      <c r="U17" s="326">
        <v>19.41</v>
      </c>
      <c r="V17" s="326">
        <v>13.57</v>
      </c>
      <c r="W17" s="326">
        <v>5.46</v>
      </c>
      <c r="X17" s="326">
        <v>7.08</v>
      </c>
      <c r="Y17" s="326">
        <v>9</v>
      </c>
      <c r="Z17" s="326">
        <v>6.56</v>
      </c>
      <c r="AA17" s="326">
        <v>9.5299999999999994</v>
      </c>
      <c r="AB17" s="326">
        <v>13.03</v>
      </c>
      <c r="AC17" s="326" t="s">
        <v>372</v>
      </c>
      <c r="AD17" s="326" t="s">
        <v>372</v>
      </c>
      <c r="AE17" s="326">
        <v>7.82</v>
      </c>
      <c r="AF17" s="326">
        <v>18.11</v>
      </c>
      <c r="AG17" s="326">
        <v>14.12</v>
      </c>
    </row>
    <row r="18" spans="2:33" s="293" customFormat="1" x14ac:dyDescent="0.2">
      <c r="B18" s="291">
        <v>4.1666666666666664E-2</v>
      </c>
      <c r="C18" s="326">
        <v>36.78</v>
      </c>
      <c r="D18" s="326">
        <v>11.48</v>
      </c>
      <c r="E18" s="326">
        <v>10.9</v>
      </c>
      <c r="F18" s="326">
        <v>19.14</v>
      </c>
      <c r="G18" s="326">
        <v>11.21</v>
      </c>
      <c r="H18" s="326">
        <v>12.36</v>
      </c>
      <c r="I18" s="326">
        <v>4.22</v>
      </c>
      <c r="J18" s="326">
        <v>8.68</v>
      </c>
      <c r="K18" s="326">
        <v>8.73</v>
      </c>
      <c r="L18" s="326">
        <v>8.3000000000000007</v>
      </c>
      <c r="M18" s="326" t="s">
        <v>371</v>
      </c>
      <c r="N18" s="326" t="s">
        <v>371</v>
      </c>
      <c r="O18" s="326">
        <v>7</v>
      </c>
      <c r="P18" s="326">
        <v>5.08</v>
      </c>
      <c r="Q18" s="326">
        <v>11.68</v>
      </c>
      <c r="R18" s="326">
        <v>10.220000000000001</v>
      </c>
      <c r="S18" s="326">
        <v>4.74</v>
      </c>
      <c r="T18" s="326">
        <v>7.29</v>
      </c>
      <c r="U18" s="326">
        <v>10.029999999999999</v>
      </c>
      <c r="V18" s="326">
        <v>12.68</v>
      </c>
      <c r="W18" s="326">
        <v>9.01</v>
      </c>
      <c r="X18" s="326">
        <v>6.14</v>
      </c>
      <c r="Y18" s="326">
        <v>7.32</v>
      </c>
      <c r="Z18" s="326">
        <v>6.76</v>
      </c>
      <c r="AA18" s="326">
        <v>13.32</v>
      </c>
      <c r="AB18" s="326">
        <v>10.53</v>
      </c>
      <c r="AC18" s="326" t="s">
        <v>372</v>
      </c>
      <c r="AD18" s="326" t="s">
        <v>372</v>
      </c>
      <c r="AE18" s="326">
        <v>19.37</v>
      </c>
      <c r="AF18" s="326">
        <v>17.489999999999998</v>
      </c>
      <c r="AG18" s="326">
        <v>24.68</v>
      </c>
    </row>
    <row r="19" spans="2:33" s="293" customFormat="1" x14ac:dyDescent="0.2">
      <c r="B19" s="291">
        <v>8.3333333333333329E-2</v>
      </c>
      <c r="C19" s="326">
        <v>20.92</v>
      </c>
      <c r="D19" s="326">
        <v>15.35</v>
      </c>
      <c r="E19" s="326">
        <v>13.03</v>
      </c>
      <c r="F19" s="326">
        <v>12.53</v>
      </c>
      <c r="G19" s="326">
        <v>11.62</v>
      </c>
      <c r="H19" s="326">
        <v>12.03</v>
      </c>
      <c r="I19" s="326">
        <v>3.11</v>
      </c>
      <c r="J19" s="326">
        <v>8.3800000000000008</v>
      </c>
      <c r="K19" s="326">
        <v>6.78</v>
      </c>
      <c r="L19" s="326">
        <v>10.81</v>
      </c>
      <c r="M19" s="326" t="s">
        <v>371</v>
      </c>
      <c r="N19" s="326" t="s">
        <v>371</v>
      </c>
      <c r="O19" s="326">
        <v>7.04</v>
      </c>
      <c r="P19" s="326">
        <v>5.0199999999999996</v>
      </c>
      <c r="Q19" s="326">
        <v>6.93</v>
      </c>
      <c r="R19" s="326">
        <v>9.24</v>
      </c>
      <c r="S19" s="326">
        <v>9.2799999999999994</v>
      </c>
      <c r="T19" s="326">
        <v>7.37</v>
      </c>
      <c r="U19" s="326">
        <v>17.52</v>
      </c>
      <c r="V19" s="326">
        <v>10.89</v>
      </c>
      <c r="W19" s="326">
        <v>15.64</v>
      </c>
      <c r="X19" s="326">
        <v>12.22</v>
      </c>
      <c r="Y19" s="326">
        <v>8.39</v>
      </c>
      <c r="Z19" s="326">
        <v>6.8</v>
      </c>
      <c r="AA19" s="326">
        <v>11.1</v>
      </c>
      <c r="AB19" s="326">
        <v>9.0500000000000007</v>
      </c>
      <c r="AC19" s="326" t="s">
        <v>372</v>
      </c>
      <c r="AD19" s="326" t="s">
        <v>372</v>
      </c>
      <c r="AE19" s="326">
        <v>17.54</v>
      </c>
      <c r="AF19" s="326">
        <v>12.6</v>
      </c>
      <c r="AG19" s="326">
        <v>14.58</v>
      </c>
    </row>
    <row r="20" spans="2:33" s="293" customFormat="1" x14ac:dyDescent="0.2">
      <c r="B20" s="291">
        <v>0.125</v>
      </c>
      <c r="C20" s="326">
        <v>24.51</v>
      </c>
      <c r="D20" s="326">
        <v>16.96</v>
      </c>
      <c r="E20" s="326">
        <v>10.97</v>
      </c>
      <c r="F20" s="326">
        <v>11.19</v>
      </c>
      <c r="G20" s="326">
        <v>11.89</v>
      </c>
      <c r="H20" s="326">
        <v>9.64</v>
      </c>
      <c r="I20" s="326">
        <v>3.7</v>
      </c>
      <c r="J20" s="326">
        <v>8.9</v>
      </c>
      <c r="K20" s="326">
        <v>6</v>
      </c>
      <c r="L20" s="326">
        <v>10.5</v>
      </c>
      <c r="M20" s="326" t="s">
        <v>371</v>
      </c>
      <c r="N20" s="326" t="s">
        <v>371</v>
      </c>
      <c r="O20" s="326">
        <v>8.6300000000000008</v>
      </c>
      <c r="P20" s="326">
        <v>5.92</v>
      </c>
      <c r="Q20" s="326">
        <v>8.7100000000000009</v>
      </c>
      <c r="R20" s="326">
        <v>9.5</v>
      </c>
      <c r="S20" s="326">
        <v>12.91</v>
      </c>
      <c r="T20" s="326">
        <v>16.93</v>
      </c>
      <c r="U20" s="326">
        <v>17.23</v>
      </c>
      <c r="V20" s="326">
        <v>8.8800000000000008</v>
      </c>
      <c r="W20" s="326">
        <v>14.47</v>
      </c>
      <c r="X20" s="326">
        <v>14.4</v>
      </c>
      <c r="Y20" s="326">
        <v>9.5299999999999994</v>
      </c>
      <c r="Z20" s="326">
        <v>9.82</v>
      </c>
      <c r="AA20" s="326">
        <v>12</v>
      </c>
      <c r="AB20" s="326">
        <v>8.49</v>
      </c>
      <c r="AC20" s="326" t="s">
        <v>372</v>
      </c>
      <c r="AD20" s="326" t="s">
        <v>372</v>
      </c>
      <c r="AE20" s="326">
        <v>17.75</v>
      </c>
      <c r="AF20" s="326">
        <v>16.62</v>
      </c>
      <c r="AG20" s="326">
        <v>30.02</v>
      </c>
    </row>
    <row r="21" spans="2:33" s="293" customFormat="1" x14ac:dyDescent="0.2">
      <c r="B21" s="291">
        <v>0.16666666666666666</v>
      </c>
      <c r="C21" s="326">
        <v>32.57</v>
      </c>
      <c r="D21" s="326">
        <v>16.079999999999998</v>
      </c>
      <c r="E21" s="326">
        <v>14.68</v>
      </c>
      <c r="F21" s="326">
        <v>14.29</v>
      </c>
      <c r="G21" s="326">
        <v>14.71</v>
      </c>
      <c r="H21" s="326">
        <v>8.6199999999999992</v>
      </c>
      <c r="I21" s="326">
        <v>4.07</v>
      </c>
      <c r="J21" s="326">
        <v>4.8</v>
      </c>
      <c r="K21" s="326">
        <v>4.66</v>
      </c>
      <c r="L21" s="326">
        <v>8.91</v>
      </c>
      <c r="M21" s="326" t="s">
        <v>371</v>
      </c>
      <c r="N21" s="326" t="s">
        <v>371</v>
      </c>
      <c r="O21" s="326">
        <v>13.26</v>
      </c>
      <c r="P21" s="326">
        <v>7.32</v>
      </c>
      <c r="Q21" s="326">
        <v>18.27</v>
      </c>
      <c r="R21" s="326">
        <v>10.85</v>
      </c>
      <c r="S21" s="326">
        <v>17.649999999999999</v>
      </c>
      <c r="T21" s="326">
        <v>25.05</v>
      </c>
      <c r="U21" s="326">
        <v>19.440000000000001</v>
      </c>
      <c r="V21" s="326">
        <v>10.8</v>
      </c>
      <c r="W21" s="326">
        <v>12.36</v>
      </c>
      <c r="X21" s="326">
        <v>9.65</v>
      </c>
      <c r="Y21" s="326">
        <v>8.69</v>
      </c>
      <c r="Z21" s="326">
        <v>8.2200000000000006</v>
      </c>
      <c r="AA21" s="326">
        <v>21.73</v>
      </c>
      <c r="AB21" s="326">
        <v>10.71</v>
      </c>
      <c r="AC21" s="326" t="s">
        <v>372</v>
      </c>
      <c r="AD21" s="326" t="s">
        <v>372</v>
      </c>
      <c r="AE21" s="326">
        <v>15.43</v>
      </c>
      <c r="AF21" s="326">
        <v>15.49</v>
      </c>
      <c r="AG21" s="326">
        <v>25.64</v>
      </c>
    </row>
    <row r="22" spans="2:33" s="293" customFormat="1" x14ac:dyDescent="0.2">
      <c r="B22" s="291">
        <v>0.20833333333333334</v>
      </c>
      <c r="C22" s="326">
        <v>24.44</v>
      </c>
      <c r="D22" s="326">
        <v>39.83</v>
      </c>
      <c r="E22" s="326">
        <v>35.270000000000003</v>
      </c>
      <c r="F22" s="326">
        <v>17.670000000000002</v>
      </c>
      <c r="G22" s="326" t="s">
        <v>372</v>
      </c>
      <c r="H22" s="326">
        <v>13.81</v>
      </c>
      <c r="I22" s="326">
        <v>8.9499999999999993</v>
      </c>
      <c r="J22" s="326">
        <v>8.19</v>
      </c>
      <c r="K22" s="326">
        <v>4.93</v>
      </c>
      <c r="L22" s="326">
        <v>11.34</v>
      </c>
      <c r="M22" s="326" t="s">
        <v>371</v>
      </c>
      <c r="N22" s="326" t="s">
        <v>371</v>
      </c>
      <c r="O22" s="326">
        <v>17.23</v>
      </c>
      <c r="P22" s="326">
        <v>8.3000000000000007</v>
      </c>
      <c r="Q22" s="326">
        <v>14.75</v>
      </c>
      <c r="R22" s="326">
        <v>23.61</v>
      </c>
      <c r="S22" s="326">
        <v>18.260000000000002</v>
      </c>
      <c r="T22" s="326">
        <v>25.59</v>
      </c>
      <c r="U22" s="326">
        <v>13.97</v>
      </c>
      <c r="V22" s="326">
        <v>13.82</v>
      </c>
      <c r="W22" s="326">
        <v>14.78</v>
      </c>
      <c r="X22" s="326">
        <v>10.63</v>
      </c>
      <c r="Y22" s="326">
        <v>10.45</v>
      </c>
      <c r="Z22" s="326">
        <v>8.01</v>
      </c>
      <c r="AA22" s="326">
        <v>14.18</v>
      </c>
      <c r="AB22" s="326">
        <v>19.260000000000002</v>
      </c>
      <c r="AC22" s="326" t="s">
        <v>372</v>
      </c>
      <c r="AD22" s="326" t="s">
        <v>372</v>
      </c>
      <c r="AE22" s="326">
        <v>17.57</v>
      </c>
      <c r="AF22" s="326">
        <v>15.66</v>
      </c>
      <c r="AG22" s="326">
        <v>21.43</v>
      </c>
    </row>
    <row r="23" spans="2:33" s="293" customFormat="1" x14ac:dyDescent="0.2">
      <c r="B23" s="291">
        <v>0.25</v>
      </c>
      <c r="C23" s="326">
        <v>33.880000000000003</v>
      </c>
      <c r="D23" s="326">
        <v>26.38</v>
      </c>
      <c r="E23" s="326">
        <v>30.31</v>
      </c>
      <c r="F23" s="326">
        <v>17.420000000000002</v>
      </c>
      <c r="G23" s="326" t="s">
        <v>372</v>
      </c>
      <c r="H23" s="326">
        <v>11.91</v>
      </c>
      <c r="I23" s="326">
        <v>14.72</v>
      </c>
      <c r="J23" s="326">
        <v>11.07</v>
      </c>
      <c r="K23" s="326">
        <v>5.31</v>
      </c>
      <c r="L23" s="326">
        <v>8.32</v>
      </c>
      <c r="M23" s="326" t="s">
        <v>371</v>
      </c>
      <c r="N23" s="326" t="s">
        <v>371</v>
      </c>
      <c r="O23" s="326">
        <v>14.22</v>
      </c>
      <c r="P23" s="326">
        <v>10.72</v>
      </c>
      <c r="Q23" s="326">
        <v>12.72</v>
      </c>
      <c r="R23" s="326">
        <v>25.49</v>
      </c>
      <c r="S23" s="326">
        <v>21.68</v>
      </c>
      <c r="T23" s="326">
        <v>25.03</v>
      </c>
      <c r="U23" s="326">
        <v>14.05</v>
      </c>
      <c r="V23" s="326">
        <v>9.6300000000000008</v>
      </c>
      <c r="W23" s="326">
        <v>16.41</v>
      </c>
      <c r="X23" s="326">
        <v>14.89</v>
      </c>
      <c r="Y23" s="326">
        <v>10</v>
      </c>
      <c r="Z23" s="326">
        <v>8.8000000000000007</v>
      </c>
      <c r="AA23" s="326">
        <v>13.07</v>
      </c>
      <c r="AB23" s="326">
        <v>20.8</v>
      </c>
      <c r="AC23" s="326" t="s">
        <v>372</v>
      </c>
      <c r="AD23" s="326" t="s">
        <v>372</v>
      </c>
      <c r="AE23" s="326">
        <v>18.579999999999998</v>
      </c>
      <c r="AF23" s="326">
        <v>16.46</v>
      </c>
      <c r="AG23" s="326">
        <v>25.43</v>
      </c>
    </row>
    <row r="24" spans="2:33" s="293" customFormat="1" x14ac:dyDescent="0.2">
      <c r="B24" s="291">
        <v>0.29166666666666669</v>
      </c>
      <c r="C24" s="326">
        <v>20.86</v>
      </c>
      <c r="D24" s="326">
        <v>17.53</v>
      </c>
      <c r="E24" s="326">
        <v>19.03</v>
      </c>
      <c r="F24" s="326">
        <v>31.41</v>
      </c>
      <c r="G24" s="326" t="s">
        <v>372</v>
      </c>
      <c r="H24" s="326">
        <v>11.58</v>
      </c>
      <c r="I24" s="326">
        <v>12.23</v>
      </c>
      <c r="J24" s="326">
        <v>11.15</v>
      </c>
      <c r="K24" s="326">
        <v>7.51</v>
      </c>
      <c r="L24" s="326" t="s">
        <v>371</v>
      </c>
      <c r="M24" s="326" t="s">
        <v>371</v>
      </c>
      <c r="N24" s="326" t="s">
        <v>371</v>
      </c>
      <c r="O24" s="326">
        <v>19.190000000000001</v>
      </c>
      <c r="P24" s="326">
        <v>12.72</v>
      </c>
      <c r="Q24" s="326">
        <v>20.02</v>
      </c>
      <c r="R24" s="326">
        <v>15.62</v>
      </c>
      <c r="S24" s="326">
        <v>19.43</v>
      </c>
      <c r="T24" s="326">
        <v>22.65</v>
      </c>
      <c r="U24" s="326">
        <v>18.72</v>
      </c>
      <c r="V24" s="326">
        <v>11.51</v>
      </c>
      <c r="W24" s="326">
        <v>13.6</v>
      </c>
      <c r="X24" s="326">
        <v>13.81</v>
      </c>
      <c r="Y24" s="326">
        <v>12.67</v>
      </c>
      <c r="Z24" s="326">
        <v>10.119999999999999</v>
      </c>
      <c r="AA24" s="326">
        <v>12.57</v>
      </c>
      <c r="AB24" s="326">
        <v>19.64</v>
      </c>
      <c r="AC24" s="326" t="s">
        <v>372</v>
      </c>
      <c r="AD24" s="326" t="s">
        <v>372</v>
      </c>
      <c r="AE24" s="326">
        <v>18</v>
      </c>
      <c r="AF24" s="326">
        <v>14.57</v>
      </c>
      <c r="AG24" s="326">
        <v>18.09</v>
      </c>
    </row>
    <row r="25" spans="2:33" s="293" customFormat="1" x14ac:dyDescent="0.2">
      <c r="B25" s="291">
        <v>0.33333333333333331</v>
      </c>
      <c r="C25" s="326">
        <v>16.54</v>
      </c>
      <c r="D25" s="326">
        <v>14.55</v>
      </c>
      <c r="E25" s="326">
        <v>17</v>
      </c>
      <c r="F25" s="326">
        <v>11.31</v>
      </c>
      <c r="G25" s="326" t="s">
        <v>372</v>
      </c>
      <c r="H25" s="326">
        <v>10.79</v>
      </c>
      <c r="I25" s="326">
        <v>7.99</v>
      </c>
      <c r="J25" s="326">
        <v>8.8000000000000007</v>
      </c>
      <c r="K25" s="326">
        <v>7.72</v>
      </c>
      <c r="L25" s="326" t="s">
        <v>371</v>
      </c>
      <c r="M25" s="326" t="s">
        <v>371</v>
      </c>
      <c r="N25" s="326" t="s">
        <v>371</v>
      </c>
      <c r="O25" s="326">
        <v>19.79</v>
      </c>
      <c r="P25" s="326">
        <v>11.67</v>
      </c>
      <c r="Q25" s="326">
        <v>11.97</v>
      </c>
      <c r="R25" s="326">
        <v>14.18</v>
      </c>
      <c r="S25" s="326">
        <v>12.37</v>
      </c>
      <c r="T25" s="326">
        <v>10.130000000000001</v>
      </c>
      <c r="U25" s="326">
        <v>7.88</v>
      </c>
      <c r="V25" s="326">
        <v>10.18</v>
      </c>
      <c r="W25" s="326">
        <v>9.4700000000000006</v>
      </c>
      <c r="X25" s="326">
        <v>11.57</v>
      </c>
      <c r="Y25" s="326">
        <v>12.82</v>
      </c>
      <c r="Z25" s="326">
        <v>11.54</v>
      </c>
      <c r="AA25" s="326">
        <v>10.93</v>
      </c>
      <c r="AB25" s="326" t="s">
        <v>372</v>
      </c>
      <c r="AC25" s="326" t="s">
        <v>372</v>
      </c>
      <c r="AD25" s="326" t="s">
        <v>372</v>
      </c>
      <c r="AE25" s="326">
        <v>12.75</v>
      </c>
      <c r="AF25" s="326">
        <v>14.71</v>
      </c>
      <c r="AG25" s="326">
        <v>14.2</v>
      </c>
    </row>
    <row r="26" spans="2:33" s="293" customFormat="1" x14ac:dyDescent="0.2">
      <c r="B26" s="291">
        <v>0.375</v>
      </c>
      <c r="C26" s="326">
        <v>7.55</v>
      </c>
      <c r="D26" s="326">
        <v>12.68</v>
      </c>
      <c r="E26" s="326">
        <v>16.68</v>
      </c>
      <c r="F26" s="326">
        <v>8.31</v>
      </c>
      <c r="G26" s="326" t="s">
        <v>372</v>
      </c>
      <c r="H26" s="326">
        <v>10.45</v>
      </c>
      <c r="I26" s="326">
        <v>6.38</v>
      </c>
      <c r="J26" s="326">
        <v>7.78</v>
      </c>
      <c r="K26" s="326">
        <v>5.52</v>
      </c>
      <c r="L26" s="326" t="s">
        <v>371</v>
      </c>
      <c r="M26" s="326" t="s">
        <v>371</v>
      </c>
      <c r="N26" s="326" t="s">
        <v>371</v>
      </c>
      <c r="O26" s="326">
        <v>13.56</v>
      </c>
      <c r="P26" s="326">
        <v>15.34</v>
      </c>
      <c r="Q26" s="326">
        <v>6.39</v>
      </c>
      <c r="R26" s="326">
        <v>7.94</v>
      </c>
      <c r="S26" s="326">
        <v>6.99</v>
      </c>
      <c r="T26" s="326">
        <v>6.69</v>
      </c>
      <c r="U26" s="326">
        <v>5.77</v>
      </c>
      <c r="V26" s="326">
        <v>11.17</v>
      </c>
      <c r="W26" s="326">
        <v>10.65</v>
      </c>
      <c r="X26" s="326">
        <v>10.33</v>
      </c>
      <c r="Y26" s="326">
        <v>9.7899999999999991</v>
      </c>
      <c r="Z26" s="326">
        <v>12.9</v>
      </c>
      <c r="AA26" s="326">
        <v>16.91</v>
      </c>
      <c r="AB26" s="326" t="s">
        <v>372</v>
      </c>
      <c r="AC26" s="326" t="s">
        <v>372</v>
      </c>
      <c r="AD26" s="326" t="s">
        <v>372</v>
      </c>
      <c r="AE26" s="326">
        <v>11.42</v>
      </c>
      <c r="AF26" s="326">
        <v>13.14</v>
      </c>
      <c r="AG26" s="326">
        <v>8.7200000000000006</v>
      </c>
    </row>
    <row r="27" spans="2:33" s="293" customFormat="1" x14ac:dyDescent="0.2">
      <c r="B27" s="291">
        <v>0.41666666666666669</v>
      </c>
      <c r="C27" s="326">
        <v>9.01</v>
      </c>
      <c r="D27" s="326">
        <v>10.02</v>
      </c>
      <c r="E27" s="326">
        <v>11.16</v>
      </c>
      <c r="F27" s="326">
        <v>7.75</v>
      </c>
      <c r="G27" s="326">
        <v>12.87</v>
      </c>
      <c r="H27" s="326">
        <v>4.2699999999999996</v>
      </c>
      <c r="I27" s="326">
        <v>7.18</v>
      </c>
      <c r="J27" s="326">
        <v>6.88</v>
      </c>
      <c r="K27" s="326">
        <v>4.92</v>
      </c>
      <c r="L27" s="326" t="s">
        <v>371</v>
      </c>
      <c r="M27" s="326" t="s">
        <v>371</v>
      </c>
      <c r="N27" s="326" t="s">
        <v>371</v>
      </c>
      <c r="O27" s="326">
        <v>9.65</v>
      </c>
      <c r="P27" s="326">
        <v>16.72</v>
      </c>
      <c r="Q27" s="326">
        <v>5.56</v>
      </c>
      <c r="R27" s="326">
        <v>8.33</v>
      </c>
      <c r="S27" s="326">
        <v>7.68</v>
      </c>
      <c r="T27" s="326">
        <v>6.73</v>
      </c>
      <c r="U27" s="326">
        <v>5.29</v>
      </c>
      <c r="V27" s="326">
        <v>11.21</v>
      </c>
      <c r="W27" s="326">
        <v>9.23</v>
      </c>
      <c r="X27" s="326">
        <v>6.6</v>
      </c>
      <c r="Y27" s="326">
        <v>7.09</v>
      </c>
      <c r="Z27" s="326">
        <v>11.83</v>
      </c>
      <c r="AA27" s="326">
        <v>10.220000000000001</v>
      </c>
      <c r="AB27" s="326" t="s">
        <v>372</v>
      </c>
      <c r="AC27" s="326" t="s">
        <v>372</v>
      </c>
      <c r="AD27" s="326" t="s">
        <v>364</v>
      </c>
      <c r="AE27" s="326">
        <v>10.08</v>
      </c>
      <c r="AF27" s="326">
        <v>8.7100000000000009</v>
      </c>
      <c r="AG27" s="326">
        <v>7.59</v>
      </c>
    </row>
    <row r="28" spans="2:33" s="293" customFormat="1" x14ac:dyDescent="0.2">
      <c r="B28" s="291">
        <v>0.45833333333333331</v>
      </c>
      <c r="C28" s="326" t="s">
        <v>373</v>
      </c>
      <c r="D28" s="326">
        <v>6.19</v>
      </c>
      <c r="E28" s="326">
        <v>7.51</v>
      </c>
      <c r="F28" s="326">
        <v>6.1</v>
      </c>
      <c r="G28" s="326">
        <v>6.46</v>
      </c>
      <c r="H28" s="326">
        <v>3.42</v>
      </c>
      <c r="I28" s="326">
        <v>5.22</v>
      </c>
      <c r="J28" s="326">
        <v>7.09</v>
      </c>
      <c r="K28" s="326">
        <v>4.78</v>
      </c>
      <c r="L28" s="326" t="s">
        <v>371</v>
      </c>
      <c r="M28" s="326" t="s">
        <v>371</v>
      </c>
      <c r="N28" s="326" t="s">
        <v>371</v>
      </c>
      <c r="O28" s="326">
        <v>9.16</v>
      </c>
      <c r="P28" s="326">
        <v>8.41</v>
      </c>
      <c r="Q28" s="326">
        <v>6.35</v>
      </c>
      <c r="R28" s="326">
        <v>8.4600000000000009</v>
      </c>
      <c r="S28" s="326">
        <v>7.08</v>
      </c>
      <c r="T28" s="326">
        <v>7.47</v>
      </c>
      <c r="U28" s="326">
        <v>4.51</v>
      </c>
      <c r="V28" s="326">
        <v>12.03</v>
      </c>
      <c r="W28" s="326">
        <v>6.66</v>
      </c>
      <c r="X28" s="326">
        <v>5.97</v>
      </c>
      <c r="Y28" s="326">
        <v>6.88</v>
      </c>
      <c r="Z28" s="326">
        <v>7.37</v>
      </c>
      <c r="AA28" s="326">
        <v>8.01</v>
      </c>
      <c r="AB28" s="326" t="s">
        <v>372</v>
      </c>
      <c r="AC28" s="326" t="s">
        <v>372</v>
      </c>
      <c r="AD28" s="326" t="s">
        <v>364</v>
      </c>
      <c r="AE28" s="326">
        <v>9.2200000000000006</v>
      </c>
      <c r="AF28" s="326">
        <v>7.76</v>
      </c>
      <c r="AG28" s="326">
        <v>7.68</v>
      </c>
    </row>
    <row r="29" spans="2:33" s="293" customFormat="1" x14ac:dyDescent="0.2">
      <c r="B29" s="291">
        <v>0.5</v>
      </c>
      <c r="C29" s="326" t="s">
        <v>373</v>
      </c>
      <c r="D29" s="326">
        <v>5.59</v>
      </c>
      <c r="E29" s="326">
        <v>7.25</v>
      </c>
      <c r="F29" s="326">
        <v>5.63</v>
      </c>
      <c r="G29" s="326">
        <v>6.17</v>
      </c>
      <c r="H29" s="326">
        <v>3.28</v>
      </c>
      <c r="I29" s="326">
        <v>5.52</v>
      </c>
      <c r="J29" s="326">
        <v>8.24</v>
      </c>
      <c r="K29" s="326">
        <v>4.38</v>
      </c>
      <c r="L29" s="326" t="s">
        <v>371</v>
      </c>
      <c r="M29" s="326" t="s">
        <v>371</v>
      </c>
      <c r="N29" s="326" t="s">
        <v>371</v>
      </c>
      <c r="O29" s="326">
        <v>6.62</v>
      </c>
      <c r="P29" s="326">
        <v>6.78</v>
      </c>
      <c r="Q29" s="326">
        <v>4.84</v>
      </c>
      <c r="R29" s="326">
        <v>7.29</v>
      </c>
      <c r="S29" s="326">
        <v>6.43</v>
      </c>
      <c r="T29" s="326">
        <v>7.09</v>
      </c>
      <c r="U29" s="326">
        <v>4.5</v>
      </c>
      <c r="V29" s="326">
        <v>11.66</v>
      </c>
      <c r="W29" s="326">
        <v>6.95</v>
      </c>
      <c r="X29" s="326">
        <v>5.44</v>
      </c>
      <c r="Y29" s="326">
        <v>6.18</v>
      </c>
      <c r="Z29" s="326">
        <v>6.64</v>
      </c>
      <c r="AA29" s="326">
        <v>7.17</v>
      </c>
      <c r="AB29" s="326" t="s">
        <v>372</v>
      </c>
      <c r="AC29" s="326" t="s">
        <v>372</v>
      </c>
      <c r="AD29" s="326" t="s">
        <v>364</v>
      </c>
      <c r="AE29" s="326">
        <v>11.76</v>
      </c>
      <c r="AF29" s="326">
        <v>7.54</v>
      </c>
      <c r="AG29" s="326">
        <v>8.18</v>
      </c>
    </row>
    <row r="30" spans="2:33" s="293" customFormat="1" x14ac:dyDescent="0.2">
      <c r="B30" s="291">
        <v>0.54166666666666663</v>
      </c>
      <c r="C30" s="326">
        <v>7.86</v>
      </c>
      <c r="D30" s="326">
        <v>5.77</v>
      </c>
      <c r="E30" s="326">
        <v>5.72</v>
      </c>
      <c r="F30" s="326">
        <v>5.72</v>
      </c>
      <c r="G30" s="326">
        <v>6.2</v>
      </c>
      <c r="H30" s="326">
        <v>3.24</v>
      </c>
      <c r="I30" s="326">
        <v>5.84</v>
      </c>
      <c r="J30" s="326">
        <v>5.43</v>
      </c>
      <c r="K30" s="326">
        <v>3.78</v>
      </c>
      <c r="L30" s="326" t="s">
        <v>371</v>
      </c>
      <c r="M30" s="326" t="s">
        <v>371</v>
      </c>
      <c r="N30" s="326" t="s">
        <v>371</v>
      </c>
      <c r="O30" s="326">
        <v>6.04</v>
      </c>
      <c r="P30" s="326">
        <v>6.18</v>
      </c>
      <c r="Q30" s="326">
        <v>4.7699999999999996</v>
      </c>
      <c r="R30" s="326">
        <v>6.32</v>
      </c>
      <c r="S30" s="326">
        <v>6.24</v>
      </c>
      <c r="T30" s="326">
        <v>6.14</v>
      </c>
      <c r="U30" s="326">
        <v>4.4800000000000004</v>
      </c>
      <c r="V30" s="326">
        <v>8.8699999999999992</v>
      </c>
      <c r="W30" s="326">
        <v>6.92</v>
      </c>
      <c r="X30" s="326">
        <v>5.97</v>
      </c>
      <c r="Y30" s="326">
        <v>6.35</v>
      </c>
      <c r="Z30" s="326">
        <v>6.13</v>
      </c>
      <c r="AA30" s="326">
        <v>6.76</v>
      </c>
      <c r="AB30" s="326" t="s">
        <v>372</v>
      </c>
      <c r="AC30" s="326" t="s">
        <v>372</v>
      </c>
      <c r="AD30" s="326">
        <v>7.27</v>
      </c>
      <c r="AE30" s="326">
        <v>9.7100000000000009</v>
      </c>
      <c r="AF30" s="326">
        <v>8.11</v>
      </c>
      <c r="AG30" s="326">
        <v>7.42</v>
      </c>
    </row>
    <row r="31" spans="2:33" s="293" customFormat="1" x14ac:dyDescent="0.2">
      <c r="B31" s="291">
        <v>0.58333333333333337</v>
      </c>
      <c r="C31" s="326">
        <v>6.53</v>
      </c>
      <c r="D31" s="326">
        <v>6.69</v>
      </c>
      <c r="E31" s="326">
        <v>6.39</v>
      </c>
      <c r="F31" s="326">
        <v>5.32</v>
      </c>
      <c r="G31" s="326">
        <v>6.68</v>
      </c>
      <c r="H31" s="326">
        <v>4.6399999999999997</v>
      </c>
      <c r="I31" s="326">
        <v>5.68</v>
      </c>
      <c r="J31" s="326">
        <v>5.27</v>
      </c>
      <c r="K31" s="326">
        <v>4.1900000000000004</v>
      </c>
      <c r="L31" s="326" t="s">
        <v>371</v>
      </c>
      <c r="M31" s="326" t="s">
        <v>371</v>
      </c>
      <c r="N31" s="326" t="s">
        <v>371</v>
      </c>
      <c r="O31" s="326">
        <v>5.68</v>
      </c>
      <c r="P31" s="326">
        <v>6.06</v>
      </c>
      <c r="Q31" s="326">
        <v>4.7</v>
      </c>
      <c r="R31" s="326">
        <v>6.06</v>
      </c>
      <c r="S31" s="326">
        <v>5.8</v>
      </c>
      <c r="T31" s="326">
        <v>6.08</v>
      </c>
      <c r="U31" s="326">
        <v>4.2</v>
      </c>
      <c r="V31" s="326">
        <v>8.06</v>
      </c>
      <c r="W31" s="326">
        <v>6.51</v>
      </c>
      <c r="X31" s="326">
        <v>6.52</v>
      </c>
      <c r="Y31" s="326">
        <v>6.58</v>
      </c>
      <c r="Z31" s="326">
        <v>5.98</v>
      </c>
      <c r="AA31" s="326">
        <v>6.72</v>
      </c>
      <c r="AB31" s="326" t="s">
        <v>372</v>
      </c>
      <c r="AC31" s="326" t="s">
        <v>372</v>
      </c>
      <c r="AD31" s="326">
        <v>6.4</v>
      </c>
      <c r="AE31" s="326">
        <v>10.47</v>
      </c>
      <c r="AF31" s="326">
        <v>6.85</v>
      </c>
      <c r="AG31" s="326">
        <v>8.24</v>
      </c>
    </row>
    <row r="32" spans="2:33" s="293" customFormat="1" x14ac:dyDescent="0.2">
      <c r="B32" s="291">
        <v>0.625</v>
      </c>
      <c r="C32" s="326">
        <v>6.22</v>
      </c>
      <c r="D32" s="326">
        <v>6.97</v>
      </c>
      <c r="E32" s="326">
        <v>6.35</v>
      </c>
      <c r="F32" s="326">
        <v>6.79</v>
      </c>
      <c r="G32" s="326">
        <v>7.12</v>
      </c>
      <c r="H32" s="326">
        <v>5.28</v>
      </c>
      <c r="I32" s="326">
        <v>5.77</v>
      </c>
      <c r="J32" s="326">
        <v>5.19</v>
      </c>
      <c r="K32" s="326">
        <v>4.67</v>
      </c>
      <c r="L32" s="326" t="s">
        <v>371</v>
      </c>
      <c r="M32" s="326" t="s">
        <v>371</v>
      </c>
      <c r="N32" s="326" t="s">
        <v>371</v>
      </c>
      <c r="O32" s="326">
        <v>5.56</v>
      </c>
      <c r="P32" s="326">
        <v>6.37</v>
      </c>
      <c r="Q32" s="326">
        <v>5.38</v>
      </c>
      <c r="R32" s="326">
        <v>6</v>
      </c>
      <c r="S32" s="326">
        <v>5.78</v>
      </c>
      <c r="T32" s="326">
        <v>5.09</v>
      </c>
      <c r="U32" s="326">
        <v>4.43</v>
      </c>
      <c r="V32" s="326">
        <v>6.91</v>
      </c>
      <c r="W32" s="326">
        <v>6.09</v>
      </c>
      <c r="X32" s="326">
        <v>5.97</v>
      </c>
      <c r="Y32" s="326">
        <v>6.94</v>
      </c>
      <c r="Z32" s="326">
        <v>6.38</v>
      </c>
      <c r="AA32" s="326">
        <v>6.59</v>
      </c>
      <c r="AB32" s="326" t="s">
        <v>372</v>
      </c>
      <c r="AC32" s="326" t="s">
        <v>372</v>
      </c>
      <c r="AD32" s="326">
        <v>6.98</v>
      </c>
      <c r="AE32" s="326">
        <v>7.26</v>
      </c>
      <c r="AF32" s="326">
        <v>7.23</v>
      </c>
      <c r="AG32" s="326">
        <v>8.51</v>
      </c>
    </row>
    <row r="33" spans="2:37" s="293" customFormat="1" x14ac:dyDescent="0.2">
      <c r="B33" s="291">
        <v>0.66666666666666663</v>
      </c>
      <c r="C33" s="326">
        <v>6.66</v>
      </c>
      <c r="D33" s="326">
        <v>7.28</v>
      </c>
      <c r="E33" s="326">
        <v>6.82</v>
      </c>
      <c r="F33" s="326">
        <v>7.7</v>
      </c>
      <c r="G33" s="326">
        <v>7.68</v>
      </c>
      <c r="H33" s="326">
        <v>5.38</v>
      </c>
      <c r="I33" s="326">
        <v>5.78</v>
      </c>
      <c r="J33" s="326">
        <v>6.06</v>
      </c>
      <c r="K33" s="326">
        <v>5.0999999999999996</v>
      </c>
      <c r="L33" s="326" t="s">
        <v>371</v>
      </c>
      <c r="M33" s="326" t="s">
        <v>371</v>
      </c>
      <c r="N33" s="326" t="s">
        <v>371</v>
      </c>
      <c r="O33" s="326">
        <v>5.44</v>
      </c>
      <c r="P33" s="326">
        <v>5.78</v>
      </c>
      <c r="Q33" s="326">
        <v>5.47</v>
      </c>
      <c r="R33" s="326">
        <v>6.08</v>
      </c>
      <c r="S33" s="326">
        <v>5.82</v>
      </c>
      <c r="T33" s="326">
        <v>5.17</v>
      </c>
      <c r="U33" s="326">
        <v>4.37</v>
      </c>
      <c r="V33" s="326">
        <v>7.16</v>
      </c>
      <c r="W33" s="326">
        <v>5.78</v>
      </c>
      <c r="X33" s="326">
        <v>5.96</v>
      </c>
      <c r="Y33" s="326">
        <v>7.83</v>
      </c>
      <c r="Z33" s="326">
        <v>7.04</v>
      </c>
      <c r="AA33" s="326">
        <v>7.31</v>
      </c>
      <c r="AB33" s="326" t="s">
        <v>372</v>
      </c>
      <c r="AC33" s="326" t="s">
        <v>372</v>
      </c>
      <c r="AD33" s="326">
        <v>7.84</v>
      </c>
      <c r="AE33" s="326">
        <v>8.1300000000000008</v>
      </c>
      <c r="AF33" s="326">
        <v>7.18</v>
      </c>
      <c r="AG33" s="326">
        <v>8.31</v>
      </c>
    </row>
    <row r="34" spans="2:37" s="293" customFormat="1" x14ac:dyDescent="0.2">
      <c r="B34" s="291">
        <v>0.70833333333333337</v>
      </c>
      <c r="C34" s="326">
        <v>7.53</v>
      </c>
      <c r="D34" s="326">
        <v>7.46</v>
      </c>
      <c r="E34" s="326">
        <v>6.61</v>
      </c>
      <c r="F34" s="326">
        <v>7.38</v>
      </c>
      <c r="G34" s="326">
        <v>7.93</v>
      </c>
      <c r="H34" s="326">
        <v>5.87</v>
      </c>
      <c r="I34" s="326">
        <v>6.66</v>
      </c>
      <c r="J34" s="326">
        <v>7.03</v>
      </c>
      <c r="K34" s="326">
        <v>4.93</v>
      </c>
      <c r="L34" s="326" t="s">
        <v>371</v>
      </c>
      <c r="M34" s="326" t="s">
        <v>371</v>
      </c>
      <c r="N34" s="326" t="s">
        <v>371</v>
      </c>
      <c r="O34" s="326">
        <v>5.05</v>
      </c>
      <c r="P34" s="326">
        <v>5.98</v>
      </c>
      <c r="Q34" s="326">
        <v>6.2</v>
      </c>
      <c r="R34" s="326">
        <v>6.25</v>
      </c>
      <c r="S34" s="326">
        <v>6.74</v>
      </c>
      <c r="T34" s="326">
        <v>6.07</v>
      </c>
      <c r="U34" s="326">
        <v>4.99</v>
      </c>
      <c r="V34" s="326">
        <v>7.09</v>
      </c>
      <c r="W34" s="326">
        <v>6.11</v>
      </c>
      <c r="X34" s="326">
        <v>6.53</v>
      </c>
      <c r="Y34" s="326">
        <v>7.92</v>
      </c>
      <c r="Z34" s="326">
        <v>7.34</v>
      </c>
      <c r="AA34" s="326">
        <v>8.57</v>
      </c>
      <c r="AB34" s="326" t="s">
        <v>372</v>
      </c>
      <c r="AC34" s="326" t="s">
        <v>372</v>
      </c>
      <c r="AD34" s="326">
        <v>7.9</v>
      </c>
      <c r="AE34" s="326">
        <v>7.58</v>
      </c>
      <c r="AF34" s="326">
        <v>7.23</v>
      </c>
      <c r="AG34" s="326">
        <v>8.6300000000000008</v>
      </c>
    </row>
    <row r="35" spans="2:37" s="293" customFormat="1" x14ac:dyDescent="0.2">
      <c r="B35" s="291">
        <v>0.75</v>
      </c>
      <c r="C35" s="326">
        <v>6.47</v>
      </c>
      <c r="D35" s="326">
        <v>7.5</v>
      </c>
      <c r="E35" s="326">
        <v>6.12</v>
      </c>
      <c r="F35" s="326">
        <v>8.35</v>
      </c>
      <c r="G35" s="326">
        <v>8.86</v>
      </c>
      <c r="H35" s="326">
        <v>6.45</v>
      </c>
      <c r="I35" s="326">
        <v>7.48</v>
      </c>
      <c r="J35" s="326">
        <v>7.86</v>
      </c>
      <c r="K35" s="326">
        <v>5.37</v>
      </c>
      <c r="L35" s="326" t="s">
        <v>371</v>
      </c>
      <c r="M35" s="326" t="s">
        <v>371</v>
      </c>
      <c r="N35" s="326" t="s">
        <v>371</v>
      </c>
      <c r="O35" s="326">
        <v>4.97</v>
      </c>
      <c r="P35" s="326">
        <v>7.31</v>
      </c>
      <c r="Q35" s="326">
        <v>7.08</v>
      </c>
      <c r="R35" s="326">
        <v>6.58</v>
      </c>
      <c r="S35" s="326">
        <v>6.92</v>
      </c>
      <c r="T35" s="326">
        <v>6.42</v>
      </c>
      <c r="U35" s="326">
        <v>5.76</v>
      </c>
      <c r="V35" s="326">
        <v>7.35</v>
      </c>
      <c r="W35" s="326">
        <v>5.93</v>
      </c>
      <c r="X35" s="326">
        <v>7.1</v>
      </c>
      <c r="Y35" s="326">
        <v>7.29</v>
      </c>
      <c r="Z35" s="326">
        <v>7.3</v>
      </c>
      <c r="AA35" s="326">
        <v>9.2100000000000009</v>
      </c>
      <c r="AB35" s="326" t="s">
        <v>372</v>
      </c>
      <c r="AC35" s="326" t="s">
        <v>372</v>
      </c>
      <c r="AD35" s="326">
        <v>8.26</v>
      </c>
      <c r="AE35" s="326">
        <v>7.22</v>
      </c>
      <c r="AF35" s="326">
        <v>7.62</v>
      </c>
      <c r="AG35" s="326">
        <v>7.78</v>
      </c>
      <c r="AK35" s="295"/>
    </row>
    <row r="36" spans="2:37" s="293" customFormat="1" x14ac:dyDescent="0.2">
      <c r="B36" s="291">
        <v>0.79166666666666663</v>
      </c>
      <c r="C36" s="326">
        <v>7.03</v>
      </c>
      <c r="D36" s="326">
        <v>17.28</v>
      </c>
      <c r="E36" s="326">
        <v>6.24</v>
      </c>
      <c r="F36" s="326">
        <v>9.81</v>
      </c>
      <c r="G36" s="326">
        <v>10.68</v>
      </c>
      <c r="H36" s="326">
        <v>6.63</v>
      </c>
      <c r="I36" s="326">
        <v>6.78</v>
      </c>
      <c r="J36" s="326">
        <v>7.5</v>
      </c>
      <c r="K36" s="326">
        <v>6.27</v>
      </c>
      <c r="L36" s="326" t="s">
        <v>371</v>
      </c>
      <c r="M36" s="326" t="s">
        <v>371</v>
      </c>
      <c r="N36" s="326" t="s">
        <v>371</v>
      </c>
      <c r="O36" s="326">
        <v>4.8899999999999997</v>
      </c>
      <c r="P36" s="326">
        <v>7.15</v>
      </c>
      <c r="Q36" s="326">
        <v>7.6</v>
      </c>
      <c r="R36" s="326">
        <v>5.63</v>
      </c>
      <c r="S36" s="326">
        <v>7.64</v>
      </c>
      <c r="T36" s="326">
        <v>6.96</v>
      </c>
      <c r="U36" s="326">
        <v>6.35</v>
      </c>
      <c r="V36" s="326">
        <v>6.59</v>
      </c>
      <c r="W36" s="326">
        <v>5.74</v>
      </c>
      <c r="X36" s="326">
        <v>6.47</v>
      </c>
      <c r="Y36" s="326">
        <v>7.58</v>
      </c>
      <c r="Z36" s="326">
        <v>7.8</v>
      </c>
      <c r="AA36" s="326">
        <v>8.5</v>
      </c>
      <c r="AB36" s="326" t="s">
        <v>372</v>
      </c>
      <c r="AC36" s="326" t="s">
        <v>372</v>
      </c>
      <c r="AD36" s="326">
        <v>8.18</v>
      </c>
      <c r="AE36" s="326">
        <v>7.05</v>
      </c>
      <c r="AF36" s="326">
        <v>7.58</v>
      </c>
      <c r="AG36" s="326">
        <v>7.42</v>
      </c>
      <c r="AK36" s="295"/>
    </row>
    <row r="37" spans="2:37" s="293" customFormat="1" x14ac:dyDescent="0.2">
      <c r="B37" s="291">
        <v>0.83333333333333337</v>
      </c>
      <c r="C37" s="326">
        <v>7.02</v>
      </c>
      <c r="D37" s="326">
        <v>19.29</v>
      </c>
      <c r="E37" s="326">
        <v>7.08</v>
      </c>
      <c r="F37" s="326">
        <v>7.45</v>
      </c>
      <c r="G37" s="326">
        <v>10.9</v>
      </c>
      <c r="H37" s="326">
        <v>6.72</v>
      </c>
      <c r="I37" s="326">
        <v>6.72</v>
      </c>
      <c r="J37" s="326">
        <v>7.5</v>
      </c>
      <c r="K37" s="326">
        <v>5.84</v>
      </c>
      <c r="L37" s="326" t="s">
        <v>371</v>
      </c>
      <c r="M37" s="326" t="s">
        <v>371</v>
      </c>
      <c r="N37" s="326" t="s">
        <v>371</v>
      </c>
      <c r="O37" s="326">
        <v>4.91</v>
      </c>
      <c r="P37" s="326">
        <v>6.62</v>
      </c>
      <c r="Q37" s="326">
        <v>7.78</v>
      </c>
      <c r="R37" s="326">
        <v>5.29</v>
      </c>
      <c r="S37" s="326">
        <v>7.61</v>
      </c>
      <c r="T37" s="326">
        <v>7.42</v>
      </c>
      <c r="U37" s="326">
        <v>6.63</v>
      </c>
      <c r="V37" s="326">
        <v>6.62</v>
      </c>
      <c r="W37" s="326">
        <v>6.53</v>
      </c>
      <c r="X37" s="326">
        <v>7.07</v>
      </c>
      <c r="Y37" s="326">
        <v>7.89</v>
      </c>
      <c r="Z37" s="326">
        <v>7.76</v>
      </c>
      <c r="AA37" s="326">
        <v>11.36</v>
      </c>
      <c r="AB37" s="326" t="s">
        <v>372</v>
      </c>
      <c r="AC37" s="326" t="s">
        <v>372</v>
      </c>
      <c r="AD37" s="326">
        <v>8.41</v>
      </c>
      <c r="AE37" s="326">
        <v>8.75</v>
      </c>
      <c r="AF37" s="326">
        <v>8.26</v>
      </c>
      <c r="AG37" s="326">
        <v>10.75</v>
      </c>
      <c r="AK37" s="295"/>
    </row>
    <row r="38" spans="2:37" s="293" customFormat="1" x14ac:dyDescent="0.2">
      <c r="B38" s="291">
        <v>0.875</v>
      </c>
      <c r="C38" s="326">
        <v>10.29</v>
      </c>
      <c r="D38" s="326">
        <v>20.52</v>
      </c>
      <c r="E38" s="326">
        <v>7.85</v>
      </c>
      <c r="F38" s="326">
        <v>12.05</v>
      </c>
      <c r="G38" s="326">
        <v>12.62</v>
      </c>
      <c r="H38" s="326">
        <v>5.95</v>
      </c>
      <c r="I38" s="326">
        <v>6.54</v>
      </c>
      <c r="J38" s="326">
        <v>6.75</v>
      </c>
      <c r="K38" s="326">
        <v>6.34</v>
      </c>
      <c r="L38" s="326" t="s">
        <v>371</v>
      </c>
      <c r="M38" s="326" t="s">
        <v>371</v>
      </c>
      <c r="N38" s="326" t="s">
        <v>371</v>
      </c>
      <c r="O38" s="326">
        <v>4.71</v>
      </c>
      <c r="P38" s="326">
        <v>8.27</v>
      </c>
      <c r="Q38" s="326">
        <v>9.82</v>
      </c>
      <c r="R38" s="326">
        <v>5.36</v>
      </c>
      <c r="S38" s="326">
        <v>7.69</v>
      </c>
      <c r="T38" s="326">
        <v>7.34</v>
      </c>
      <c r="U38" s="326">
        <v>7.03</v>
      </c>
      <c r="V38" s="326">
        <v>6.18</v>
      </c>
      <c r="W38" s="326">
        <v>6.39</v>
      </c>
      <c r="X38" s="326">
        <v>7.28</v>
      </c>
      <c r="Y38" s="326">
        <v>8.82</v>
      </c>
      <c r="Z38" s="326">
        <v>8.77</v>
      </c>
      <c r="AA38" s="326">
        <v>15.04</v>
      </c>
      <c r="AB38" s="326" t="s">
        <v>372</v>
      </c>
      <c r="AC38" s="326" t="s">
        <v>372</v>
      </c>
      <c r="AD38" s="326">
        <v>8.6199999999999992</v>
      </c>
      <c r="AE38" s="326">
        <v>7.9</v>
      </c>
      <c r="AF38" s="326">
        <v>23.81</v>
      </c>
      <c r="AG38" s="326">
        <v>13.45</v>
      </c>
      <c r="AK38" s="295"/>
    </row>
    <row r="39" spans="2:37" s="293" customFormat="1" x14ac:dyDescent="0.2">
      <c r="B39" s="291">
        <v>0.91666666666666663</v>
      </c>
      <c r="C39" s="326">
        <v>21.57</v>
      </c>
      <c r="D39" s="326">
        <v>15.68</v>
      </c>
      <c r="E39" s="326">
        <v>8.6199999999999992</v>
      </c>
      <c r="F39" s="326">
        <v>16.32</v>
      </c>
      <c r="G39" s="326">
        <v>16.899999999999999</v>
      </c>
      <c r="H39" s="326">
        <v>6.11</v>
      </c>
      <c r="I39" s="326">
        <v>6.3</v>
      </c>
      <c r="J39" s="326">
        <v>6.95</v>
      </c>
      <c r="K39" s="326">
        <v>6.06</v>
      </c>
      <c r="L39" s="326" t="s">
        <v>371</v>
      </c>
      <c r="M39" s="326" t="s">
        <v>371</v>
      </c>
      <c r="N39" s="326" t="s">
        <v>371</v>
      </c>
      <c r="O39" s="326">
        <v>5.1100000000000003</v>
      </c>
      <c r="P39" s="326">
        <v>8.14</v>
      </c>
      <c r="Q39" s="326">
        <v>8.4</v>
      </c>
      <c r="R39" s="326">
        <v>4.9000000000000004</v>
      </c>
      <c r="S39" s="326">
        <v>8.0500000000000007</v>
      </c>
      <c r="T39" s="326">
        <v>6.58</v>
      </c>
      <c r="U39" s="326">
        <v>7.38</v>
      </c>
      <c r="V39" s="326">
        <v>5.88</v>
      </c>
      <c r="W39" s="326">
        <v>6.78</v>
      </c>
      <c r="X39" s="326">
        <v>9.8800000000000008</v>
      </c>
      <c r="Y39" s="326">
        <v>7.32</v>
      </c>
      <c r="Z39" s="326">
        <v>8.7799999999999994</v>
      </c>
      <c r="AA39" s="326">
        <v>13.27</v>
      </c>
      <c r="AB39" s="326" t="s">
        <v>372</v>
      </c>
      <c r="AC39" s="326" t="s">
        <v>372</v>
      </c>
      <c r="AD39" s="326">
        <v>9.7200000000000006</v>
      </c>
      <c r="AE39" s="326">
        <v>7.45</v>
      </c>
      <c r="AF39" s="326">
        <v>24.42</v>
      </c>
      <c r="AG39" s="326">
        <v>11.99</v>
      </c>
    </row>
    <row r="40" spans="2:37" s="293" customFormat="1" x14ac:dyDescent="0.2">
      <c r="B40" s="291">
        <v>0.95833333333333337</v>
      </c>
      <c r="C40" s="326">
        <v>11.9</v>
      </c>
      <c r="D40" s="326">
        <v>12.18</v>
      </c>
      <c r="E40" s="326">
        <v>7.51</v>
      </c>
      <c r="F40" s="326">
        <v>11.66</v>
      </c>
      <c r="G40" s="326">
        <v>16.920000000000002</v>
      </c>
      <c r="H40" s="326">
        <v>7.95</v>
      </c>
      <c r="I40" s="326">
        <v>11.43</v>
      </c>
      <c r="J40" s="326">
        <v>7.47</v>
      </c>
      <c r="K40" s="326">
        <v>5.4</v>
      </c>
      <c r="L40" s="326" t="s">
        <v>371</v>
      </c>
      <c r="M40" s="326" t="s">
        <v>371</v>
      </c>
      <c r="N40" s="326">
        <v>8.44</v>
      </c>
      <c r="O40" s="326">
        <v>4.62</v>
      </c>
      <c r="P40" s="326">
        <v>8.41</v>
      </c>
      <c r="Q40" s="326">
        <v>7.38</v>
      </c>
      <c r="R40" s="326">
        <v>6.49</v>
      </c>
      <c r="S40" s="326">
        <v>9.18</v>
      </c>
      <c r="T40" s="326">
        <v>16</v>
      </c>
      <c r="U40" s="326">
        <v>7.81</v>
      </c>
      <c r="V40" s="326">
        <v>6.53</v>
      </c>
      <c r="W40" s="326">
        <v>7.53</v>
      </c>
      <c r="X40" s="326">
        <v>8.1999999999999993</v>
      </c>
      <c r="Y40" s="326">
        <v>6.6</v>
      </c>
      <c r="Z40" s="326">
        <v>8.5399999999999991</v>
      </c>
      <c r="AA40" s="326">
        <v>13.01</v>
      </c>
      <c r="AB40" s="326" t="s">
        <v>372</v>
      </c>
      <c r="AC40" s="326" t="s">
        <v>372</v>
      </c>
      <c r="AD40" s="326">
        <v>8.73</v>
      </c>
      <c r="AE40" s="326">
        <v>13.6</v>
      </c>
      <c r="AF40" s="326">
        <v>19.850000000000001</v>
      </c>
      <c r="AG40" s="326">
        <v>17.27</v>
      </c>
    </row>
    <row r="41" spans="2:37" s="297" customFormat="1" ht="33" customHeight="1" x14ac:dyDescent="0.2">
      <c r="B41" s="289" t="s">
        <v>308</v>
      </c>
      <c r="C41" s="292">
        <v>17.899999999999999</v>
      </c>
      <c r="D41" s="292">
        <v>13.8</v>
      </c>
      <c r="E41" s="327">
        <v>11.6</v>
      </c>
      <c r="F41" s="327">
        <v>11.4</v>
      </c>
      <c r="G41" s="327">
        <v>10.4</v>
      </c>
      <c r="H41" s="327">
        <v>7.8</v>
      </c>
      <c r="I41" s="327">
        <v>6.8</v>
      </c>
      <c r="J41" s="327">
        <v>7.8</v>
      </c>
      <c r="K41" s="327">
        <v>5.7</v>
      </c>
      <c r="L41" s="292" t="s">
        <v>371</v>
      </c>
      <c r="M41" s="327" t="s">
        <v>371</v>
      </c>
      <c r="N41" s="327" t="s">
        <v>371</v>
      </c>
      <c r="O41" s="327">
        <v>8.6999999999999993</v>
      </c>
      <c r="P41" s="327">
        <v>8.1</v>
      </c>
      <c r="Q41" s="327">
        <v>8.8000000000000007</v>
      </c>
      <c r="R41" s="327">
        <v>9.4</v>
      </c>
      <c r="S41" s="327">
        <v>9.5</v>
      </c>
      <c r="T41" s="327">
        <v>10.6</v>
      </c>
      <c r="U41" s="327">
        <v>9.1999999999999993</v>
      </c>
      <c r="V41" s="327">
        <v>9.4</v>
      </c>
      <c r="W41" s="327">
        <v>9</v>
      </c>
      <c r="X41" s="327">
        <v>8.6</v>
      </c>
      <c r="Y41" s="327">
        <v>8.3000000000000007</v>
      </c>
      <c r="Z41" s="327">
        <v>8.1999999999999993</v>
      </c>
      <c r="AA41" s="327">
        <v>11.1</v>
      </c>
      <c r="AB41" s="327" t="s">
        <v>372</v>
      </c>
      <c r="AC41" s="327" t="s">
        <v>372</v>
      </c>
      <c r="AD41" s="327" t="s">
        <v>372</v>
      </c>
      <c r="AE41" s="327">
        <v>11.8</v>
      </c>
      <c r="AF41" s="327">
        <v>12.8</v>
      </c>
      <c r="AG41" s="292">
        <v>13.8</v>
      </c>
      <c r="AH41" s="296"/>
    </row>
    <row r="42" spans="2:37" s="297" customFormat="1" ht="27" customHeight="1" x14ac:dyDescent="0.2">
      <c r="B42" s="289" t="s">
        <v>309</v>
      </c>
      <c r="C42" s="355" t="s">
        <v>307</v>
      </c>
      <c r="D42" s="355"/>
      <c r="E42" s="355"/>
      <c r="F42" s="355"/>
      <c r="G42" s="355"/>
      <c r="H42" s="355"/>
      <c r="I42" s="355"/>
      <c r="J42" s="355"/>
      <c r="K42" s="355"/>
      <c r="L42" s="355"/>
      <c r="M42" s="355"/>
      <c r="N42" s="355"/>
      <c r="O42" s="355"/>
      <c r="P42" s="355"/>
      <c r="Q42" s="355"/>
      <c r="R42" s="355"/>
      <c r="S42" s="355"/>
      <c r="T42" s="355"/>
      <c r="U42" s="355"/>
      <c r="V42" s="355"/>
      <c r="W42" s="355"/>
      <c r="X42" s="355"/>
      <c r="Y42" s="355"/>
      <c r="Z42" s="355"/>
      <c r="AA42" s="355"/>
      <c r="AB42" s="355"/>
      <c r="AC42" s="355"/>
      <c r="AD42" s="355"/>
      <c r="AE42" s="355"/>
      <c r="AF42" s="355"/>
      <c r="AG42" s="355"/>
    </row>
    <row r="43" spans="2:37" s="284" customFormat="1" ht="13.5" customHeight="1" x14ac:dyDescent="0.2">
      <c r="B43" s="298" t="s">
        <v>374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7" s="284" customFormat="1" ht="13.5" customHeight="1" x14ac:dyDescent="0.2">
      <c r="B44" s="298" t="s">
        <v>375</v>
      </c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</row>
    <row r="45" spans="2:37" x14ac:dyDescent="0.2">
      <c r="B45" s="298" t="s">
        <v>369</v>
      </c>
    </row>
    <row r="46" spans="2:37" x14ac:dyDescent="0.2">
      <c r="B46" s="298" t="s">
        <v>376</v>
      </c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28" t="s">
        <v>224</v>
      </c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30"/>
      <c r="T2" s="19"/>
    </row>
    <row r="3" spans="1:20" s="12" customFormat="1" ht="12" customHeight="1" x14ac:dyDescent="0.2">
      <c r="A3" s="19"/>
      <c r="B3" s="22"/>
      <c r="C3" s="23"/>
      <c r="D3" s="23"/>
      <c r="E3" s="531"/>
      <c r="F3" s="470"/>
      <c r="G3" s="470"/>
      <c r="H3" s="470"/>
      <c r="I3" s="470"/>
      <c r="J3" s="470"/>
      <c r="K3" s="470"/>
      <c r="L3" s="470"/>
      <c r="M3" s="470"/>
      <c r="N3" s="470"/>
      <c r="O3" s="470"/>
      <c r="P3" s="470"/>
      <c r="Q3" s="470"/>
      <c r="R3" s="470"/>
      <c r="S3" s="532"/>
      <c r="T3" s="19"/>
    </row>
    <row r="4" spans="1:20" s="12" customFormat="1" ht="12" customHeight="1" x14ac:dyDescent="0.2">
      <c r="A4" s="19"/>
      <c r="B4" s="22"/>
      <c r="C4" s="23"/>
      <c r="D4" s="23"/>
      <c r="E4" s="531"/>
      <c r="F4" s="470"/>
      <c r="G4" s="470"/>
      <c r="H4" s="470"/>
      <c r="I4" s="470"/>
      <c r="J4" s="470"/>
      <c r="K4" s="470"/>
      <c r="L4" s="470"/>
      <c r="M4" s="470"/>
      <c r="N4" s="470"/>
      <c r="O4" s="470"/>
      <c r="P4" s="470"/>
      <c r="Q4" s="470"/>
      <c r="R4" s="470"/>
      <c r="S4" s="532"/>
      <c r="T4" s="19"/>
    </row>
    <row r="5" spans="1:20" s="12" customFormat="1" ht="12" customHeight="1" thickBot="1" x14ac:dyDescent="0.25">
      <c r="A5" s="19"/>
      <c r="B5" s="24"/>
      <c r="C5" s="25"/>
      <c r="D5" s="25"/>
      <c r="E5" s="533"/>
      <c r="F5" s="534"/>
      <c r="G5" s="534"/>
      <c r="H5" s="534"/>
      <c r="I5" s="534"/>
      <c r="J5" s="534"/>
      <c r="K5" s="534"/>
      <c r="L5" s="534"/>
      <c r="M5" s="534"/>
      <c r="N5" s="534"/>
      <c r="O5" s="534"/>
      <c r="P5" s="534"/>
      <c r="Q5" s="534"/>
      <c r="R5" s="534"/>
      <c r="S5" s="535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42" t="s">
        <v>188</v>
      </c>
      <c r="C7" s="542"/>
      <c r="D7" s="542"/>
      <c r="E7" s="536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36"/>
      <c r="G7" s="536"/>
      <c r="H7" s="536"/>
      <c r="I7" s="536"/>
      <c r="J7" s="536"/>
      <c r="K7" s="536"/>
      <c r="L7" s="536"/>
      <c r="M7" s="536"/>
      <c r="N7" s="536"/>
      <c r="O7" s="536"/>
      <c r="P7" s="536"/>
      <c r="Q7" s="536"/>
      <c r="R7" s="536"/>
      <c r="S7" s="536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06" t="s">
        <v>236</v>
      </c>
      <c r="C9" s="406"/>
      <c r="D9" s="406"/>
      <c r="E9" s="94" t="str">
        <f>+'A.2.1. Promedio meteorologia'!E8</f>
        <v>CA-VMP-6</v>
      </c>
      <c r="F9" s="138"/>
      <c r="G9" s="406" t="s">
        <v>189</v>
      </c>
      <c r="H9" s="406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46" t="s">
        <v>105</v>
      </c>
      <c r="C11" s="547"/>
      <c r="D11" s="547"/>
      <c r="E11" s="547"/>
      <c r="F11" s="547"/>
      <c r="G11" s="547"/>
      <c r="H11" s="547"/>
      <c r="I11" s="547"/>
      <c r="J11" s="547"/>
      <c r="K11" s="547"/>
      <c r="L11" s="547"/>
      <c r="M11" s="547"/>
      <c r="N11" s="547"/>
      <c r="O11" s="547"/>
      <c r="P11" s="547"/>
      <c r="Q11" s="547"/>
      <c r="R11" s="547"/>
      <c r="S11" s="548"/>
      <c r="T11" s="182"/>
    </row>
    <row r="12" spans="1:20" s="13" customFormat="1" ht="13.15" customHeight="1" x14ac:dyDescent="0.2">
      <c r="A12" s="30"/>
      <c r="B12" s="543" t="s">
        <v>190</v>
      </c>
      <c r="C12" s="540"/>
      <c r="D12" s="544" t="s">
        <v>104</v>
      </c>
      <c r="E12" s="540" t="s">
        <v>151</v>
      </c>
      <c r="F12" s="540"/>
      <c r="G12" s="540"/>
      <c r="H12" s="540"/>
      <c r="I12" s="540"/>
      <c r="J12" s="540"/>
      <c r="K12" s="540"/>
      <c r="L12" s="540"/>
      <c r="M12" s="540"/>
      <c r="N12" s="540"/>
      <c r="O12" s="540"/>
      <c r="P12" s="540"/>
      <c r="Q12" s="540"/>
      <c r="R12" s="540"/>
      <c r="S12" s="541"/>
      <c r="T12" s="183"/>
    </row>
    <row r="13" spans="1:20" ht="12.75" customHeight="1" x14ac:dyDescent="0.2">
      <c r="A13" s="16"/>
      <c r="B13" s="543"/>
      <c r="C13" s="540"/>
      <c r="D13" s="544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37" t="s">
        <v>196</v>
      </c>
      <c r="C51" s="538"/>
      <c r="D51" s="538"/>
      <c r="E51" s="538"/>
      <c r="F51" s="538"/>
      <c r="G51" s="538"/>
      <c r="H51" s="538"/>
      <c r="I51" s="538"/>
      <c r="J51" s="538"/>
      <c r="K51" s="538"/>
      <c r="L51" s="538"/>
      <c r="M51" s="538"/>
      <c r="N51" s="538"/>
      <c r="O51" s="538"/>
      <c r="P51" s="538"/>
      <c r="Q51" s="538"/>
      <c r="R51" s="538"/>
      <c r="S51" s="539"/>
      <c r="T51" s="182"/>
    </row>
    <row r="52" spans="1:30" s="13" customFormat="1" ht="12.6" customHeight="1" x14ac:dyDescent="0.2">
      <c r="A52" s="30"/>
      <c r="B52" s="543" t="s">
        <v>190</v>
      </c>
      <c r="C52" s="540"/>
      <c r="D52" s="544" t="s">
        <v>104</v>
      </c>
      <c r="E52" s="540" t="str">
        <f>E12</f>
        <v>Fecha</v>
      </c>
      <c r="F52" s="540"/>
      <c r="G52" s="540"/>
      <c r="H52" s="540"/>
      <c r="I52" s="540"/>
      <c r="J52" s="540"/>
      <c r="K52" s="540"/>
      <c r="L52" s="540"/>
      <c r="M52" s="540"/>
      <c r="N52" s="540"/>
      <c r="O52" s="540"/>
      <c r="P52" s="540"/>
      <c r="Q52" s="540"/>
      <c r="R52" s="540"/>
      <c r="S52" s="541"/>
      <c r="T52" s="183"/>
    </row>
    <row r="53" spans="1:30" ht="12.75" customHeight="1" x14ac:dyDescent="0.2">
      <c r="A53" s="16"/>
      <c r="B53" s="543"/>
      <c r="C53" s="540"/>
      <c r="D53" s="544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45" t="s">
        <v>187</v>
      </c>
      <c r="C54" s="544"/>
      <c r="D54" s="544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524" t="s">
        <v>13</v>
      </c>
      <c r="C89" s="525"/>
      <c r="D89" s="525"/>
      <c r="E89" s="525"/>
      <c r="F89" s="525"/>
      <c r="G89" s="525"/>
      <c r="H89" s="525"/>
      <c r="I89" s="526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50" t="s">
        <v>226</v>
      </c>
      <c r="C90" s="551"/>
      <c r="D90" s="551"/>
      <c r="E90" s="551"/>
      <c r="F90" s="551"/>
      <c r="G90" s="551"/>
      <c r="H90" s="551"/>
      <c r="I90" s="552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89:I89"/>
    <mergeCell ref="B90:I90"/>
    <mergeCell ref="B51:S51"/>
    <mergeCell ref="B52:C53"/>
    <mergeCell ref="D52:D53"/>
    <mergeCell ref="E52:S52"/>
    <mergeCell ref="B54:D54"/>
    <mergeCell ref="B12:C13"/>
    <mergeCell ref="D12:D13"/>
    <mergeCell ref="E12:S12"/>
    <mergeCell ref="E2:S5"/>
    <mergeCell ref="B7:D7"/>
    <mergeCell ref="E7:S7"/>
    <mergeCell ref="B9:D9"/>
    <mergeCell ref="B11:S11"/>
    <mergeCell ref="G9:H9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53" t="s">
        <v>35</v>
      </c>
      <c r="B1" s="553"/>
      <c r="C1" s="553"/>
      <c r="D1" s="553"/>
      <c r="E1" s="553"/>
      <c r="F1" s="553"/>
      <c r="G1" s="553"/>
    </row>
    <row r="2" spans="1:7" ht="18.75" customHeight="1" x14ac:dyDescent="0.2">
      <c r="A2" s="553" t="s">
        <v>49</v>
      </c>
      <c r="B2" s="553"/>
      <c r="C2" s="553"/>
      <c r="D2" s="553"/>
      <c r="E2" s="553"/>
      <c r="F2" s="553"/>
      <c r="G2" s="553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53" t="s">
        <v>50</v>
      </c>
      <c r="B16" s="553"/>
      <c r="C16" s="553"/>
      <c r="D16" s="553"/>
      <c r="E16" s="553"/>
      <c r="F16" s="553"/>
      <c r="G16" s="553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53" t="s">
        <v>55</v>
      </c>
      <c r="B25" s="553"/>
      <c r="C25" s="553"/>
      <c r="D25" s="553"/>
      <c r="E25" s="553"/>
      <c r="F25" s="553"/>
      <c r="G25" s="553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J47"/>
  <sheetViews>
    <sheetView showGridLines="0" view="pageBreakPreview" topLeftCell="A12" zoomScale="60" zoomScaleNormal="60" workbookViewId="0">
      <selection activeCell="B45" sqref="B45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customWidth="1"/>
    <col min="34" max="16384" width="11.42578125" style="299"/>
  </cols>
  <sheetData>
    <row r="2" spans="2:33" ht="15.75" customHeight="1" x14ac:dyDescent="0.2">
      <c r="B2" s="362"/>
      <c r="C2" s="362"/>
      <c r="D2" s="362"/>
      <c r="E2" s="362"/>
      <c r="F2" s="363" t="s">
        <v>342</v>
      </c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5"/>
    </row>
    <row r="3" spans="2:33" ht="15.75" customHeight="1" x14ac:dyDescent="0.2">
      <c r="B3" s="362"/>
      <c r="C3" s="362"/>
      <c r="D3" s="362"/>
      <c r="E3" s="362"/>
      <c r="F3" s="366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8"/>
    </row>
    <row r="4" spans="2:33" ht="15.75" customHeight="1" x14ac:dyDescent="0.2">
      <c r="B4" s="362"/>
      <c r="C4" s="362"/>
      <c r="D4" s="362"/>
      <c r="E4" s="362"/>
      <c r="F4" s="369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1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enero 2025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1200416204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326">
        <v>10.95</v>
      </c>
      <c r="D17" s="326">
        <v>32.85</v>
      </c>
      <c r="E17" s="326">
        <v>8.4600000000000009</v>
      </c>
      <c r="F17" s="326">
        <v>6.84</v>
      </c>
      <c r="G17" s="326">
        <v>11.42</v>
      </c>
      <c r="H17" s="326">
        <v>21.75</v>
      </c>
      <c r="I17" s="326">
        <v>6.39</v>
      </c>
      <c r="J17" s="326">
        <v>23.27</v>
      </c>
      <c r="K17" s="326">
        <v>6.94</v>
      </c>
      <c r="L17" s="326">
        <v>6.79</v>
      </c>
      <c r="M17" s="326">
        <v>6.65</v>
      </c>
      <c r="N17" s="326">
        <v>6.76</v>
      </c>
      <c r="O17" s="326">
        <v>6.5</v>
      </c>
      <c r="P17" s="326">
        <v>6.58</v>
      </c>
      <c r="Q17" s="326">
        <v>6.5</v>
      </c>
      <c r="R17" s="326">
        <v>6.89</v>
      </c>
      <c r="S17" s="326">
        <v>6.73</v>
      </c>
      <c r="T17" s="326">
        <v>6.6</v>
      </c>
      <c r="U17" s="326">
        <v>144.57</v>
      </c>
      <c r="V17" s="326">
        <v>15.98</v>
      </c>
      <c r="W17" s="326">
        <v>7.07</v>
      </c>
      <c r="X17" s="326">
        <v>6.94</v>
      </c>
      <c r="Y17" s="326">
        <v>7.07</v>
      </c>
      <c r="Z17" s="326">
        <v>6.73</v>
      </c>
      <c r="AA17" s="326">
        <v>6.81</v>
      </c>
      <c r="AB17" s="326">
        <v>6.92</v>
      </c>
      <c r="AC17" s="326" t="s">
        <v>372</v>
      </c>
      <c r="AD17" s="326" t="s">
        <v>372</v>
      </c>
      <c r="AE17" s="326">
        <v>6.97</v>
      </c>
      <c r="AF17" s="326">
        <v>136.44999999999999</v>
      </c>
      <c r="AG17" s="326">
        <v>19.34</v>
      </c>
    </row>
    <row r="18" spans="2:33" s="304" customFormat="1" x14ac:dyDescent="0.2">
      <c r="B18" s="303">
        <v>4.1666666666666664E-2</v>
      </c>
      <c r="C18" s="326">
        <v>14.25</v>
      </c>
      <c r="D18" s="326">
        <v>48</v>
      </c>
      <c r="E18" s="326">
        <v>7.05</v>
      </c>
      <c r="F18" s="326">
        <v>32.15</v>
      </c>
      <c r="G18" s="326">
        <v>8.83</v>
      </c>
      <c r="H18" s="326">
        <v>8.91</v>
      </c>
      <c r="I18" s="326">
        <v>6.16</v>
      </c>
      <c r="J18" s="326">
        <v>14.91</v>
      </c>
      <c r="K18" s="326">
        <v>7.1</v>
      </c>
      <c r="L18" s="326">
        <v>6.71</v>
      </c>
      <c r="M18" s="326">
        <v>6.71</v>
      </c>
      <c r="N18" s="326">
        <v>6.92</v>
      </c>
      <c r="O18" s="326">
        <v>6.58</v>
      </c>
      <c r="P18" s="326">
        <v>7</v>
      </c>
      <c r="Q18" s="326">
        <v>15.01</v>
      </c>
      <c r="R18" s="326">
        <v>7.05</v>
      </c>
      <c r="S18" s="326">
        <v>6.5</v>
      </c>
      <c r="T18" s="326">
        <v>6.71</v>
      </c>
      <c r="U18" s="326">
        <v>67.989999999999995</v>
      </c>
      <c r="V18" s="326">
        <v>17.190000000000001</v>
      </c>
      <c r="W18" s="326">
        <v>7.52</v>
      </c>
      <c r="X18" s="326">
        <v>6.65</v>
      </c>
      <c r="Y18" s="326">
        <v>7.1</v>
      </c>
      <c r="Z18" s="326">
        <v>6.73</v>
      </c>
      <c r="AA18" s="326">
        <v>6.71</v>
      </c>
      <c r="AB18" s="326">
        <v>6.97</v>
      </c>
      <c r="AC18" s="326" t="s">
        <v>372</v>
      </c>
      <c r="AD18" s="326" t="s">
        <v>372</v>
      </c>
      <c r="AE18" s="326">
        <v>15.51</v>
      </c>
      <c r="AF18" s="326">
        <v>44.41</v>
      </c>
      <c r="AG18" s="326">
        <v>15.25</v>
      </c>
    </row>
    <row r="19" spans="2:33" s="304" customFormat="1" x14ac:dyDescent="0.2">
      <c r="B19" s="303">
        <v>8.3333333333333329E-2</v>
      </c>
      <c r="C19" s="326">
        <v>11.06</v>
      </c>
      <c r="D19" s="326">
        <v>53.32</v>
      </c>
      <c r="E19" s="326">
        <v>6.5</v>
      </c>
      <c r="F19" s="326">
        <v>19.78</v>
      </c>
      <c r="G19" s="326">
        <v>8.41</v>
      </c>
      <c r="H19" s="326">
        <v>7.28</v>
      </c>
      <c r="I19" s="326">
        <v>6.03</v>
      </c>
      <c r="J19" s="326">
        <v>11.61</v>
      </c>
      <c r="K19" s="326">
        <v>6.89</v>
      </c>
      <c r="L19" s="326">
        <v>6.89</v>
      </c>
      <c r="M19" s="326">
        <v>6.39</v>
      </c>
      <c r="N19" s="326">
        <v>7.86</v>
      </c>
      <c r="O19" s="326">
        <v>6.47</v>
      </c>
      <c r="P19" s="326">
        <v>7.18</v>
      </c>
      <c r="Q19" s="326">
        <v>8.75</v>
      </c>
      <c r="R19" s="326">
        <v>6.84</v>
      </c>
      <c r="S19" s="326">
        <v>30.29</v>
      </c>
      <c r="T19" s="326">
        <v>6.73</v>
      </c>
      <c r="U19" s="326">
        <v>67.36</v>
      </c>
      <c r="V19" s="326">
        <v>14.62</v>
      </c>
      <c r="W19" s="326">
        <v>9.69</v>
      </c>
      <c r="X19" s="326">
        <v>11.63</v>
      </c>
      <c r="Y19" s="326">
        <v>7.1</v>
      </c>
      <c r="Z19" s="326">
        <v>6.55</v>
      </c>
      <c r="AA19" s="326">
        <v>6.92</v>
      </c>
      <c r="AB19" s="326">
        <v>7.15</v>
      </c>
      <c r="AC19" s="326" t="s">
        <v>372</v>
      </c>
      <c r="AD19" s="326" t="s">
        <v>372</v>
      </c>
      <c r="AE19" s="326">
        <v>23.45</v>
      </c>
      <c r="AF19" s="326">
        <v>28.43</v>
      </c>
      <c r="AG19" s="326">
        <v>18.29</v>
      </c>
    </row>
    <row r="20" spans="2:33" s="304" customFormat="1" x14ac:dyDescent="0.2">
      <c r="B20" s="303">
        <v>0.125</v>
      </c>
      <c r="C20" s="326">
        <v>13.05</v>
      </c>
      <c r="D20" s="326">
        <v>24.79</v>
      </c>
      <c r="E20" s="326">
        <v>6.1</v>
      </c>
      <c r="F20" s="326">
        <v>7.49</v>
      </c>
      <c r="G20" s="326">
        <v>8.23</v>
      </c>
      <c r="H20" s="326">
        <v>6.42</v>
      </c>
      <c r="I20" s="326">
        <v>6.26</v>
      </c>
      <c r="J20" s="326">
        <v>14.57</v>
      </c>
      <c r="K20" s="326">
        <v>6.79</v>
      </c>
      <c r="L20" s="326">
        <v>6.97</v>
      </c>
      <c r="M20" s="326">
        <v>6.58</v>
      </c>
      <c r="N20" s="326">
        <v>11.58</v>
      </c>
      <c r="O20" s="326">
        <v>6.58</v>
      </c>
      <c r="P20" s="326">
        <v>7</v>
      </c>
      <c r="Q20" s="326">
        <v>10.09</v>
      </c>
      <c r="R20" s="326">
        <v>6.84</v>
      </c>
      <c r="S20" s="326">
        <v>45.67</v>
      </c>
      <c r="T20" s="326">
        <v>27.25</v>
      </c>
      <c r="U20" s="326">
        <v>71.05</v>
      </c>
      <c r="V20" s="326">
        <v>9.56</v>
      </c>
      <c r="W20" s="326">
        <v>18.29</v>
      </c>
      <c r="X20" s="326">
        <v>21.75</v>
      </c>
      <c r="Y20" s="326">
        <v>6.81</v>
      </c>
      <c r="Z20" s="326">
        <v>6.81</v>
      </c>
      <c r="AA20" s="326">
        <v>6.86</v>
      </c>
      <c r="AB20" s="326">
        <v>7.26</v>
      </c>
      <c r="AC20" s="326" t="s">
        <v>372</v>
      </c>
      <c r="AD20" s="326" t="s">
        <v>372</v>
      </c>
      <c r="AE20" s="326">
        <v>20.86</v>
      </c>
      <c r="AF20" s="326">
        <v>16.399999999999999</v>
      </c>
      <c r="AG20" s="326">
        <v>10.74</v>
      </c>
    </row>
    <row r="21" spans="2:33" s="304" customFormat="1" x14ac:dyDescent="0.2">
      <c r="B21" s="303">
        <v>0.16666666666666666</v>
      </c>
      <c r="C21" s="326">
        <v>12</v>
      </c>
      <c r="D21" s="326">
        <v>47.08</v>
      </c>
      <c r="E21" s="326">
        <v>23.13</v>
      </c>
      <c r="F21" s="326">
        <v>6.94</v>
      </c>
      <c r="G21" s="326">
        <v>8.02</v>
      </c>
      <c r="H21" s="326">
        <v>6.24</v>
      </c>
      <c r="I21" s="326">
        <v>6.29</v>
      </c>
      <c r="J21" s="326">
        <v>7.6</v>
      </c>
      <c r="K21" s="326">
        <v>6.47</v>
      </c>
      <c r="L21" s="326">
        <v>6.81</v>
      </c>
      <c r="M21" s="326">
        <v>6.81</v>
      </c>
      <c r="N21" s="326">
        <v>16.11</v>
      </c>
      <c r="O21" s="326">
        <v>7.94</v>
      </c>
      <c r="P21" s="326">
        <v>9.3800000000000008</v>
      </c>
      <c r="Q21" s="326">
        <v>61.23</v>
      </c>
      <c r="R21" s="326">
        <v>7.15</v>
      </c>
      <c r="S21" s="326">
        <v>41.79</v>
      </c>
      <c r="T21" s="326">
        <v>75.430000000000007</v>
      </c>
      <c r="U21" s="326">
        <v>63.17</v>
      </c>
      <c r="V21" s="326">
        <v>9.1199999999999992</v>
      </c>
      <c r="W21" s="326">
        <v>10.48</v>
      </c>
      <c r="X21" s="326">
        <v>9.48</v>
      </c>
      <c r="Y21" s="326">
        <v>6.92</v>
      </c>
      <c r="Z21" s="326">
        <v>6.76</v>
      </c>
      <c r="AA21" s="326">
        <v>13.39</v>
      </c>
      <c r="AB21" s="326">
        <v>7.31</v>
      </c>
      <c r="AC21" s="326" t="s">
        <v>372</v>
      </c>
      <c r="AD21" s="326" t="s">
        <v>372</v>
      </c>
      <c r="AE21" s="326">
        <v>93.8</v>
      </c>
      <c r="AF21" s="326">
        <v>20.49</v>
      </c>
      <c r="AG21" s="326">
        <v>12</v>
      </c>
    </row>
    <row r="22" spans="2:33" s="304" customFormat="1" x14ac:dyDescent="0.2">
      <c r="B22" s="303">
        <v>0.20833333333333334</v>
      </c>
      <c r="C22" s="326">
        <v>10.85</v>
      </c>
      <c r="D22" s="326">
        <v>78.86</v>
      </c>
      <c r="E22" s="326">
        <v>196.42</v>
      </c>
      <c r="F22" s="326">
        <v>6.81</v>
      </c>
      <c r="G22" s="326" t="s">
        <v>372</v>
      </c>
      <c r="H22" s="326">
        <v>6.21</v>
      </c>
      <c r="I22" s="326">
        <v>7.49</v>
      </c>
      <c r="J22" s="326">
        <v>7.1</v>
      </c>
      <c r="K22" s="326">
        <v>6.29</v>
      </c>
      <c r="L22" s="326">
        <v>6.81</v>
      </c>
      <c r="M22" s="326">
        <v>6.76</v>
      </c>
      <c r="N22" s="326">
        <v>16.45</v>
      </c>
      <c r="O22" s="326">
        <v>23.24</v>
      </c>
      <c r="P22" s="326">
        <v>11.29</v>
      </c>
      <c r="Q22" s="326">
        <v>44.85</v>
      </c>
      <c r="R22" s="326">
        <v>15.17</v>
      </c>
      <c r="S22" s="326">
        <v>43.73</v>
      </c>
      <c r="T22" s="326">
        <v>87.19</v>
      </c>
      <c r="U22" s="326">
        <v>31.39</v>
      </c>
      <c r="V22" s="326">
        <v>16.27</v>
      </c>
      <c r="W22" s="326">
        <v>11.16</v>
      </c>
      <c r="X22" s="326">
        <v>8.86</v>
      </c>
      <c r="Y22" s="326">
        <v>6.92</v>
      </c>
      <c r="Z22" s="326">
        <v>6.71</v>
      </c>
      <c r="AA22" s="326">
        <v>12.18</v>
      </c>
      <c r="AB22" s="326">
        <v>7.34</v>
      </c>
      <c r="AC22" s="326" t="s">
        <v>372</v>
      </c>
      <c r="AD22" s="326" t="s">
        <v>372</v>
      </c>
      <c r="AE22" s="326">
        <v>96.29</v>
      </c>
      <c r="AF22" s="326">
        <v>19.18</v>
      </c>
      <c r="AG22" s="326">
        <v>11.34</v>
      </c>
    </row>
    <row r="23" spans="2:33" s="304" customFormat="1" x14ac:dyDescent="0.2">
      <c r="B23" s="303">
        <v>0.25</v>
      </c>
      <c r="C23" s="326">
        <v>10.77</v>
      </c>
      <c r="D23" s="326">
        <v>39.200000000000003</v>
      </c>
      <c r="E23" s="326">
        <v>181.64</v>
      </c>
      <c r="F23" s="326">
        <v>8.57</v>
      </c>
      <c r="G23" s="326" t="s">
        <v>372</v>
      </c>
      <c r="H23" s="326">
        <v>6.24</v>
      </c>
      <c r="I23" s="326">
        <v>13.07</v>
      </c>
      <c r="J23" s="326">
        <v>8.99</v>
      </c>
      <c r="K23" s="326">
        <v>6.47</v>
      </c>
      <c r="L23" s="326">
        <v>6.68</v>
      </c>
      <c r="M23" s="326">
        <v>6.42</v>
      </c>
      <c r="N23" s="326">
        <v>38.33</v>
      </c>
      <c r="O23" s="326">
        <v>23.27</v>
      </c>
      <c r="P23" s="326">
        <v>19.41</v>
      </c>
      <c r="Q23" s="326">
        <v>26.88</v>
      </c>
      <c r="R23" s="326">
        <v>21.46</v>
      </c>
      <c r="S23" s="326">
        <v>41.84</v>
      </c>
      <c r="T23" s="326">
        <v>77.47</v>
      </c>
      <c r="U23" s="326">
        <v>34.4</v>
      </c>
      <c r="V23" s="326">
        <v>9.69</v>
      </c>
      <c r="W23" s="326">
        <v>12.76</v>
      </c>
      <c r="X23" s="326">
        <v>11</v>
      </c>
      <c r="Y23" s="326">
        <v>7.39</v>
      </c>
      <c r="Z23" s="326">
        <v>6.71</v>
      </c>
      <c r="AA23" s="326">
        <v>10.72</v>
      </c>
      <c r="AB23" s="326">
        <v>7.1</v>
      </c>
      <c r="AC23" s="326" t="s">
        <v>372</v>
      </c>
      <c r="AD23" s="326" t="s">
        <v>372</v>
      </c>
      <c r="AE23" s="326">
        <v>46.09</v>
      </c>
      <c r="AF23" s="326">
        <v>21.3</v>
      </c>
      <c r="AG23" s="326">
        <v>30.71</v>
      </c>
    </row>
    <row r="24" spans="2:33" s="304" customFormat="1" x14ac:dyDescent="0.2">
      <c r="B24" s="303">
        <v>0.29166666666666669</v>
      </c>
      <c r="C24" s="326">
        <v>11.79</v>
      </c>
      <c r="D24" s="326">
        <v>20.100000000000001</v>
      </c>
      <c r="E24" s="326">
        <v>96.13</v>
      </c>
      <c r="F24" s="326">
        <v>26.2</v>
      </c>
      <c r="G24" s="326" t="s">
        <v>372</v>
      </c>
      <c r="H24" s="326">
        <v>7.02</v>
      </c>
      <c r="I24" s="326">
        <v>13.65</v>
      </c>
      <c r="J24" s="326">
        <v>14.59</v>
      </c>
      <c r="K24" s="326">
        <v>6.47</v>
      </c>
      <c r="L24" s="326">
        <v>6.92</v>
      </c>
      <c r="M24" s="326">
        <v>6.65</v>
      </c>
      <c r="N24" s="326">
        <v>82.29</v>
      </c>
      <c r="O24" s="326">
        <v>29.27</v>
      </c>
      <c r="P24" s="326">
        <v>22.17</v>
      </c>
      <c r="Q24" s="326">
        <v>76.87</v>
      </c>
      <c r="R24" s="326">
        <v>24</v>
      </c>
      <c r="S24" s="326">
        <v>41.29</v>
      </c>
      <c r="T24" s="326">
        <v>56.15</v>
      </c>
      <c r="U24" s="326">
        <v>30.29</v>
      </c>
      <c r="V24" s="326">
        <v>8.36</v>
      </c>
      <c r="W24" s="326">
        <v>13.73</v>
      </c>
      <c r="X24" s="326">
        <v>11.97</v>
      </c>
      <c r="Y24" s="326">
        <v>8.31</v>
      </c>
      <c r="Z24" s="326">
        <v>6.86</v>
      </c>
      <c r="AA24" s="326">
        <v>8.67</v>
      </c>
      <c r="AB24" s="326">
        <v>7.18</v>
      </c>
      <c r="AC24" s="326" t="s">
        <v>372</v>
      </c>
      <c r="AD24" s="326" t="s">
        <v>372</v>
      </c>
      <c r="AE24" s="326">
        <v>46.37</v>
      </c>
      <c r="AF24" s="326">
        <v>75.17</v>
      </c>
      <c r="AG24" s="326">
        <v>23.84</v>
      </c>
    </row>
    <row r="25" spans="2:33" s="304" customFormat="1" x14ac:dyDescent="0.2">
      <c r="B25" s="303">
        <v>0.33333333333333331</v>
      </c>
      <c r="C25" s="326">
        <v>13.26</v>
      </c>
      <c r="D25" s="326">
        <v>10.38</v>
      </c>
      <c r="E25" s="326">
        <v>62.3</v>
      </c>
      <c r="F25" s="326">
        <v>12.29</v>
      </c>
      <c r="G25" s="326" t="s">
        <v>372</v>
      </c>
      <c r="H25" s="326">
        <v>11.58</v>
      </c>
      <c r="I25" s="326">
        <v>7.76</v>
      </c>
      <c r="J25" s="326">
        <v>13.41</v>
      </c>
      <c r="K25" s="326">
        <v>6.76</v>
      </c>
      <c r="L25" s="326">
        <v>6.76</v>
      </c>
      <c r="M25" s="326">
        <v>18.05</v>
      </c>
      <c r="N25" s="326">
        <v>20.86</v>
      </c>
      <c r="O25" s="326">
        <v>26.46</v>
      </c>
      <c r="P25" s="326">
        <v>28.66</v>
      </c>
      <c r="Q25" s="326">
        <v>34.61</v>
      </c>
      <c r="R25" s="326">
        <v>12.42</v>
      </c>
      <c r="S25" s="326">
        <v>13.28</v>
      </c>
      <c r="T25" s="326">
        <v>16.11</v>
      </c>
      <c r="U25" s="326">
        <v>10.64</v>
      </c>
      <c r="V25" s="326">
        <v>10.85</v>
      </c>
      <c r="W25" s="326">
        <v>9.51</v>
      </c>
      <c r="X25" s="326">
        <v>8.8000000000000007</v>
      </c>
      <c r="Y25" s="326">
        <v>9.1199999999999992</v>
      </c>
      <c r="Z25" s="326">
        <v>10.85</v>
      </c>
      <c r="AA25" s="326">
        <v>9.3800000000000008</v>
      </c>
      <c r="AB25" s="326" t="s">
        <v>372</v>
      </c>
      <c r="AC25" s="326" t="s">
        <v>372</v>
      </c>
      <c r="AD25" s="326" t="s">
        <v>372</v>
      </c>
      <c r="AE25" s="326">
        <v>19.39</v>
      </c>
      <c r="AF25" s="326">
        <v>61.54</v>
      </c>
      <c r="AG25" s="326">
        <v>11.42</v>
      </c>
    </row>
    <row r="26" spans="2:33" s="304" customFormat="1" x14ac:dyDescent="0.2">
      <c r="B26" s="303">
        <v>0.375</v>
      </c>
      <c r="C26" s="326">
        <v>7.89</v>
      </c>
      <c r="D26" s="326">
        <v>11.13</v>
      </c>
      <c r="E26" s="326">
        <v>62.98</v>
      </c>
      <c r="F26" s="326">
        <v>7.39</v>
      </c>
      <c r="G26" s="326" t="s">
        <v>372</v>
      </c>
      <c r="H26" s="326">
        <v>14.17</v>
      </c>
      <c r="I26" s="326">
        <v>6.92</v>
      </c>
      <c r="J26" s="326">
        <v>8.7200000000000006</v>
      </c>
      <c r="K26" s="326">
        <v>6.6</v>
      </c>
      <c r="L26" s="326">
        <v>6.68</v>
      </c>
      <c r="M26" s="326">
        <v>28.77</v>
      </c>
      <c r="N26" s="326">
        <v>15.41</v>
      </c>
      <c r="O26" s="326">
        <v>17.21</v>
      </c>
      <c r="P26" s="326">
        <v>69.819999999999993</v>
      </c>
      <c r="Q26" s="326">
        <v>8.99</v>
      </c>
      <c r="R26" s="326">
        <v>7.96</v>
      </c>
      <c r="S26" s="326">
        <v>8.25</v>
      </c>
      <c r="T26" s="326">
        <v>8.5399999999999991</v>
      </c>
      <c r="U26" s="326">
        <v>8.6999999999999993</v>
      </c>
      <c r="V26" s="326">
        <v>9.6199999999999992</v>
      </c>
      <c r="W26" s="326">
        <v>11.16</v>
      </c>
      <c r="X26" s="326">
        <v>8.0399999999999991</v>
      </c>
      <c r="Y26" s="326">
        <v>8.36</v>
      </c>
      <c r="Z26" s="326">
        <v>21.48</v>
      </c>
      <c r="AA26" s="326">
        <v>35.74</v>
      </c>
      <c r="AB26" s="326" t="s">
        <v>372</v>
      </c>
      <c r="AC26" s="326" t="s">
        <v>372</v>
      </c>
      <c r="AD26" s="326" t="s">
        <v>372</v>
      </c>
      <c r="AE26" s="326">
        <v>12.5</v>
      </c>
      <c r="AF26" s="326">
        <v>21.82</v>
      </c>
      <c r="AG26" s="326">
        <v>9.35</v>
      </c>
    </row>
    <row r="27" spans="2:33" s="304" customFormat="1" x14ac:dyDescent="0.2">
      <c r="B27" s="303">
        <v>0.41666666666666669</v>
      </c>
      <c r="C27" s="326">
        <v>6.52</v>
      </c>
      <c r="D27" s="326">
        <v>8.75</v>
      </c>
      <c r="E27" s="326">
        <v>17.66</v>
      </c>
      <c r="F27" s="326">
        <v>6.71</v>
      </c>
      <c r="G27" s="326" t="s">
        <v>371</v>
      </c>
      <c r="H27" s="326">
        <v>7.44</v>
      </c>
      <c r="I27" s="326">
        <v>6.58</v>
      </c>
      <c r="J27" s="326">
        <v>7.07</v>
      </c>
      <c r="K27" s="326">
        <v>6.31</v>
      </c>
      <c r="L27" s="326">
        <v>6.92</v>
      </c>
      <c r="M27" s="326">
        <v>7.68</v>
      </c>
      <c r="N27" s="326">
        <v>19.989999999999998</v>
      </c>
      <c r="O27" s="326">
        <v>10.01</v>
      </c>
      <c r="P27" s="326">
        <v>63.46</v>
      </c>
      <c r="Q27" s="326">
        <v>7.6</v>
      </c>
      <c r="R27" s="326">
        <v>7.02</v>
      </c>
      <c r="S27" s="326">
        <v>7.6</v>
      </c>
      <c r="T27" s="326">
        <v>7.81</v>
      </c>
      <c r="U27" s="326">
        <v>7.78</v>
      </c>
      <c r="V27" s="326">
        <v>8.9600000000000009</v>
      </c>
      <c r="W27" s="326">
        <v>8.7799999999999994</v>
      </c>
      <c r="X27" s="326">
        <v>7.13</v>
      </c>
      <c r="Y27" s="326">
        <v>7.02</v>
      </c>
      <c r="Z27" s="326">
        <v>12.03</v>
      </c>
      <c r="AA27" s="326">
        <v>12.65</v>
      </c>
      <c r="AB27" s="326" t="s">
        <v>372</v>
      </c>
      <c r="AC27" s="326" t="s">
        <v>372</v>
      </c>
      <c r="AD27" s="326" t="s">
        <v>372</v>
      </c>
      <c r="AE27" s="326">
        <v>10.77</v>
      </c>
      <c r="AF27" s="326">
        <v>11.03</v>
      </c>
      <c r="AG27" s="326">
        <v>8.75</v>
      </c>
    </row>
    <row r="28" spans="2:33" s="304" customFormat="1" x14ac:dyDescent="0.2">
      <c r="B28" s="303">
        <v>0.45833333333333331</v>
      </c>
      <c r="C28" s="326">
        <v>6.73</v>
      </c>
      <c r="D28" s="326">
        <v>7.15</v>
      </c>
      <c r="E28" s="326">
        <v>9.41</v>
      </c>
      <c r="F28" s="326">
        <v>6.5</v>
      </c>
      <c r="G28" s="326" t="s">
        <v>371</v>
      </c>
      <c r="H28" s="326">
        <v>6.89</v>
      </c>
      <c r="I28" s="326">
        <v>6.6</v>
      </c>
      <c r="J28" s="326">
        <v>7.13</v>
      </c>
      <c r="K28" s="326">
        <v>6.58</v>
      </c>
      <c r="L28" s="326">
        <v>6.71</v>
      </c>
      <c r="M28" s="326">
        <v>7.57</v>
      </c>
      <c r="N28" s="326">
        <v>8.91</v>
      </c>
      <c r="O28" s="326">
        <v>8.8000000000000007</v>
      </c>
      <c r="P28" s="326">
        <v>17.27</v>
      </c>
      <c r="Q28" s="326">
        <v>7.52</v>
      </c>
      <c r="R28" s="326">
        <v>6.73</v>
      </c>
      <c r="S28" s="326">
        <v>7.28</v>
      </c>
      <c r="T28" s="326">
        <v>7.49</v>
      </c>
      <c r="U28" s="326">
        <v>7.28</v>
      </c>
      <c r="V28" s="326">
        <v>8.25</v>
      </c>
      <c r="W28" s="326">
        <v>7.62</v>
      </c>
      <c r="X28" s="326">
        <v>7</v>
      </c>
      <c r="Y28" s="326">
        <v>7.02</v>
      </c>
      <c r="Z28" s="326">
        <v>7.99</v>
      </c>
      <c r="AA28" s="326">
        <v>7.86</v>
      </c>
      <c r="AB28" s="326" t="s">
        <v>372</v>
      </c>
      <c r="AC28" s="326" t="s">
        <v>372</v>
      </c>
      <c r="AD28" s="326" t="s">
        <v>372</v>
      </c>
      <c r="AE28" s="326">
        <v>8.7799999999999994</v>
      </c>
      <c r="AF28" s="326">
        <v>9.77</v>
      </c>
      <c r="AG28" s="326">
        <v>8.67</v>
      </c>
    </row>
    <row r="29" spans="2:33" s="304" customFormat="1" x14ac:dyDescent="0.2">
      <c r="B29" s="303">
        <v>0.5</v>
      </c>
      <c r="C29" s="326">
        <v>6.52</v>
      </c>
      <c r="D29" s="326">
        <v>6.63</v>
      </c>
      <c r="E29" s="326">
        <v>8.5399999999999991</v>
      </c>
      <c r="F29" s="326">
        <v>6.39</v>
      </c>
      <c r="G29" s="326" t="s">
        <v>371</v>
      </c>
      <c r="H29" s="326">
        <v>6.6</v>
      </c>
      <c r="I29" s="326">
        <v>6.58</v>
      </c>
      <c r="J29" s="326">
        <v>7.02</v>
      </c>
      <c r="K29" s="326">
        <v>7.18</v>
      </c>
      <c r="L29" s="326">
        <v>6.81</v>
      </c>
      <c r="M29" s="326">
        <v>7.62</v>
      </c>
      <c r="N29" s="326">
        <v>7.6</v>
      </c>
      <c r="O29" s="326">
        <v>7.44</v>
      </c>
      <c r="P29" s="326">
        <v>8.2799999999999994</v>
      </c>
      <c r="Q29" s="326">
        <v>7.36</v>
      </c>
      <c r="R29" s="326">
        <v>7</v>
      </c>
      <c r="S29" s="326">
        <v>7.05</v>
      </c>
      <c r="T29" s="326">
        <v>7.49</v>
      </c>
      <c r="U29" s="326">
        <v>7.52</v>
      </c>
      <c r="V29" s="326">
        <v>8.91</v>
      </c>
      <c r="W29" s="326">
        <v>7.49</v>
      </c>
      <c r="X29" s="326">
        <v>7.28</v>
      </c>
      <c r="Y29" s="326">
        <v>7.1</v>
      </c>
      <c r="Z29" s="326">
        <v>7.13</v>
      </c>
      <c r="AA29" s="326">
        <v>7.47</v>
      </c>
      <c r="AB29" s="326" t="s">
        <v>372</v>
      </c>
      <c r="AC29" s="326" t="s">
        <v>372</v>
      </c>
      <c r="AD29" s="326" t="s">
        <v>364</v>
      </c>
      <c r="AE29" s="326">
        <v>23.95</v>
      </c>
      <c r="AF29" s="326">
        <v>8.9600000000000009</v>
      </c>
      <c r="AG29" s="326">
        <v>7.99</v>
      </c>
    </row>
    <row r="30" spans="2:33" s="304" customFormat="1" x14ac:dyDescent="0.2">
      <c r="B30" s="303">
        <v>0.54166666666666663</v>
      </c>
      <c r="C30" s="326">
        <v>6.37</v>
      </c>
      <c r="D30" s="326">
        <v>6.92</v>
      </c>
      <c r="E30" s="326">
        <v>7.52</v>
      </c>
      <c r="F30" s="326">
        <v>6.42</v>
      </c>
      <c r="G30" s="326" t="s">
        <v>371</v>
      </c>
      <c r="H30" s="326">
        <v>6.89</v>
      </c>
      <c r="I30" s="326">
        <v>6.5</v>
      </c>
      <c r="J30" s="326">
        <v>6.81</v>
      </c>
      <c r="K30" s="326">
        <v>7.23</v>
      </c>
      <c r="L30" s="326">
        <v>7.13</v>
      </c>
      <c r="M30" s="326">
        <v>7.55</v>
      </c>
      <c r="N30" s="326">
        <v>7.18</v>
      </c>
      <c r="O30" s="326">
        <v>6.81</v>
      </c>
      <c r="P30" s="326">
        <v>7.62</v>
      </c>
      <c r="Q30" s="326">
        <v>7.41</v>
      </c>
      <c r="R30" s="326">
        <v>7.07</v>
      </c>
      <c r="S30" s="326">
        <v>7.28</v>
      </c>
      <c r="T30" s="326">
        <v>7.28</v>
      </c>
      <c r="U30" s="326">
        <v>7.28</v>
      </c>
      <c r="V30" s="326">
        <v>9.56</v>
      </c>
      <c r="W30" s="326">
        <v>7.31</v>
      </c>
      <c r="X30" s="326">
        <v>7.34</v>
      </c>
      <c r="Y30" s="326">
        <v>7.05</v>
      </c>
      <c r="Z30" s="326">
        <v>7.13</v>
      </c>
      <c r="AA30" s="326">
        <v>7.31</v>
      </c>
      <c r="AB30" s="326" t="s">
        <v>372</v>
      </c>
      <c r="AC30" s="326" t="s">
        <v>372</v>
      </c>
      <c r="AD30" s="326" t="s">
        <v>364</v>
      </c>
      <c r="AE30" s="326">
        <v>13.2</v>
      </c>
      <c r="AF30" s="326">
        <v>8.44</v>
      </c>
      <c r="AG30" s="326">
        <v>8.1199999999999992</v>
      </c>
    </row>
    <row r="31" spans="2:33" s="304" customFormat="1" x14ac:dyDescent="0.2">
      <c r="B31" s="303">
        <v>0.58333333333333337</v>
      </c>
      <c r="C31" s="326">
        <v>6.13</v>
      </c>
      <c r="D31" s="326">
        <v>6.63</v>
      </c>
      <c r="E31" s="326">
        <v>7.13</v>
      </c>
      <c r="F31" s="326">
        <v>6.1</v>
      </c>
      <c r="G31" s="326" t="s">
        <v>371</v>
      </c>
      <c r="H31" s="326">
        <v>7.05</v>
      </c>
      <c r="I31" s="326">
        <v>6.58</v>
      </c>
      <c r="J31" s="326">
        <v>6.71</v>
      </c>
      <c r="K31" s="326">
        <v>7.05</v>
      </c>
      <c r="L31" s="326">
        <v>6.97</v>
      </c>
      <c r="M31" s="326">
        <v>7.91</v>
      </c>
      <c r="N31" s="326">
        <v>7.2</v>
      </c>
      <c r="O31" s="326">
        <v>6.73</v>
      </c>
      <c r="P31" s="326">
        <v>7.1</v>
      </c>
      <c r="Q31" s="326">
        <v>7.15</v>
      </c>
      <c r="R31" s="326">
        <v>6.92</v>
      </c>
      <c r="S31" s="326">
        <v>7</v>
      </c>
      <c r="T31" s="326">
        <v>7.02</v>
      </c>
      <c r="U31" s="326">
        <v>7.18</v>
      </c>
      <c r="V31" s="326">
        <v>8.57</v>
      </c>
      <c r="W31" s="326">
        <v>7.13</v>
      </c>
      <c r="X31" s="326">
        <v>7.41</v>
      </c>
      <c r="Y31" s="326">
        <v>7.18</v>
      </c>
      <c r="Z31" s="326">
        <v>6.86</v>
      </c>
      <c r="AA31" s="326">
        <v>7.28</v>
      </c>
      <c r="AB31" s="326" t="s">
        <v>372</v>
      </c>
      <c r="AC31" s="326" t="s">
        <v>372</v>
      </c>
      <c r="AD31" s="326">
        <v>6.24</v>
      </c>
      <c r="AE31" s="326">
        <v>11.58</v>
      </c>
      <c r="AF31" s="326">
        <v>7.96</v>
      </c>
      <c r="AG31" s="326">
        <v>7.94</v>
      </c>
    </row>
    <row r="32" spans="2:33" s="304" customFormat="1" x14ac:dyDescent="0.2">
      <c r="B32" s="303">
        <v>0.625</v>
      </c>
      <c r="C32" s="326">
        <v>6.29</v>
      </c>
      <c r="D32" s="326">
        <v>6.47</v>
      </c>
      <c r="E32" s="326">
        <v>7.05</v>
      </c>
      <c r="F32" s="326">
        <v>6.16</v>
      </c>
      <c r="G32" s="326" t="s">
        <v>371</v>
      </c>
      <c r="H32" s="326">
        <v>6.73</v>
      </c>
      <c r="I32" s="326">
        <v>6.65</v>
      </c>
      <c r="J32" s="326">
        <v>6.47</v>
      </c>
      <c r="K32" s="326">
        <v>7.1</v>
      </c>
      <c r="L32" s="326">
        <v>7.13</v>
      </c>
      <c r="M32" s="326">
        <v>7.62</v>
      </c>
      <c r="N32" s="326">
        <v>7.18</v>
      </c>
      <c r="O32" s="326">
        <v>6.73</v>
      </c>
      <c r="P32" s="326">
        <v>7.02</v>
      </c>
      <c r="Q32" s="326">
        <v>7.07</v>
      </c>
      <c r="R32" s="326">
        <v>6.92</v>
      </c>
      <c r="S32" s="326">
        <v>7.15</v>
      </c>
      <c r="T32" s="326">
        <v>7.15</v>
      </c>
      <c r="U32" s="326">
        <v>7.2</v>
      </c>
      <c r="V32" s="326">
        <v>7.68</v>
      </c>
      <c r="W32" s="326">
        <v>7.23</v>
      </c>
      <c r="X32" s="326">
        <v>7.18</v>
      </c>
      <c r="Y32" s="326">
        <v>7.2</v>
      </c>
      <c r="Z32" s="326">
        <v>6.97</v>
      </c>
      <c r="AA32" s="326">
        <v>7.13</v>
      </c>
      <c r="AB32" s="326" t="s">
        <v>372</v>
      </c>
      <c r="AC32" s="326" t="s">
        <v>372</v>
      </c>
      <c r="AD32" s="326">
        <v>6.47</v>
      </c>
      <c r="AE32" s="326">
        <v>8.8000000000000007</v>
      </c>
      <c r="AF32" s="326">
        <v>8.17</v>
      </c>
      <c r="AG32" s="326">
        <v>7.96</v>
      </c>
    </row>
    <row r="33" spans="2:36" s="304" customFormat="1" x14ac:dyDescent="0.2">
      <c r="B33" s="303">
        <v>0.66666666666666663</v>
      </c>
      <c r="C33" s="326">
        <v>6.24</v>
      </c>
      <c r="D33" s="326">
        <v>6.26</v>
      </c>
      <c r="E33" s="326">
        <v>6.71</v>
      </c>
      <c r="F33" s="326">
        <v>6.21</v>
      </c>
      <c r="G33" s="326">
        <v>6.47</v>
      </c>
      <c r="H33" s="326">
        <v>6.52</v>
      </c>
      <c r="I33" s="326">
        <v>6.68</v>
      </c>
      <c r="J33" s="326">
        <v>6.6</v>
      </c>
      <c r="K33" s="326">
        <v>7.02</v>
      </c>
      <c r="L33" s="326">
        <v>6.89</v>
      </c>
      <c r="M33" s="326">
        <v>7.57</v>
      </c>
      <c r="N33" s="326">
        <v>7.23</v>
      </c>
      <c r="O33" s="326">
        <v>6.63</v>
      </c>
      <c r="P33" s="326">
        <v>6.89</v>
      </c>
      <c r="Q33" s="326">
        <v>7.1</v>
      </c>
      <c r="R33" s="326">
        <v>6.71</v>
      </c>
      <c r="S33" s="326">
        <v>7.1</v>
      </c>
      <c r="T33" s="326">
        <v>7.15</v>
      </c>
      <c r="U33" s="326">
        <v>7.07</v>
      </c>
      <c r="V33" s="326">
        <v>7.41</v>
      </c>
      <c r="W33" s="326">
        <v>7.2</v>
      </c>
      <c r="X33" s="326">
        <v>7.13</v>
      </c>
      <c r="Y33" s="326">
        <v>6.94</v>
      </c>
      <c r="Z33" s="326">
        <v>7.1</v>
      </c>
      <c r="AA33" s="326">
        <v>7.23</v>
      </c>
      <c r="AB33" s="326" t="s">
        <v>372</v>
      </c>
      <c r="AC33" s="326" t="s">
        <v>372</v>
      </c>
      <c r="AD33" s="326">
        <v>6.45</v>
      </c>
      <c r="AE33" s="326">
        <v>8.44</v>
      </c>
      <c r="AF33" s="326">
        <v>8.02</v>
      </c>
      <c r="AG33" s="326">
        <v>7.73</v>
      </c>
    </row>
    <row r="34" spans="2:36" s="304" customFormat="1" x14ac:dyDescent="0.2">
      <c r="B34" s="303">
        <v>0.70833333333333337</v>
      </c>
      <c r="C34" s="326">
        <v>6.13</v>
      </c>
      <c r="D34" s="326">
        <v>6.34</v>
      </c>
      <c r="E34" s="326">
        <v>6.39</v>
      </c>
      <c r="F34" s="326">
        <v>6.24</v>
      </c>
      <c r="G34" s="326">
        <v>6.24</v>
      </c>
      <c r="H34" s="326">
        <v>6.5</v>
      </c>
      <c r="I34" s="326">
        <v>6.42</v>
      </c>
      <c r="J34" s="326">
        <v>6.68</v>
      </c>
      <c r="K34" s="326">
        <v>6.97</v>
      </c>
      <c r="L34" s="326">
        <v>6.81</v>
      </c>
      <c r="M34" s="326">
        <v>7.18</v>
      </c>
      <c r="N34" s="326">
        <v>6.84</v>
      </c>
      <c r="O34" s="326">
        <v>6.84</v>
      </c>
      <c r="P34" s="326">
        <v>6.97</v>
      </c>
      <c r="Q34" s="326">
        <v>6.94</v>
      </c>
      <c r="R34" s="326">
        <v>6.65</v>
      </c>
      <c r="S34" s="326">
        <v>7.05</v>
      </c>
      <c r="T34" s="326">
        <v>7.05</v>
      </c>
      <c r="U34" s="326">
        <v>6.97</v>
      </c>
      <c r="V34" s="326">
        <v>7</v>
      </c>
      <c r="W34" s="326">
        <v>7.1</v>
      </c>
      <c r="X34" s="326">
        <v>7.13</v>
      </c>
      <c r="Y34" s="326">
        <v>7.07</v>
      </c>
      <c r="Z34" s="326">
        <v>7.05</v>
      </c>
      <c r="AA34" s="326">
        <v>6.81</v>
      </c>
      <c r="AB34" s="326" t="s">
        <v>372</v>
      </c>
      <c r="AC34" s="326" t="s">
        <v>372</v>
      </c>
      <c r="AD34" s="326">
        <v>6.55</v>
      </c>
      <c r="AE34" s="326">
        <v>8.23</v>
      </c>
      <c r="AF34" s="326">
        <v>7.94</v>
      </c>
      <c r="AG34" s="326">
        <v>7.96</v>
      </c>
    </row>
    <row r="35" spans="2:36" s="304" customFormat="1" x14ac:dyDescent="0.2">
      <c r="B35" s="303">
        <v>0.75</v>
      </c>
      <c r="C35" s="326">
        <v>6.03</v>
      </c>
      <c r="D35" s="326">
        <v>6.21</v>
      </c>
      <c r="E35" s="326">
        <v>6.26</v>
      </c>
      <c r="F35" s="326">
        <v>6.13</v>
      </c>
      <c r="G35" s="326">
        <v>6.34</v>
      </c>
      <c r="H35" s="326">
        <v>6.84</v>
      </c>
      <c r="I35" s="326">
        <v>6.39</v>
      </c>
      <c r="J35" s="326">
        <v>6.79</v>
      </c>
      <c r="K35" s="326">
        <v>6.84</v>
      </c>
      <c r="L35" s="326">
        <v>6.76</v>
      </c>
      <c r="M35" s="326">
        <v>6.84</v>
      </c>
      <c r="N35" s="326">
        <v>7</v>
      </c>
      <c r="O35" s="326">
        <v>6.97</v>
      </c>
      <c r="P35" s="326">
        <v>7.1</v>
      </c>
      <c r="Q35" s="326">
        <v>7.05</v>
      </c>
      <c r="R35" s="326">
        <v>6.63</v>
      </c>
      <c r="S35" s="326">
        <v>7.1</v>
      </c>
      <c r="T35" s="326">
        <v>7.23</v>
      </c>
      <c r="U35" s="326">
        <v>7.05</v>
      </c>
      <c r="V35" s="326">
        <v>7.13</v>
      </c>
      <c r="W35" s="326">
        <v>6.97</v>
      </c>
      <c r="X35" s="326">
        <v>7.13</v>
      </c>
      <c r="Y35" s="326">
        <v>7.02</v>
      </c>
      <c r="Z35" s="326">
        <v>6.94</v>
      </c>
      <c r="AA35" s="326">
        <v>6.55</v>
      </c>
      <c r="AB35" s="326" t="s">
        <v>372</v>
      </c>
      <c r="AC35" s="326" t="s">
        <v>372</v>
      </c>
      <c r="AD35" s="326">
        <v>6.29</v>
      </c>
      <c r="AE35" s="326">
        <v>7.89</v>
      </c>
      <c r="AF35" s="326">
        <v>7.73</v>
      </c>
      <c r="AG35" s="326">
        <v>8.1</v>
      </c>
      <c r="AJ35" s="295"/>
    </row>
    <row r="36" spans="2:36" s="304" customFormat="1" x14ac:dyDescent="0.2">
      <c r="B36" s="303">
        <v>0.79166666666666663</v>
      </c>
      <c r="C36" s="326">
        <v>5.87</v>
      </c>
      <c r="D36" s="326">
        <v>17.87</v>
      </c>
      <c r="E36" s="326">
        <v>6.1</v>
      </c>
      <c r="F36" s="326">
        <v>5.97</v>
      </c>
      <c r="G36" s="326">
        <v>6.37</v>
      </c>
      <c r="H36" s="326">
        <v>6.37</v>
      </c>
      <c r="I36" s="326">
        <v>6.58</v>
      </c>
      <c r="J36" s="326">
        <v>6.79</v>
      </c>
      <c r="K36" s="326">
        <v>7.02</v>
      </c>
      <c r="L36" s="326">
        <v>6.97</v>
      </c>
      <c r="M36" s="326">
        <v>6.65</v>
      </c>
      <c r="N36" s="326">
        <v>6.84</v>
      </c>
      <c r="O36" s="326">
        <v>6.6</v>
      </c>
      <c r="P36" s="326">
        <v>6.68</v>
      </c>
      <c r="Q36" s="326">
        <v>6.97</v>
      </c>
      <c r="R36" s="326">
        <v>6.58</v>
      </c>
      <c r="S36" s="326">
        <v>6.86</v>
      </c>
      <c r="T36" s="326">
        <v>7.18</v>
      </c>
      <c r="U36" s="326">
        <v>6.86</v>
      </c>
      <c r="V36" s="326">
        <v>7.02</v>
      </c>
      <c r="W36" s="326">
        <v>7.1</v>
      </c>
      <c r="X36" s="326">
        <v>7.02</v>
      </c>
      <c r="Y36" s="326">
        <v>6.92</v>
      </c>
      <c r="Z36" s="326">
        <v>7.07</v>
      </c>
      <c r="AA36" s="326">
        <v>7.1</v>
      </c>
      <c r="AB36" s="326" t="s">
        <v>372</v>
      </c>
      <c r="AC36" s="326" t="s">
        <v>372</v>
      </c>
      <c r="AD36" s="326">
        <v>6.45</v>
      </c>
      <c r="AE36" s="326">
        <v>7.34</v>
      </c>
      <c r="AF36" s="326">
        <v>7.96</v>
      </c>
      <c r="AG36" s="326">
        <v>7.55</v>
      </c>
      <c r="AJ36" s="295"/>
    </row>
    <row r="37" spans="2:36" s="304" customFormat="1" x14ac:dyDescent="0.2">
      <c r="B37" s="303">
        <v>0.83333333333333337</v>
      </c>
      <c r="C37" s="326">
        <v>5.82</v>
      </c>
      <c r="D37" s="326">
        <v>51.09</v>
      </c>
      <c r="E37" s="326">
        <v>5.87</v>
      </c>
      <c r="F37" s="326">
        <v>6.21</v>
      </c>
      <c r="G37" s="326">
        <v>6.26</v>
      </c>
      <c r="H37" s="326">
        <v>6.39</v>
      </c>
      <c r="I37" s="326">
        <v>6.58</v>
      </c>
      <c r="J37" s="326">
        <v>6.94</v>
      </c>
      <c r="K37" s="326">
        <v>7.02</v>
      </c>
      <c r="L37" s="326">
        <v>7</v>
      </c>
      <c r="M37" s="326">
        <v>6.76</v>
      </c>
      <c r="N37" s="326">
        <v>6.81</v>
      </c>
      <c r="O37" s="326">
        <v>7</v>
      </c>
      <c r="P37" s="326">
        <v>6.94</v>
      </c>
      <c r="Q37" s="326">
        <v>6.73</v>
      </c>
      <c r="R37" s="326">
        <v>6.58</v>
      </c>
      <c r="S37" s="326">
        <v>6.65</v>
      </c>
      <c r="T37" s="326">
        <v>7</v>
      </c>
      <c r="U37" s="326">
        <v>6.84</v>
      </c>
      <c r="V37" s="326">
        <v>7.05</v>
      </c>
      <c r="W37" s="326">
        <v>7.07</v>
      </c>
      <c r="X37" s="326">
        <v>6.92</v>
      </c>
      <c r="Y37" s="326">
        <v>6.89</v>
      </c>
      <c r="Z37" s="326">
        <v>7.02</v>
      </c>
      <c r="AA37" s="326">
        <v>6.81</v>
      </c>
      <c r="AB37" s="326" t="s">
        <v>372</v>
      </c>
      <c r="AC37" s="326" t="s">
        <v>372</v>
      </c>
      <c r="AD37" s="326">
        <v>6.73</v>
      </c>
      <c r="AE37" s="326">
        <v>7.44</v>
      </c>
      <c r="AF37" s="326">
        <v>7.68</v>
      </c>
      <c r="AG37" s="326">
        <v>7.81</v>
      </c>
      <c r="AJ37" s="295"/>
    </row>
    <row r="38" spans="2:36" s="304" customFormat="1" x14ac:dyDescent="0.2">
      <c r="B38" s="303">
        <v>0.875</v>
      </c>
      <c r="C38" s="326">
        <v>14.23</v>
      </c>
      <c r="D38" s="326">
        <v>33.04</v>
      </c>
      <c r="E38" s="326">
        <v>6.16</v>
      </c>
      <c r="F38" s="326">
        <v>12.58</v>
      </c>
      <c r="G38" s="326">
        <v>9.64</v>
      </c>
      <c r="H38" s="326">
        <v>6.34</v>
      </c>
      <c r="I38" s="326">
        <v>6.58</v>
      </c>
      <c r="J38" s="326">
        <v>7.15</v>
      </c>
      <c r="K38" s="326">
        <v>7</v>
      </c>
      <c r="L38" s="326">
        <v>6.68</v>
      </c>
      <c r="M38" s="326">
        <v>6.81</v>
      </c>
      <c r="N38" s="326">
        <v>6.79</v>
      </c>
      <c r="O38" s="326">
        <v>7.07</v>
      </c>
      <c r="P38" s="326">
        <v>7.15</v>
      </c>
      <c r="Q38" s="326">
        <v>6.86</v>
      </c>
      <c r="R38" s="326">
        <v>6.68</v>
      </c>
      <c r="S38" s="326">
        <v>6.68</v>
      </c>
      <c r="T38" s="326">
        <v>6.89</v>
      </c>
      <c r="U38" s="326">
        <v>6.86</v>
      </c>
      <c r="V38" s="326">
        <v>7.05</v>
      </c>
      <c r="W38" s="326">
        <v>6.52</v>
      </c>
      <c r="X38" s="326">
        <v>7.02</v>
      </c>
      <c r="Y38" s="326">
        <v>6.84</v>
      </c>
      <c r="Z38" s="326">
        <v>7.28</v>
      </c>
      <c r="AA38" s="326">
        <v>7.02</v>
      </c>
      <c r="AB38" s="326" t="s">
        <v>372</v>
      </c>
      <c r="AC38" s="326" t="s">
        <v>372</v>
      </c>
      <c r="AD38" s="326">
        <v>6.76</v>
      </c>
      <c r="AE38" s="326">
        <v>7.6</v>
      </c>
      <c r="AF38" s="326">
        <v>9.56</v>
      </c>
      <c r="AG38" s="326">
        <v>8.1</v>
      </c>
      <c r="AJ38" s="295"/>
    </row>
    <row r="39" spans="2:36" s="304" customFormat="1" x14ac:dyDescent="0.2">
      <c r="B39" s="303">
        <v>0.91666666666666663</v>
      </c>
      <c r="C39" s="326">
        <v>93.67</v>
      </c>
      <c r="D39" s="326">
        <v>39.64</v>
      </c>
      <c r="E39" s="326">
        <v>6.16</v>
      </c>
      <c r="F39" s="326">
        <v>24.63</v>
      </c>
      <c r="G39" s="326">
        <v>29.16</v>
      </c>
      <c r="H39" s="326">
        <v>6.52</v>
      </c>
      <c r="I39" s="326">
        <v>6.34</v>
      </c>
      <c r="J39" s="326">
        <v>7.44</v>
      </c>
      <c r="K39" s="326">
        <v>7.02</v>
      </c>
      <c r="L39" s="326">
        <v>6.84</v>
      </c>
      <c r="M39" s="326">
        <v>6.84</v>
      </c>
      <c r="N39" s="326">
        <v>6.5</v>
      </c>
      <c r="O39" s="326">
        <v>6.79</v>
      </c>
      <c r="P39" s="326">
        <v>7.1</v>
      </c>
      <c r="Q39" s="326">
        <v>6.94</v>
      </c>
      <c r="R39" s="326">
        <v>6.68</v>
      </c>
      <c r="S39" s="326">
        <v>6.65</v>
      </c>
      <c r="T39" s="326">
        <v>6.58</v>
      </c>
      <c r="U39" s="326">
        <v>6.94</v>
      </c>
      <c r="V39" s="326">
        <v>7.1</v>
      </c>
      <c r="W39" s="326">
        <v>6.68</v>
      </c>
      <c r="X39" s="326">
        <v>6.84</v>
      </c>
      <c r="Y39" s="326">
        <v>7.07</v>
      </c>
      <c r="Z39" s="326">
        <v>7.26</v>
      </c>
      <c r="AA39" s="326">
        <v>6.97</v>
      </c>
      <c r="AB39" s="326" t="s">
        <v>372</v>
      </c>
      <c r="AC39" s="326" t="s">
        <v>372</v>
      </c>
      <c r="AD39" s="326">
        <v>6.71</v>
      </c>
      <c r="AE39" s="326">
        <v>7.44</v>
      </c>
      <c r="AF39" s="326">
        <v>16.87</v>
      </c>
      <c r="AG39" s="326">
        <v>8.02</v>
      </c>
    </row>
    <row r="40" spans="2:36" s="304" customFormat="1" x14ac:dyDescent="0.2">
      <c r="B40" s="303">
        <v>0.95833333333333337</v>
      </c>
      <c r="C40" s="326">
        <v>30.13</v>
      </c>
      <c r="D40" s="326">
        <v>29.19</v>
      </c>
      <c r="E40" s="326">
        <v>6.1</v>
      </c>
      <c r="F40" s="326">
        <v>11.29</v>
      </c>
      <c r="G40" s="326">
        <v>37.39</v>
      </c>
      <c r="H40" s="326">
        <v>6.37</v>
      </c>
      <c r="I40" s="326">
        <v>26.78</v>
      </c>
      <c r="J40" s="326">
        <v>7.02</v>
      </c>
      <c r="K40" s="326">
        <v>6.84</v>
      </c>
      <c r="L40" s="326">
        <v>6.5</v>
      </c>
      <c r="M40" s="326">
        <v>6.92</v>
      </c>
      <c r="N40" s="326">
        <v>6.71</v>
      </c>
      <c r="O40" s="326">
        <v>6.45</v>
      </c>
      <c r="P40" s="326">
        <v>6.71</v>
      </c>
      <c r="Q40" s="326">
        <v>6.68</v>
      </c>
      <c r="R40" s="326">
        <v>6.63</v>
      </c>
      <c r="S40" s="326">
        <v>6.68</v>
      </c>
      <c r="T40" s="326">
        <v>121.1</v>
      </c>
      <c r="U40" s="326">
        <v>8.1999999999999993</v>
      </c>
      <c r="V40" s="326">
        <v>6.84</v>
      </c>
      <c r="W40" s="326">
        <v>6.6</v>
      </c>
      <c r="X40" s="326">
        <v>6.94</v>
      </c>
      <c r="Y40" s="326">
        <v>6.81</v>
      </c>
      <c r="Z40" s="326">
        <v>6.89</v>
      </c>
      <c r="AA40" s="326">
        <v>6.97</v>
      </c>
      <c r="AB40" s="326" t="s">
        <v>372</v>
      </c>
      <c r="AC40" s="326" t="s">
        <v>372</v>
      </c>
      <c r="AD40" s="326">
        <v>6.73</v>
      </c>
      <c r="AE40" s="326">
        <v>35.840000000000003</v>
      </c>
      <c r="AF40" s="326">
        <v>35.24</v>
      </c>
      <c r="AG40" s="326">
        <v>19.23</v>
      </c>
    </row>
    <row r="41" spans="2:36" s="305" customFormat="1" ht="33" customHeight="1" x14ac:dyDescent="0.2">
      <c r="B41" s="301" t="s">
        <v>321</v>
      </c>
      <c r="C41" s="326">
        <v>13.4</v>
      </c>
      <c r="D41" s="326">
        <v>24.9</v>
      </c>
      <c r="E41" s="326">
        <v>31.6</v>
      </c>
      <c r="F41" s="326">
        <v>10.5</v>
      </c>
      <c r="G41" s="326" t="s">
        <v>372</v>
      </c>
      <c r="H41" s="326">
        <v>7.9</v>
      </c>
      <c r="I41" s="326">
        <v>8</v>
      </c>
      <c r="J41" s="326">
        <v>9.1999999999999993</v>
      </c>
      <c r="K41" s="326">
        <v>6.8</v>
      </c>
      <c r="L41" s="326">
        <v>6.8</v>
      </c>
      <c r="M41" s="326">
        <v>8.4</v>
      </c>
      <c r="N41" s="326">
        <v>14</v>
      </c>
      <c r="O41" s="326">
        <v>10.6</v>
      </c>
      <c r="P41" s="326">
        <v>14.8</v>
      </c>
      <c r="Q41" s="326">
        <v>16.399999999999999</v>
      </c>
      <c r="R41" s="326">
        <v>8.8000000000000007</v>
      </c>
      <c r="S41" s="326">
        <v>15.7</v>
      </c>
      <c r="T41" s="326">
        <v>24.3</v>
      </c>
      <c r="U41" s="326">
        <v>26.3</v>
      </c>
      <c r="V41" s="326">
        <v>9.6</v>
      </c>
      <c r="W41" s="326">
        <v>8.8000000000000007</v>
      </c>
      <c r="X41" s="326">
        <v>8.5</v>
      </c>
      <c r="Y41" s="326">
        <v>7.2</v>
      </c>
      <c r="Z41" s="326">
        <v>8</v>
      </c>
      <c r="AA41" s="326">
        <v>9.3000000000000007</v>
      </c>
      <c r="AB41" s="326" t="s">
        <v>372</v>
      </c>
      <c r="AC41" s="326" t="s">
        <v>372</v>
      </c>
      <c r="AD41" s="326" t="s">
        <v>372</v>
      </c>
      <c r="AE41" s="326">
        <v>22.9</v>
      </c>
      <c r="AF41" s="326">
        <v>25</v>
      </c>
      <c r="AG41" s="326">
        <v>11.9</v>
      </c>
    </row>
    <row r="42" spans="2:36" s="305" customFormat="1" ht="27" customHeight="1" x14ac:dyDescent="0.2">
      <c r="B42" s="301" t="s">
        <v>322</v>
      </c>
      <c r="C42" s="361" t="s">
        <v>323</v>
      </c>
      <c r="D42" s="361"/>
      <c r="E42" s="361"/>
      <c r="F42" s="361"/>
      <c r="G42" s="361"/>
      <c r="H42" s="361"/>
      <c r="I42" s="361"/>
      <c r="J42" s="361"/>
      <c r="K42" s="361"/>
      <c r="L42" s="361"/>
      <c r="M42" s="361"/>
      <c r="N42" s="361"/>
      <c r="O42" s="361"/>
      <c r="P42" s="361"/>
      <c r="Q42" s="361"/>
      <c r="R42" s="361"/>
      <c r="S42" s="361"/>
      <c r="T42" s="361"/>
      <c r="U42" s="361"/>
      <c r="V42" s="361"/>
      <c r="W42" s="361"/>
      <c r="X42" s="361"/>
      <c r="Y42" s="361"/>
      <c r="Z42" s="361"/>
      <c r="AA42" s="361"/>
      <c r="AB42" s="361"/>
      <c r="AC42" s="361"/>
      <c r="AD42" s="361"/>
      <c r="AE42" s="361"/>
      <c r="AF42" s="361"/>
      <c r="AG42" s="361"/>
    </row>
    <row r="43" spans="2:36" s="284" customFormat="1" ht="13.5" customHeight="1" x14ac:dyDescent="0.2">
      <c r="B43" s="298" t="s">
        <v>374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s="284" customFormat="1" ht="13.5" customHeight="1" x14ac:dyDescent="0.2">
      <c r="B44" s="298" t="s">
        <v>369</v>
      </c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</row>
    <row r="45" spans="2:36" s="284" customFormat="1" ht="13.5" customHeight="1" x14ac:dyDescent="0.2">
      <c r="B45" s="298" t="s">
        <v>376</v>
      </c>
      <c r="C45" s="299"/>
      <c r="D45" s="299"/>
      <c r="E45" s="299"/>
      <c r="F45" s="299"/>
      <c r="G45" s="299"/>
      <c r="H45" s="299"/>
      <c r="I45" s="299"/>
      <c r="J45" s="299"/>
      <c r="K45" s="299"/>
      <c r="L45" s="299"/>
      <c r="M45" s="299"/>
      <c r="N45" s="299"/>
      <c r="O45" s="299"/>
    </row>
    <row r="46" spans="2:36" s="284" customFormat="1" ht="13.5" customHeight="1" x14ac:dyDescent="0.2">
      <c r="C46" s="299"/>
      <c r="D46" s="299"/>
      <c r="E46" s="299"/>
      <c r="F46" s="299"/>
      <c r="G46" s="299"/>
      <c r="H46" s="299"/>
      <c r="I46" s="299"/>
      <c r="J46" s="299"/>
      <c r="K46" s="299"/>
      <c r="L46" s="299"/>
      <c r="M46" s="299"/>
      <c r="N46" s="299"/>
      <c r="O46" s="299"/>
    </row>
    <row r="47" spans="2:36" x14ac:dyDescent="0.2">
      <c r="B47" s="298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J46"/>
  <sheetViews>
    <sheetView showGridLines="0" view="pageBreakPreview" topLeftCell="A11" zoomScale="60" zoomScaleNormal="60" workbookViewId="0">
      <selection activeCell="B44" sqref="B44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140625" style="299" customWidth="1"/>
    <col min="34" max="16384" width="11.42578125" style="299"/>
  </cols>
  <sheetData>
    <row r="2" spans="2:33" ht="15.75" customHeight="1" x14ac:dyDescent="0.2">
      <c r="B2" s="362"/>
      <c r="C2" s="362"/>
      <c r="D2" s="362"/>
      <c r="E2" s="362"/>
      <c r="F2" s="363" t="s">
        <v>356</v>
      </c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5"/>
    </row>
    <row r="3" spans="2:33" ht="15.75" customHeight="1" x14ac:dyDescent="0.2">
      <c r="B3" s="362"/>
      <c r="C3" s="362"/>
      <c r="D3" s="362"/>
      <c r="E3" s="362"/>
      <c r="F3" s="366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8"/>
    </row>
    <row r="4" spans="2:33" ht="15.75" customHeight="1" x14ac:dyDescent="0.2">
      <c r="B4" s="362"/>
      <c r="C4" s="362"/>
      <c r="D4" s="362"/>
      <c r="E4" s="362"/>
      <c r="F4" s="369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1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enero 2025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1200416204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328">
        <v>7.67</v>
      </c>
      <c r="D17" s="329">
        <v>52.22</v>
      </c>
      <c r="E17" s="328">
        <v>25.76</v>
      </c>
      <c r="F17" s="328">
        <v>6.37</v>
      </c>
      <c r="G17" s="328">
        <v>15.78</v>
      </c>
      <c r="H17" s="328">
        <v>29.43</v>
      </c>
      <c r="I17" s="328">
        <v>6.43</v>
      </c>
      <c r="J17" s="328">
        <v>18.8</v>
      </c>
      <c r="K17" s="328">
        <v>7.13</v>
      </c>
      <c r="L17" s="328">
        <v>6.88</v>
      </c>
      <c r="M17" s="328">
        <v>6.66</v>
      </c>
      <c r="N17" s="328">
        <v>6.84</v>
      </c>
      <c r="O17" s="328">
        <v>6.57</v>
      </c>
      <c r="P17" s="328">
        <v>6.61</v>
      </c>
      <c r="Q17" s="328">
        <v>6.77</v>
      </c>
      <c r="R17" s="328">
        <v>6.84</v>
      </c>
      <c r="S17" s="328">
        <v>6.68</v>
      </c>
      <c r="T17" s="328">
        <v>6.64</v>
      </c>
      <c r="U17" s="328">
        <v>90.75</v>
      </c>
      <c r="V17" s="328">
        <v>10.37</v>
      </c>
      <c r="W17" s="328">
        <v>7</v>
      </c>
      <c r="X17" s="328">
        <v>6.74</v>
      </c>
      <c r="Y17" s="328">
        <v>6.95</v>
      </c>
      <c r="Z17" s="328">
        <v>6.87</v>
      </c>
      <c r="AA17" s="328">
        <v>6.99</v>
      </c>
      <c r="AB17" s="328">
        <v>6.95</v>
      </c>
      <c r="AC17" s="328" t="s">
        <v>372</v>
      </c>
      <c r="AD17" s="328" t="s">
        <v>372</v>
      </c>
      <c r="AE17" s="328">
        <v>6.8</v>
      </c>
      <c r="AF17" s="328">
        <v>59.91</v>
      </c>
      <c r="AG17" s="328">
        <v>23.82</v>
      </c>
    </row>
    <row r="18" spans="2:33" s="304" customFormat="1" x14ac:dyDescent="0.2">
      <c r="B18" s="303">
        <v>4.1666666666666664E-2</v>
      </c>
      <c r="C18" s="328">
        <v>10.37</v>
      </c>
      <c r="D18" s="329">
        <v>36.99</v>
      </c>
      <c r="E18" s="328">
        <v>14.9</v>
      </c>
      <c r="F18" s="328">
        <v>15.03</v>
      </c>
      <c r="G18" s="328">
        <v>10.51</v>
      </c>
      <c r="H18" s="328">
        <v>22.68</v>
      </c>
      <c r="I18" s="328">
        <v>6.31</v>
      </c>
      <c r="J18" s="328">
        <v>21.65</v>
      </c>
      <c r="K18" s="328">
        <v>7.02</v>
      </c>
      <c r="L18" s="328">
        <v>6.78</v>
      </c>
      <c r="M18" s="328">
        <v>6.62</v>
      </c>
      <c r="N18" s="328">
        <v>6.87</v>
      </c>
      <c r="O18" s="328">
        <v>6.6</v>
      </c>
      <c r="P18" s="328">
        <v>6.68</v>
      </c>
      <c r="Q18" s="328">
        <v>9.41</v>
      </c>
      <c r="R18" s="328">
        <v>6.87</v>
      </c>
      <c r="S18" s="328">
        <v>6.62</v>
      </c>
      <c r="T18" s="328">
        <v>6.66</v>
      </c>
      <c r="U18" s="328">
        <v>111.22</v>
      </c>
      <c r="V18" s="328">
        <v>13.79</v>
      </c>
      <c r="W18" s="328">
        <v>7.14</v>
      </c>
      <c r="X18" s="328">
        <v>6.73</v>
      </c>
      <c r="Y18" s="328">
        <v>7.04</v>
      </c>
      <c r="Z18" s="328">
        <v>6.76</v>
      </c>
      <c r="AA18" s="328">
        <v>6.8</v>
      </c>
      <c r="AB18" s="328">
        <v>6.95</v>
      </c>
      <c r="AC18" s="328" t="s">
        <v>372</v>
      </c>
      <c r="AD18" s="328" t="s">
        <v>372</v>
      </c>
      <c r="AE18" s="328">
        <v>9.74</v>
      </c>
      <c r="AF18" s="328">
        <v>72.23</v>
      </c>
      <c r="AG18" s="328">
        <v>23.28</v>
      </c>
    </row>
    <row r="19" spans="2:33" s="304" customFormat="1" x14ac:dyDescent="0.2">
      <c r="B19" s="303">
        <v>8.3333333333333329E-2</v>
      </c>
      <c r="C19" s="328">
        <v>12.09</v>
      </c>
      <c r="D19" s="328">
        <v>44.72</v>
      </c>
      <c r="E19" s="328">
        <v>7.34</v>
      </c>
      <c r="F19" s="328">
        <v>19.59</v>
      </c>
      <c r="G19" s="328">
        <v>9.5500000000000007</v>
      </c>
      <c r="H19" s="328">
        <v>12.65</v>
      </c>
      <c r="I19" s="328">
        <v>6.19</v>
      </c>
      <c r="J19" s="328">
        <v>16.600000000000001</v>
      </c>
      <c r="K19" s="328">
        <v>6.98</v>
      </c>
      <c r="L19" s="328">
        <v>6.8</v>
      </c>
      <c r="M19" s="328">
        <v>6.58</v>
      </c>
      <c r="N19" s="328">
        <v>7.18</v>
      </c>
      <c r="O19" s="328">
        <v>6.52</v>
      </c>
      <c r="P19" s="328">
        <v>6.92</v>
      </c>
      <c r="Q19" s="328">
        <v>10.09</v>
      </c>
      <c r="R19" s="328">
        <v>6.93</v>
      </c>
      <c r="S19" s="328">
        <v>14.51</v>
      </c>
      <c r="T19" s="328">
        <v>6.68</v>
      </c>
      <c r="U19" s="328">
        <v>93.31</v>
      </c>
      <c r="V19" s="328">
        <v>15.93</v>
      </c>
      <c r="W19" s="328">
        <v>8.09</v>
      </c>
      <c r="X19" s="328">
        <v>8.41</v>
      </c>
      <c r="Y19" s="328">
        <v>7.09</v>
      </c>
      <c r="Z19" s="328">
        <v>6.67</v>
      </c>
      <c r="AA19" s="328">
        <v>6.81</v>
      </c>
      <c r="AB19" s="328">
        <v>7.01</v>
      </c>
      <c r="AC19" s="328" t="s">
        <v>372</v>
      </c>
      <c r="AD19" s="328" t="s">
        <v>372</v>
      </c>
      <c r="AE19" s="328">
        <v>15.31</v>
      </c>
      <c r="AF19" s="328">
        <v>69.760000000000005</v>
      </c>
      <c r="AG19" s="328">
        <v>17.63</v>
      </c>
    </row>
    <row r="20" spans="2:33" s="304" customFormat="1" x14ac:dyDescent="0.2">
      <c r="B20" s="303">
        <v>0.125</v>
      </c>
      <c r="C20" s="328">
        <v>12.79</v>
      </c>
      <c r="D20" s="328">
        <v>42.04</v>
      </c>
      <c r="E20" s="328">
        <v>6.55</v>
      </c>
      <c r="F20" s="328">
        <v>19.809999999999999</v>
      </c>
      <c r="G20" s="328">
        <v>8.49</v>
      </c>
      <c r="H20" s="328">
        <v>7.54</v>
      </c>
      <c r="I20" s="328">
        <v>6.15</v>
      </c>
      <c r="J20" s="329">
        <v>13.7</v>
      </c>
      <c r="K20" s="328">
        <v>6.93</v>
      </c>
      <c r="L20" s="328">
        <v>6.86</v>
      </c>
      <c r="M20" s="328">
        <v>6.56</v>
      </c>
      <c r="N20" s="328">
        <v>8.7899999999999991</v>
      </c>
      <c r="O20" s="328">
        <v>6.54</v>
      </c>
      <c r="P20" s="328">
        <v>7.06</v>
      </c>
      <c r="Q20" s="329">
        <v>11.28</v>
      </c>
      <c r="R20" s="328">
        <v>6.91</v>
      </c>
      <c r="S20" s="328">
        <v>27.49</v>
      </c>
      <c r="T20" s="328">
        <v>13.56</v>
      </c>
      <c r="U20" s="328">
        <v>68.8</v>
      </c>
      <c r="V20" s="328">
        <v>13.79</v>
      </c>
      <c r="W20" s="328">
        <v>11.83</v>
      </c>
      <c r="X20" s="329">
        <v>13.34</v>
      </c>
      <c r="Y20" s="328">
        <v>7</v>
      </c>
      <c r="Z20" s="328">
        <v>6.7</v>
      </c>
      <c r="AA20" s="328">
        <v>6.83</v>
      </c>
      <c r="AB20" s="328">
        <v>7.13</v>
      </c>
      <c r="AC20" s="328" t="s">
        <v>372</v>
      </c>
      <c r="AD20" s="328" t="s">
        <v>372</v>
      </c>
      <c r="AE20" s="329">
        <v>19.940000000000001</v>
      </c>
      <c r="AF20" s="329">
        <v>29.75</v>
      </c>
      <c r="AG20" s="328">
        <v>14.76</v>
      </c>
    </row>
    <row r="21" spans="2:33" s="304" customFormat="1" x14ac:dyDescent="0.2">
      <c r="B21" s="303">
        <v>0.16666666666666666</v>
      </c>
      <c r="C21" s="328">
        <v>12.04</v>
      </c>
      <c r="D21" s="328">
        <v>41.73</v>
      </c>
      <c r="E21" s="328">
        <v>11.91</v>
      </c>
      <c r="F21" s="328">
        <v>11.4</v>
      </c>
      <c r="G21" s="328">
        <v>8.2200000000000006</v>
      </c>
      <c r="H21" s="328">
        <v>6.65</v>
      </c>
      <c r="I21" s="328">
        <v>6.19</v>
      </c>
      <c r="J21" s="329">
        <v>11.26</v>
      </c>
      <c r="K21" s="328">
        <v>6.72</v>
      </c>
      <c r="L21" s="328">
        <v>6.89</v>
      </c>
      <c r="M21" s="328">
        <v>6.59</v>
      </c>
      <c r="N21" s="328">
        <v>11.85</v>
      </c>
      <c r="O21" s="328">
        <v>7</v>
      </c>
      <c r="P21" s="328">
        <v>7.85</v>
      </c>
      <c r="Q21" s="329">
        <v>26.69</v>
      </c>
      <c r="R21" s="328">
        <v>6.94</v>
      </c>
      <c r="S21" s="328">
        <v>39.25</v>
      </c>
      <c r="T21" s="328">
        <v>36.47</v>
      </c>
      <c r="U21" s="328">
        <v>67.19</v>
      </c>
      <c r="V21" s="328">
        <v>11.1</v>
      </c>
      <c r="W21" s="328">
        <v>12.82</v>
      </c>
      <c r="X21" s="329">
        <v>14.29</v>
      </c>
      <c r="Y21" s="328">
        <v>6.94</v>
      </c>
      <c r="Z21" s="328">
        <v>6.71</v>
      </c>
      <c r="AA21" s="328">
        <v>9.06</v>
      </c>
      <c r="AB21" s="328">
        <v>7.24</v>
      </c>
      <c r="AC21" s="328" t="s">
        <v>372</v>
      </c>
      <c r="AD21" s="328" t="s">
        <v>372</v>
      </c>
      <c r="AE21" s="329">
        <v>46.04</v>
      </c>
      <c r="AF21" s="329">
        <v>21.77</v>
      </c>
      <c r="AG21" s="328">
        <v>13.68</v>
      </c>
    </row>
    <row r="22" spans="2:33" s="304" customFormat="1" x14ac:dyDescent="0.2">
      <c r="B22" s="303">
        <v>0.20833333333333334</v>
      </c>
      <c r="C22" s="328">
        <v>11.97</v>
      </c>
      <c r="D22" s="328">
        <v>50.24</v>
      </c>
      <c r="E22" s="328">
        <v>75.22</v>
      </c>
      <c r="F22" s="328">
        <v>7.08</v>
      </c>
      <c r="G22" s="328" t="s">
        <v>372</v>
      </c>
      <c r="H22" s="328">
        <v>6.29</v>
      </c>
      <c r="I22" s="328">
        <v>6.68</v>
      </c>
      <c r="J22" s="329">
        <v>9.76</v>
      </c>
      <c r="K22" s="328">
        <v>6.52</v>
      </c>
      <c r="L22" s="328">
        <v>6.86</v>
      </c>
      <c r="M22" s="328">
        <v>6.72</v>
      </c>
      <c r="N22" s="328">
        <v>14.71</v>
      </c>
      <c r="O22" s="328">
        <v>12.59</v>
      </c>
      <c r="P22" s="328">
        <v>9.2200000000000006</v>
      </c>
      <c r="Q22" s="329">
        <v>38.72</v>
      </c>
      <c r="R22" s="328">
        <v>9.7200000000000006</v>
      </c>
      <c r="S22" s="328">
        <v>43.73</v>
      </c>
      <c r="T22" s="328">
        <v>63.29</v>
      </c>
      <c r="U22" s="328">
        <v>55.2</v>
      </c>
      <c r="V22" s="328">
        <v>11.65</v>
      </c>
      <c r="W22" s="328">
        <v>13.31</v>
      </c>
      <c r="X22" s="329">
        <v>13.36</v>
      </c>
      <c r="Y22" s="328">
        <v>6.88</v>
      </c>
      <c r="Z22" s="328">
        <v>6.76</v>
      </c>
      <c r="AA22" s="328">
        <v>10.81</v>
      </c>
      <c r="AB22" s="328">
        <v>7.3</v>
      </c>
      <c r="AC22" s="328" t="s">
        <v>372</v>
      </c>
      <c r="AD22" s="328" t="s">
        <v>372</v>
      </c>
      <c r="AE22" s="329">
        <v>70.319999999999993</v>
      </c>
      <c r="AF22" s="329">
        <v>18.690000000000001</v>
      </c>
      <c r="AG22" s="326">
        <v>11.36</v>
      </c>
    </row>
    <row r="23" spans="2:33" s="304" customFormat="1" x14ac:dyDescent="0.2">
      <c r="B23" s="303">
        <v>0.25</v>
      </c>
      <c r="C23" s="328">
        <v>11.21</v>
      </c>
      <c r="D23" s="328">
        <v>55.05</v>
      </c>
      <c r="E23" s="328">
        <v>133.72999999999999</v>
      </c>
      <c r="F23" s="328">
        <v>7.44</v>
      </c>
      <c r="G23" s="328" t="s">
        <v>372</v>
      </c>
      <c r="H23" s="328">
        <v>6.23</v>
      </c>
      <c r="I23" s="328">
        <v>8.9499999999999993</v>
      </c>
      <c r="J23" s="328">
        <v>7.9</v>
      </c>
      <c r="K23" s="328">
        <v>6.41</v>
      </c>
      <c r="L23" s="328">
        <v>6.77</v>
      </c>
      <c r="M23" s="328">
        <v>6.66</v>
      </c>
      <c r="N23" s="328">
        <v>23.63</v>
      </c>
      <c r="O23" s="328">
        <v>18.149999999999999</v>
      </c>
      <c r="P23" s="328">
        <v>13.36</v>
      </c>
      <c r="Q23" s="328">
        <v>44.32</v>
      </c>
      <c r="R23" s="328">
        <v>14.59</v>
      </c>
      <c r="S23" s="328">
        <v>42.45</v>
      </c>
      <c r="T23" s="328">
        <v>80.03</v>
      </c>
      <c r="U23" s="328">
        <v>42.99</v>
      </c>
      <c r="V23" s="328">
        <v>11.69</v>
      </c>
      <c r="W23" s="328">
        <v>11.47</v>
      </c>
      <c r="X23" s="328">
        <v>9.7799999999999994</v>
      </c>
      <c r="Y23" s="328">
        <v>7.08</v>
      </c>
      <c r="Z23" s="328">
        <v>6.73</v>
      </c>
      <c r="AA23" s="328">
        <v>12.1</v>
      </c>
      <c r="AB23" s="328">
        <v>7.25</v>
      </c>
      <c r="AC23" s="328" t="s">
        <v>372</v>
      </c>
      <c r="AD23" s="328" t="s">
        <v>372</v>
      </c>
      <c r="AE23" s="328">
        <v>78.73</v>
      </c>
      <c r="AF23" s="328">
        <v>20.32</v>
      </c>
      <c r="AG23" s="326">
        <v>18.02</v>
      </c>
    </row>
    <row r="24" spans="2:33" s="304" customFormat="1" x14ac:dyDescent="0.2">
      <c r="B24" s="303">
        <v>0.29166666666666669</v>
      </c>
      <c r="C24" s="328">
        <v>11.14</v>
      </c>
      <c r="D24" s="328">
        <v>46.05</v>
      </c>
      <c r="E24" s="328">
        <v>158.06</v>
      </c>
      <c r="F24" s="328">
        <v>13.86</v>
      </c>
      <c r="G24" s="328" t="s">
        <v>372</v>
      </c>
      <c r="H24" s="328">
        <v>6.49</v>
      </c>
      <c r="I24" s="328">
        <v>11.4</v>
      </c>
      <c r="J24" s="328">
        <v>10.23</v>
      </c>
      <c r="K24" s="328">
        <v>6.41</v>
      </c>
      <c r="L24" s="328">
        <v>6.8</v>
      </c>
      <c r="M24" s="328">
        <v>6.61</v>
      </c>
      <c r="N24" s="328">
        <v>45.69</v>
      </c>
      <c r="O24" s="328">
        <v>25.26</v>
      </c>
      <c r="P24" s="328">
        <v>17.62</v>
      </c>
      <c r="Q24" s="328">
        <v>49.53</v>
      </c>
      <c r="R24" s="328">
        <v>20.21</v>
      </c>
      <c r="S24" s="328">
        <v>42.29</v>
      </c>
      <c r="T24" s="328">
        <v>73.599999999999994</v>
      </c>
      <c r="U24" s="328">
        <v>32.03</v>
      </c>
      <c r="V24" s="328">
        <v>11.44</v>
      </c>
      <c r="W24" s="328">
        <v>12.55</v>
      </c>
      <c r="X24" s="328">
        <v>10.61</v>
      </c>
      <c r="Y24" s="328">
        <v>7.54</v>
      </c>
      <c r="Z24" s="328">
        <v>6.76</v>
      </c>
      <c r="AA24" s="328">
        <v>10.52</v>
      </c>
      <c r="AB24" s="328">
        <v>7.21</v>
      </c>
      <c r="AC24" s="328" t="s">
        <v>372</v>
      </c>
      <c r="AD24" s="328" t="s">
        <v>372</v>
      </c>
      <c r="AE24" s="328">
        <v>62.92</v>
      </c>
      <c r="AF24" s="328">
        <v>38.549999999999997</v>
      </c>
      <c r="AG24" s="326">
        <v>21.96</v>
      </c>
    </row>
    <row r="25" spans="2:33" s="304" customFormat="1" x14ac:dyDescent="0.2">
      <c r="B25" s="303">
        <v>0.33333333333333331</v>
      </c>
      <c r="C25" s="328">
        <v>11.94</v>
      </c>
      <c r="D25" s="328">
        <v>23.23</v>
      </c>
      <c r="E25" s="329">
        <v>113.36</v>
      </c>
      <c r="F25" s="328">
        <v>15.69</v>
      </c>
      <c r="G25" s="328" t="s">
        <v>372</v>
      </c>
      <c r="H25" s="328">
        <v>8.2799999999999994</v>
      </c>
      <c r="I25" s="328">
        <v>11.49</v>
      </c>
      <c r="J25" s="328">
        <v>12.33</v>
      </c>
      <c r="K25" s="328">
        <v>6.57</v>
      </c>
      <c r="L25" s="328">
        <v>6.79</v>
      </c>
      <c r="M25" s="328">
        <v>10.37</v>
      </c>
      <c r="N25" s="328">
        <v>47.16</v>
      </c>
      <c r="O25" s="328">
        <v>26.33</v>
      </c>
      <c r="P25" s="328">
        <v>23.41</v>
      </c>
      <c r="Q25" s="328">
        <v>46.12</v>
      </c>
      <c r="R25" s="328">
        <v>19.29</v>
      </c>
      <c r="S25" s="328">
        <v>32.14</v>
      </c>
      <c r="T25" s="328">
        <v>49.91</v>
      </c>
      <c r="U25" s="328">
        <v>25.11</v>
      </c>
      <c r="V25" s="328">
        <v>9.6300000000000008</v>
      </c>
      <c r="W25" s="328">
        <v>12</v>
      </c>
      <c r="X25" s="328">
        <v>10.59</v>
      </c>
      <c r="Y25" s="328">
        <v>8.27</v>
      </c>
      <c r="Z25" s="328">
        <v>8.14</v>
      </c>
      <c r="AA25" s="328">
        <v>9.59</v>
      </c>
      <c r="AB25" s="328" t="s">
        <v>372</v>
      </c>
      <c r="AC25" s="328" t="s">
        <v>372</v>
      </c>
      <c r="AD25" s="328" t="s">
        <v>372</v>
      </c>
      <c r="AE25" s="328">
        <v>37.28</v>
      </c>
      <c r="AF25" s="328">
        <v>52.67</v>
      </c>
      <c r="AG25" s="326">
        <v>21.99</v>
      </c>
    </row>
    <row r="26" spans="2:33" s="304" customFormat="1" x14ac:dyDescent="0.2">
      <c r="B26" s="303">
        <v>0.375</v>
      </c>
      <c r="C26" s="328">
        <v>10.98</v>
      </c>
      <c r="D26" s="328">
        <v>13.87</v>
      </c>
      <c r="E26" s="329">
        <v>73.8</v>
      </c>
      <c r="F26" s="328">
        <v>15.29</v>
      </c>
      <c r="G26" s="328" t="s">
        <v>372</v>
      </c>
      <c r="H26" s="328">
        <v>10.92</v>
      </c>
      <c r="I26" s="328">
        <v>9.44</v>
      </c>
      <c r="J26" s="328">
        <v>12.24</v>
      </c>
      <c r="K26" s="328">
        <v>6.61</v>
      </c>
      <c r="L26" s="328">
        <v>6.79</v>
      </c>
      <c r="M26" s="326">
        <v>17.82</v>
      </c>
      <c r="N26" s="328">
        <v>39.520000000000003</v>
      </c>
      <c r="O26" s="328">
        <v>24.31</v>
      </c>
      <c r="P26" s="328">
        <v>40.22</v>
      </c>
      <c r="Q26" s="328">
        <v>40.159999999999997</v>
      </c>
      <c r="R26" s="328">
        <v>14.79</v>
      </c>
      <c r="S26" s="328">
        <v>20.94</v>
      </c>
      <c r="T26" s="328">
        <v>26.93</v>
      </c>
      <c r="U26" s="328">
        <v>16.54</v>
      </c>
      <c r="V26" s="328">
        <v>9.61</v>
      </c>
      <c r="W26" s="328">
        <v>11.47</v>
      </c>
      <c r="X26" s="328">
        <v>9.6</v>
      </c>
      <c r="Y26" s="328">
        <v>8.6</v>
      </c>
      <c r="Z26" s="328">
        <v>13.06</v>
      </c>
      <c r="AA26" s="328">
        <v>17.93</v>
      </c>
      <c r="AB26" s="328" t="s">
        <v>372</v>
      </c>
      <c r="AC26" s="328" t="s">
        <v>372</v>
      </c>
      <c r="AD26" s="328" t="s">
        <v>372</v>
      </c>
      <c r="AE26" s="328">
        <v>26.09</v>
      </c>
      <c r="AF26" s="328">
        <v>52.84</v>
      </c>
      <c r="AG26" s="326">
        <v>14.87</v>
      </c>
    </row>
    <row r="27" spans="2:33" s="304" customFormat="1" x14ac:dyDescent="0.2">
      <c r="B27" s="303">
        <v>0.41666666666666669</v>
      </c>
      <c r="C27" s="328">
        <v>9.2200000000000006</v>
      </c>
      <c r="D27" s="328">
        <v>10.09</v>
      </c>
      <c r="E27" s="329">
        <v>47.65</v>
      </c>
      <c r="F27" s="328">
        <v>8.8000000000000007</v>
      </c>
      <c r="G27" s="328" t="s">
        <v>347</v>
      </c>
      <c r="H27" s="328">
        <v>11.06</v>
      </c>
      <c r="I27" s="328">
        <v>7.09</v>
      </c>
      <c r="J27" s="328">
        <v>9.73</v>
      </c>
      <c r="K27" s="328">
        <v>6.56</v>
      </c>
      <c r="L27" s="328">
        <v>6.79</v>
      </c>
      <c r="M27" s="328">
        <v>18.170000000000002</v>
      </c>
      <c r="N27" s="328">
        <v>18.75</v>
      </c>
      <c r="O27" s="328">
        <v>17.89</v>
      </c>
      <c r="P27" s="328">
        <v>53.98</v>
      </c>
      <c r="Q27" s="328">
        <v>17.07</v>
      </c>
      <c r="R27" s="328">
        <v>9.1300000000000008</v>
      </c>
      <c r="S27" s="328">
        <v>9.7100000000000009</v>
      </c>
      <c r="T27" s="328">
        <v>10.82</v>
      </c>
      <c r="U27" s="328">
        <v>9.0399999999999991</v>
      </c>
      <c r="V27" s="328">
        <v>9.81</v>
      </c>
      <c r="W27" s="329">
        <v>9.82</v>
      </c>
      <c r="X27" s="328">
        <v>7.99</v>
      </c>
      <c r="Y27" s="328">
        <v>8.17</v>
      </c>
      <c r="Z27" s="328">
        <v>14.79</v>
      </c>
      <c r="AA27" s="328">
        <v>19.260000000000002</v>
      </c>
      <c r="AB27" s="328" t="s">
        <v>372</v>
      </c>
      <c r="AC27" s="328" t="s">
        <v>372</v>
      </c>
      <c r="AD27" s="328" t="s">
        <v>372</v>
      </c>
      <c r="AE27" s="328">
        <v>14.22</v>
      </c>
      <c r="AF27" s="328">
        <v>31.46</v>
      </c>
      <c r="AG27" s="326">
        <v>9.84</v>
      </c>
    </row>
    <row r="28" spans="2:33" s="304" customFormat="1" x14ac:dyDescent="0.2">
      <c r="B28" s="303">
        <v>0.45833333333333331</v>
      </c>
      <c r="C28" s="328">
        <v>7.05</v>
      </c>
      <c r="D28" s="328">
        <v>9.01</v>
      </c>
      <c r="E28" s="328">
        <v>30.02</v>
      </c>
      <c r="F28" s="328">
        <v>6.87</v>
      </c>
      <c r="G28" s="328" t="s">
        <v>347</v>
      </c>
      <c r="H28" s="328">
        <v>9.5</v>
      </c>
      <c r="I28" s="328">
        <v>6.7</v>
      </c>
      <c r="J28" s="328">
        <v>7.64</v>
      </c>
      <c r="K28" s="328">
        <v>6.5</v>
      </c>
      <c r="L28" s="328">
        <v>6.77</v>
      </c>
      <c r="M28" s="328">
        <v>14.67</v>
      </c>
      <c r="N28" s="328">
        <v>14.77</v>
      </c>
      <c r="O28" s="328">
        <v>12.01</v>
      </c>
      <c r="P28" s="328">
        <v>50.18</v>
      </c>
      <c r="Q28" s="328">
        <v>8.0399999999999991</v>
      </c>
      <c r="R28" s="328">
        <v>7.24</v>
      </c>
      <c r="S28" s="328">
        <v>7.71</v>
      </c>
      <c r="T28" s="328">
        <v>7.95</v>
      </c>
      <c r="U28" s="328">
        <v>7.92</v>
      </c>
      <c r="V28" s="328">
        <v>8.94</v>
      </c>
      <c r="W28" s="329">
        <v>9.19</v>
      </c>
      <c r="X28" s="328">
        <v>7.39</v>
      </c>
      <c r="Y28" s="328">
        <v>7.47</v>
      </c>
      <c r="Z28" s="328">
        <v>13.83</v>
      </c>
      <c r="AA28" s="328">
        <v>18.75</v>
      </c>
      <c r="AB28" s="328" t="s">
        <v>372</v>
      </c>
      <c r="AC28" s="328" t="s">
        <v>372</v>
      </c>
      <c r="AD28" s="328" t="s">
        <v>372</v>
      </c>
      <c r="AE28" s="328">
        <v>10.68</v>
      </c>
      <c r="AF28" s="328">
        <v>14.21</v>
      </c>
      <c r="AG28" s="326">
        <v>8.92</v>
      </c>
    </row>
    <row r="29" spans="2:33" s="304" customFormat="1" x14ac:dyDescent="0.2">
      <c r="B29" s="303">
        <v>0.5</v>
      </c>
      <c r="C29" s="328">
        <v>6.59</v>
      </c>
      <c r="D29" s="328">
        <v>7.51</v>
      </c>
      <c r="E29" s="328">
        <v>11.87</v>
      </c>
      <c r="F29" s="328">
        <v>6.53</v>
      </c>
      <c r="G29" s="328" t="s">
        <v>347</v>
      </c>
      <c r="H29" s="328">
        <v>6.98</v>
      </c>
      <c r="I29" s="328">
        <v>6.59</v>
      </c>
      <c r="J29" s="328">
        <v>7.07</v>
      </c>
      <c r="K29" s="328">
        <v>6.69</v>
      </c>
      <c r="L29" s="328">
        <v>6.81</v>
      </c>
      <c r="M29" s="328">
        <v>7.62</v>
      </c>
      <c r="N29" s="328">
        <v>12.17</v>
      </c>
      <c r="O29" s="328">
        <v>8.75</v>
      </c>
      <c r="P29" s="328">
        <v>29.67</v>
      </c>
      <c r="Q29" s="328">
        <v>7.49</v>
      </c>
      <c r="R29" s="328">
        <v>6.92</v>
      </c>
      <c r="S29" s="328">
        <v>7.31</v>
      </c>
      <c r="T29" s="328">
        <v>7.6</v>
      </c>
      <c r="U29" s="328">
        <v>7.53</v>
      </c>
      <c r="V29" s="328">
        <v>8.7100000000000009</v>
      </c>
      <c r="W29" s="329">
        <v>7.96</v>
      </c>
      <c r="X29" s="328">
        <v>7.14</v>
      </c>
      <c r="Y29" s="328">
        <v>7.05</v>
      </c>
      <c r="Z29" s="328">
        <v>9.0500000000000007</v>
      </c>
      <c r="AA29" s="328">
        <v>9.33</v>
      </c>
      <c r="AB29" s="328" t="s">
        <v>372</v>
      </c>
      <c r="AC29" s="328" t="s">
        <v>372</v>
      </c>
      <c r="AD29" s="328" t="s">
        <v>364</v>
      </c>
      <c r="AE29" s="328">
        <v>14.5</v>
      </c>
      <c r="AF29" s="328">
        <v>9.92</v>
      </c>
      <c r="AG29" s="326">
        <v>8.4700000000000006</v>
      </c>
    </row>
    <row r="30" spans="2:33" s="304" customFormat="1" x14ac:dyDescent="0.2">
      <c r="B30" s="303">
        <v>0.54166666666666663</v>
      </c>
      <c r="C30" s="328">
        <v>6.54</v>
      </c>
      <c r="D30" s="328">
        <v>6.9</v>
      </c>
      <c r="E30" s="328">
        <v>8.49</v>
      </c>
      <c r="F30" s="328">
        <v>6.44</v>
      </c>
      <c r="G30" s="328" t="s">
        <v>347</v>
      </c>
      <c r="H30" s="328">
        <v>6.79</v>
      </c>
      <c r="I30" s="328">
        <v>6.56</v>
      </c>
      <c r="J30" s="328">
        <v>6.99</v>
      </c>
      <c r="K30" s="328">
        <v>7</v>
      </c>
      <c r="L30" s="328">
        <v>6.88</v>
      </c>
      <c r="M30" s="328">
        <v>7.58</v>
      </c>
      <c r="N30" s="328">
        <v>7.9</v>
      </c>
      <c r="O30" s="328">
        <v>7.68</v>
      </c>
      <c r="P30" s="328">
        <v>11.06</v>
      </c>
      <c r="Q30" s="328">
        <v>7.43</v>
      </c>
      <c r="R30" s="328">
        <v>6.93</v>
      </c>
      <c r="S30" s="328">
        <v>7.2</v>
      </c>
      <c r="T30" s="328">
        <v>7.42</v>
      </c>
      <c r="U30" s="328">
        <v>7.36</v>
      </c>
      <c r="V30" s="328">
        <v>8.91</v>
      </c>
      <c r="W30" s="328">
        <v>7.47</v>
      </c>
      <c r="X30" s="328">
        <v>7.21</v>
      </c>
      <c r="Y30" s="328">
        <v>7.06</v>
      </c>
      <c r="Z30" s="328">
        <v>7.42</v>
      </c>
      <c r="AA30" s="328">
        <v>7.55</v>
      </c>
      <c r="AB30" s="328" t="s">
        <v>372</v>
      </c>
      <c r="AC30" s="328" t="s">
        <v>372</v>
      </c>
      <c r="AD30" s="328" t="s">
        <v>364</v>
      </c>
      <c r="AE30" s="328">
        <v>15.31</v>
      </c>
      <c r="AF30" s="328">
        <v>9.06</v>
      </c>
      <c r="AG30" s="326">
        <v>8.26</v>
      </c>
    </row>
    <row r="31" spans="2:33" s="304" customFormat="1" x14ac:dyDescent="0.2">
      <c r="B31" s="303">
        <v>0.58333333333333337</v>
      </c>
      <c r="C31" s="328">
        <v>6.34</v>
      </c>
      <c r="D31" s="328">
        <v>6.73</v>
      </c>
      <c r="E31" s="328">
        <v>7.73</v>
      </c>
      <c r="F31" s="328">
        <v>6.3</v>
      </c>
      <c r="G31" s="328" t="s">
        <v>347</v>
      </c>
      <c r="H31" s="328">
        <v>6.85</v>
      </c>
      <c r="I31" s="328">
        <v>6.55</v>
      </c>
      <c r="J31" s="328">
        <v>6.85</v>
      </c>
      <c r="K31" s="328">
        <v>7.15</v>
      </c>
      <c r="L31" s="328">
        <v>6.97</v>
      </c>
      <c r="M31" s="328">
        <v>7.69</v>
      </c>
      <c r="N31" s="328">
        <v>7.33</v>
      </c>
      <c r="O31" s="328">
        <v>6.99</v>
      </c>
      <c r="P31" s="328">
        <v>7.67</v>
      </c>
      <c r="Q31" s="328">
        <v>7.31</v>
      </c>
      <c r="R31" s="328">
        <v>7</v>
      </c>
      <c r="S31" s="328">
        <v>7.11</v>
      </c>
      <c r="T31" s="328">
        <v>7.26</v>
      </c>
      <c r="U31" s="328">
        <v>7.33</v>
      </c>
      <c r="V31" s="328">
        <v>9.01</v>
      </c>
      <c r="W31" s="328">
        <v>7.31</v>
      </c>
      <c r="X31" s="328">
        <v>7.34</v>
      </c>
      <c r="Y31" s="328">
        <v>7.11</v>
      </c>
      <c r="Z31" s="328">
        <v>7.04</v>
      </c>
      <c r="AA31" s="328">
        <v>7.35</v>
      </c>
      <c r="AB31" s="328" t="s">
        <v>372</v>
      </c>
      <c r="AC31" s="328" t="s">
        <v>372</v>
      </c>
      <c r="AD31" s="328" t="s">
        <v>347</v>
      </c>
      <c r="AE31" s="328">
        <v>16.239999999999998</v>
      </c>
      <c r="AF31" s="328">
        <v>8.4499999999999993</v>
      </c>
      <c r="AG31" s="326">
        <v>8.02</v>
      </c>
    </row>
    <row r="32" spans="2:33" s="304" customFormat="1" x14ac:dyDescent="0.2">
      <c r="B32" s="303">
        <v>0.625</v>
      </c>
      <c r="C32" s="328">
        <v>6.26</v>
      </c>
      <c r="D32" s="328">
        <v>6.67</v>
      </c>
      <c r="E32" s="328">
        <v>7.23</v>
      </c>
      <c r="F32" s="328">
        <v>6.23</v>
      </c>
      <c r="G32" s="328" t="s">
        <v>347</v>
      </c>
      <c r="H32" s="328">
        <v>6.89</v>
      </c>
      <c r="I32" s="328">
        <v>6.58</v>
      </c>
      <c r="J32" s="328">
        <v>6.66</v>
      </c>
      <c r="K32" s="328">
        <v>7.13</v>
      </c>
      <c r="L32" s="328">
        <v>7.08</v>
      </c>
      <c r="M32" s="328">
        <v>7.69</v>
      </c>
      <c r="N32" s="328">
        <v>7.19</v>
      </c>
      <c r="O32" s="328">
        <v>6.76</v>
      </c>
      <c r="P32" s="328">
        <v>7.25</v>
      </c>
      <c r="Q32" s="328">
        <v>7.21</v>
      </c>
      <c r="R32" s="328">
        <v>6.97</v>
      </c>
      <c r="S32" s="328">
        <v>7.14</v>
      </c>
      <c r="T32" s="328">
        <v>7.15</v>
      </c>
      <c r="U32" s="328">
        <v>7.22</v>
      </c>
      <c r="V32" s="328">
        <v>8.6</v>
      </c>
      <c r="W32" s="328">
        <v>7.22</v>
      </c>
      <c r="X32" s="328">
        <v>7.31</v>
      </c>
      <c r="Y32" s="328">
        <v>7.14</v>
      </c>
      <c r="Z32" s="328">
        <v>6.99</v>
      </c>
      <c r="AA32" s="328">
        <v>7.24</v>
      </c>
      <c r="AB32" s="328" t="s">
        <v>372</v>
      </c>
      <c r="AC32" s="328" t="s">
        <v>372</v>
      </c>
      <c r="AD32" s="328" t="s">
        <v>347</v>
      </c>
      <c r="AE32" s="328">
        <v>11.19</v>
      </c>
      <c r="AF32" s="328">
        <v>8.19</v>
      </c>
      <c r="AG32" s="326">
        <v>8.01</v>
      </c>
    </row>
    <row r="33" spans="2:36" s="304" customFormat="1" x14ac:dyDescent="0.2">
      <c r="B33" s="303">
        <v>0.66666666666666663</v>
      </c>
      <c r="C33" s="328">
        <v>6.22</v>
      </c>
      <c r="D33" s="328">
        <v>6.45</v>
      </c>
      <c r="E33" s="328">
        <v>6.96</v>
      </c>
      <c r="F33" s="328">
        <v>6.16</v>
      </c>
      <c r="G33" s="328" t="s">
        <v>347</v>
      </c>
      <c r="H33" s="328">
        <v>6.77</v>
      </c>
      <c r="I33" s="328">
        <v>6.64</v>
      </c>
      <c r="J33" s="328">
        <v>6.59</v>
      </c>
      <c r="K33" s="328">
        <v>7.06</v>
      </c>
      <c r="L33" s="328">
        <v>7</v>
      </c>
      <c r="M33" s="328">
        <v>7.7</v>
      </c>
      <c r="N33" s="328">
        <v>7.2</v>
      </c>
      <c r="O33" s="328">
        <v>6.7</v>
      </c>
      <c r="P33" s="328">
        <v>7</v>
      </c>
      <c r="Q33" s="328">
        <v>7.11</v>
      </c>
      <c r="R33" s="328">
        <v>6.85</v>
      </c>
      <c r="S33" s="328">
        <v>7.08</v>
      </c>
      <c r="T33" s="328">
        <v>7.11</v>
      </c>
      <c r="U33" s="328">
        <v>7.15</v>
      </c>
      <c r="V33" s="328">
        <v>7.89</v>
      </c>
      <c r="W33" s="328">
        <v>7.19</v>
      </c>
      <c r="X33" s="328">
        <v>7.24</v>
      </c>
      <c r="Y33" s="328">
        <v>7.11</v>
      </c>
      <c r="Z33" s="328">
        <v>6.98</v>
      </c>
      <c r="AA33" s="328">
        <v>7.21</v>
      </c>
      <c r="AB33" s="328" t="s">
        <v>372</v>
      </c>
      <c r="AC33" s="328" t="s">
        <v>372</v>
      </c>
      <c r="AD33" s="328">
        <v>6.39</v>
      </c>
      <c r="AE33" s="328">
        <v>9.61</v>
      </c>
      <c r="AF33" s="328">
        <v>8.0500000000000007</v>
      </c>
      <c r="AG33" s="326">
        <v>7.88</v>
      </c>
    </row>
    <row r="34" spans="2:36" s="304" customFormat="1" x14ac:dyDescent="0.2">
      <c r="B34" s="303">
        <v>0.70833333333333337</v>
      </c>
      <c r="C34" s="328">
        <v>6.22</v>
      </c>
      <c r="D34" s="328">
        <v>6.36</v>
      </c>
      <c r="E34" s="328">
        <v>6.72</v>
      </c>
      <c r="F34" s="328">
        <v>6.2</v>
      </c>
      <c r="G34" s="328" t="s">
        <v>347</v>
      </c>
      <c r="H34" s="328">
        <v>6.58</v>
      </c>
      <c r="I34" s="328">
        <v>6.58</v>
      </c>
      <c r="J34" s="328">
        <v>6.58</v>
      </c>
      <c r="K34" s="328">
        <v>7.03</v>
      </c>
      <c r="L34" s="328">
        <v>6.94</v>
      </c>
      <c r="M34" s="328">
        <v>7.46</v>
      </c>
      <c r="N34" s="328">
        <v>7.08</v>
      </c>
      <c r="O34" s="328">
        <v>6.73</v>
      </c>
      <c r="P34" s="328">
        <v>6.96</v>
      </c>
      <c r="Q34" s="328">
        <v>7.04</v>
      </c>
      <c r="R34" s="328">
        <v>6.76</v>
      </c>
      <c r="S34" s="328">
        <v>7.1</v>
      </c>
      <c r="T34" s="328">
        <v>7.12</v>
      </c>
      <c r="U34" s="328">
        <v>7.08</v>
      </c>
      <c r="V34" s="328">
        <v>7.36</v>
      </c>
      <c r="W34" s="328">
        <v>7.18</v>
      </c>
      <c r="X34" s="328">
        <v>7.15</v>
      </c>
      <c r="Y34" s="328">
        <v>7.07</v>
      </c>
      <c r="Z34" s="328">
        <v>7.04</v>
      </c>
      <c r="AA34" s="328">
        <v>7.06</v>
      </c>
      <c r="AB34" s="328" t="s">
        <v>372</v>
      </c>
      <c r="AC34" s="328" t="s">
        <v>372</v>
      </c>
      <c r="AD34" s="328">
        <v>6.49</v>
      </c>
      <c r="AE34" s="328">
        <v>8.49</v>
      </c>
      <c r="AF34" s="328">
        <v>8.0399999999999991</v>
      </c>
      <c r="AG34" s="326">
        <v>7.88</v>
      </c>
    </row>
    <row r="35" spans="2:36" s="304" customFormat="1" x14ac:dyDescent="0.2">
      <c r="B35" s="303">
        <v>0.75</v>
      </c>
      <c r="C35" s="328">
        <v>6.13</v>
      </c>
      <c r="D35" s="328">
        <v>6.27</v>
      </c>
      <c r="E35" s="328">
        <v>6.45</v>
      </c>
      <c r="F35" s="328">
        <v>6.19</v>
      </c>
      <c r="G35" s="328">
        <v>6.35</v>
      </c>
      <c r="H35" s="328">
        <v>6.62</v>
      </c>
      <c r="I35" s="328">
        <v>6.5</v>
      </c>
      <c r="J35" s="328">
        <v>6.69</v>
      </c>
      <c r="K35" s="328">
        <v>6.94</v>
      </c>
      <c r="L35" s="328">
        <v>6.82</v>
      </c>
      <c r="M35" s="328">
        <v>7.2</v>
      </c>
      <c r="N35" s="328">
        <v>7.02</v>
      </c>
      <c r="O35" s="328">
        <v>6.81</v>
      </c>
      <c r="P35" s="328">
        <v>6.99</v>
      </c>
      <c r="Q35" s="328">
        <v>7.03</v>
      </c>
      <c r="R35" s="328">
        <v>6.66</v>
      </c>
      <c r="S35" s="328">
        <v>7.08</v>
      </c>
      <c r="T35" s="328">
        <v>7.14</v>
      </c>
      <c r="U35" s="328">
        <v>7.03</v>
      </c>
      <c r="V35" s="328">
        <v>7.18</v>
      </c>
      <c r="W35" s="328">
        <v>7.09</v>
      </c>
      <c r="X35" s="328">
        <v>7.13</v>
      </c>
      <c r="Y35" s="328">
        <v>7.01</v>
      </c>
      <c r="Z35" s="328">
        <v>7.03</v>
      </c>
      <c r="AA35" s="328">
        <v>6.86</v>
      </c>
      <c r="AB35" s="328" t="s">
        <v>372</v>
      </c>
      <c r="AC35" s="328" t="s">
        <v>372</v>
      </c>
      <c r="AD35" s="328">
        <v>6.43</v>
      </c>
      <c r="AE35" s="328">
        <v>8.19</v>
      </c>
      <c r="AF35" s="328">
        <v>7.9</v>
      </c>
      <c r="AG35" s="326">
        <v>7.93</v>
      </c>
      <c r="AJ35" s="295"/>
    </row>
    <row r="36" spans="2:36" s="304" customFormat="1" x14ac:dyDescent="0.2">
      <c r="B36" s="303">
        <v>0.79166666666666663</v>
      </c>
      <c r="C36" s="328">
        <v>6.01</v>
      </c>
      <c r="D36" s="328">
        <v>10.14</v>
      </c>
      <c r="E36" s="328">
        <v>6.25</v>
      </c>
      <c r="F36" s="328">
        <v>6.11</v>
      </c>
      <c r="G36" s="328">
        <v>6.32</v>
      </c>
      <c r="H36" s="328">
        <v>6.57</v>
      </c>
      <c r="I36" s="328">
        <v>6.46</v>
      </c>
      <c r="J36" s="328">
        <v>6.75</v>
      </c>
      <c r="K36" s="328">
        <v>6.94</v>
      </c>
      <c r="L36" s="328">
        <v>6.85</v>
      </c>
      <c r="M36" s="328">
        <v>6.89</v>
      </c>
      <c r="N36" s="328">
        <v>6.89</v>
      </c>
      <c r="O36" s="328">
        <v>6.8</v>
      </c>
      <c r="P36" s="328">
        <v>6.92</v>
      </c>
      <c r="Q36" s="328">
        <v>6.99</v>
      </c>
      <c r="R36" s="328">
        <v>6.62</v>
      </c>
      <c r="S36" s="328">
        <v>7</v>
      </c>
      <c r="T36" s="328">
        <v>7.15</v>
      </c>
      <c r="U36" s="328">
        <v>6.96</v>
      </c>
      <c r="V36" s="328">
        <v>7.05</v>
      </c>
      <c r="W36" s="328">
        <v>7.06</v>
      </c>
      <c r="X36" s="328">
        <v>7.09</v>
      </c>
      <c r="Y36" s="328">
        <v>7</v>
      </c>
      <c r="Z36" s="328">
        <v>7.02</v>
      </c>
      <c r="AA36" s="328">
        <v>6.82</v>
      </c>
      <c r="AB36" s="328" t="s">
        <v>372</v>
      </c>
      <c r="AC36" s="328" t="s">
        <v>372</v>
      </c>
      <c r="AD36" s="328">
        <v>6.43</v>
      </c>
      <c r="AE36" s="328">
        <v>7.82</v>
      </c>
      <c r="AF36" s="328">
        <v>7.88</v>
      </c>
      <c r="AG36" s="326">
        <v>7.87</v>
      </c>
      <c r="AJ36" s="295"/>
    </row>
    <row r="37" spans="2:36" s="304" customFormat="1" x14ac:dyDescent="0.2">
      <c r="B37" s="303">
        <v>0.83333333333333337</v>
      </c>
      <c r="C37" s="328">
        <v>5.91</v>
      </c>
      <c r="D37" s="328">
        <v>25.06</v>
      </c>
      <c r="E37" s="328">
        <v>6.08</v>
      </c>
      <c r="F37" s="328">
        <v>6.1</v>
      </c>
      <c r="G37" s="328">
        <v>6.32</v>
      </c>
      <c r="H37" s="328">
        <v>6.53</v>
      </c>
      <c r="I37" s="328">
        <v>6.52</v>
      </c>
      <c r="J37" s="328">
        <v>6.84</v>
      </c>
      <c r="K37" s="328">
        <v>6.96</v>
      </c>
      <c r="L37" s="328">
        <v>6.91</v>
      </c>
      <c r="M37" s="328">
        <v>6.75</v>
      </c>
      <c r="N37" s="328">
        <v>6.88</v>
      </c>
      <c r="O37" s="328">
        <v>6.86</v>
      </c>
      <c r="P37" s="328">
        <v>6.91</v>
      </c>
      <c r="Q37" s="328">
        <v>6.92</v>
      </c>
      <c r="R37" s="328">
        <v>6.6</v>
      </c>
      <c r="S37" s="328">
        <v>6.87</v>
      </c>
      <c r="T37" s="328">
        <v>7.14</v>
      </c>
      <c r="U37" s="328">
        <v>6.92</v>
      </c>
      <c r="V37" s="328">
        <v>7.07</v>
      </c>
      <c r="W37" s="328">
        <v>7.05</v>
      </c>
      <c r="X37" s="328">
        <v>7.02</v>
      </c>
      <c r="Y37" s="328">
        <v>6.94</v>
      </c>
      <c r="Z37" s="328">
        <v>7.01</v>
      </c>
      <c r="AA37" s="328">
        <v>6.82</v>
      </c>
      <c r="AB37" s="328" t="s">
        <v>372</v>
      </c>
      <c r="AC37" s="328" t="s">
        <v>372</v>
      </c>
      <c r="AD37" s="328">
        <v>6.49</v>
      </c>
      <c r="AE37" s="328">
        <v>7.56</v>
      </c>
      <c r="AF37" s="328">
        <v>7.79</v>
      </c>
      <c r="AG37" s="326">
        <v>7.82</v>
      </c>
      <c r="AJ37" s="295"/>
    </row>
    <row r="38" spans="2:36" s="304" customFormat="1" x14ac:dyDescent="0.2">
      <c r="B38" s="303">
        <v>0.875</v>
      </c>
      <c r="C38" s="328">
        <v>8.64</v>
      </c>
      <c r="D38" s="328">
        <v>34</v>
      </c>
      <c r="E38" s="328">
        <v>6.04</v>
      </c>
      <c r="F38" s="328">
        <v>8.25</v>
      </c>
      <c r="G38" s="328">
        <v>7.42</v>
      </c>
      <c r="H38" s="328">
        <v>6.37</v>
      </c>
      <c r="I38" s="328">
        <v>6.58</v>
      </c>
      <c r="J38" s="328">
        <v>6.96</v>
      </c>
      <c r="K38" s="328">
        <v>7.01</v>
      </c>
      <c r="L38" s="328">
        <v>6.88</v>
      </c>
      <c r="M38" s="328">
        <v>6.74</v>
      </c>
      <c r="N38" s="328">
        <v>6.81</v>
      </c>
      <c r="O38" s="328">
        <v>6.89</v>
      </c>
      <c r="P38" s="328">
        <v>6.92</v>
      </c>
      <c r="Q38" s="328">
        <v>6.85</v>
      </c>
      <c r="R38" s="328">
        <v>6.61</v>
      </c>
      <c r="S38" s="328">
        <v>6.73</v>
      </c>
      <c r="T38" s="328">
        <v>7.02</v>
      </c>
      <c r="U38" s="328">
        <v>6.85</v>
      </c>
      <c r="V38" s="328">
        <v>7.04</v>
      </c>
      <c r="W38" s="328">
        <v>6.9</v>
      </c>
      <c r="X38" s="328">
        <v>6.99</v>
      </c>
      <c r="Y38" s="328">
        <v>6.88</v>
      </c>
      <c r="Z38" s="328">
        <v>7.12</v>
      </c>
      <c r="AA38" s="328">
        <v>6.98</v>
      </c>
      <c r="AB38" s="328" t="s">
        <v>372</v>
      </c>
      <c r="AC38" s="328" t="s">
        <v>372</v>
      </c>
      <c r="AD38" s="328">
        <v>6.65</v>
      </c>
      <c r="AE38" s="328">
        <v>7.46</v>
      </c>
      <c r="AF38" s="328">
        <v>8.4</v>
      </c>
      <c r="AG38" s="326">
        <v>7.82</v>
      </c>
      <c r="AJ38" s="295"/>
    </row>
    <row r="39" spans="2:36" s="304" customFormat="1" x14ac:dyDescent="0.2">
      <c r="B39" s="303">
        <v>0.91666666666666663</v>
      </c>
      <c r="C39" s="328">
        <v>37.909999999999997</v>
      </c>
      <c r="D39" s="328">
        <v>41.26</v>
      </c>
      <c r="E39" s="328">
        <v>6.06</v>
      </c>
      <c r="F39" s="328">
        <v>14.47</v>
      </c>
      <c r="G39" s="328">
        <v>15.02</v>
      </c>
      <c r="H39" s="328">
        <v>6.42</v>
      </c>
      <c r="I39" s="328">
        <v>6.5</v>
      </c>
      <c r="J39" s="328">
        <v>7.18</v>
      </c>
      <c r="K39" s="328">
        <v>7.01</v>
      </c>
      <c r="L39" s="328">
        <v>6.84</v>
      </c>
      <c r="M39" s="328">
        <v>6.8</v>
      </c>
      <c r="N39" s="328">
        <v>6.7</v>
      </c>
      <c r="O39" s="328">
        <v>6.95</v>
      </c>
      <c r="P39" s="328">
        <v>7.06</v>
      </c>
      <c r="Q39" s="328">
        <v>6.84</v>
      </c>
      <c r="R39" s="328">
        <v>6.65</v>
      </c>
      <c r="S39" s="328">
        <v>6.66</v>
      </c>
      <c r="T39" s="328">
        <v>6.82</v>
      </c>
      <c r="U39" s="328">
        <v>6.88</v>
      </c>
      <c r="V39" s="328">
        <v>7.07</v>
      </c>
      <c r="W39" s="328">
        <v>6.76</v>
      </c>
      <c r="X39" s="328">
        <v>6.93</v>
      </c>
      <c r="Y39" s="328">
        <v>6.93</v>
      </c>
      <c r="Z39" s="328">
        <v>7.19</v>
      </c>
      <c r="AA39" s="328">
        <v>6.93</v>
      </c>
      <c r="AB39" s="328" t="s">
        <v>372</v>
      </c>
      <c r="AC39" s="328" t="s">
        <v>372</v>
      </c>
      <c r="AD39" s="328">
        <v>6.73</v>
      </c>
      <c r="AE39" s="328">
        <v>7.49</v>
      </c>
      <c r="AF39" s="328">
        <v>11.37</v>
      </c>
      <c r="AG39" s="326">
        <v>7.98</v>
      </c>
    </row>
    <row r="40" spans="2:36" s="304" customFormat="1" x14ac:dyDescent="0.2">
      <c r="B40" s="303">
        <v>0.95833333333333337</v>
      </c>
      <c r="C40" s="328">
        <v>46.01</v>
      </c>
      <c r="D40" s="328">
        <v>33.96</v>
      </c>
      <c r="E40" s="328">
        <v>6.14</v>
      </c>
      <c r="F40" s="328">
        <v>16.170000000000002</v>
      </c>
      <c r="G40" s="328">
        <v>25.4</v>
      </c>
      <c r="H40" s="328">
        <v>6.41</v>
      </c>
      <c r="I40" s="328">
        <v>13.23</v>
      </c>
      <c r="J40" s="328">
        <v>7.2</v>
      </c>
      <c r="K40" s="328">
        <v>6.95</v>
      </c>
      <c r="L40" s="328">
        <v>6.67</v>
      </c>
      <c r="M40" s="328">
        <v>6.86</v>
      </c>
      <c r="N40" s="328">
        <v>6.67</v>
      </c>
      <c r="O40" s="328">
        <v>6.77</v>
      </c>
      <c r="P40" s="328">
        <v>6.99</v>
      </c>
      <c r="Q40" s="328">
        <v>6.83</v>
      </c>
      <c r="R40" s="328">
        <v>6.66</v>
      </c>
      <c r="S40" s="328">
        <v>6.67</v>
      </c>
      <c r="T40" s="328">
        <v>44.86</v>
      </c>
      <c r="U40" s="328">
        <v>7.33</v>
      </c>
      <c r="V40" s="328">
        <v>7</v>
      </c>
      <c r="W40" s="328">
        <v>6.6</v>
      </c>
      <c r="X40" s="328">
        <v>6.93</v>
      </c>
      <c r="Y40" s="328">
        <v>6.91</v>
      </c>
      <c r="Z40" s="328">
        <v>7.14</v>
      </c>
      <c r="AA40" s="328">
        <v>6.99</v>
      </c>
      <c r="AB40" s="328" t="s">
        <v>372</v>
      </c>
      <c r="AC40" s="328" t="s">
        <v>372</v>
      </c>
      <c r="AD40" s="328">
        <v>6.73</v>
      </c>
      <c r="AE40" s="328">
        <v>16.96</v>
      </c>
      <c r="AF40" s="328">
        <v>20.56</v>
      </c>
      <c r="AG40" s="326">
        <v>11.78</v>
      </c>
    </row>
    <row r="41" spans="2:36" s="305" customFormat="1" ht="27" customHeight="1" x14ac:dyDescent="0.2">
      <c r="B41" s="301" t="s">
        <v>344</v>
      </c>
      <c r="C41" s="361" t="s">
        <v>345</v>
      </c>
      <c r="D41" s="361"/>
      <c r="E41" s="361"/>
      <c r="F41" s="361"/>
      <c r="G41" s="361"/>
      <c r="H41" s="361"/>
      <c r="I41" s="361"/>
      <c r="J41" s="361"/>
      <c r="K41" s="361"/>
      <c r="L41" s="361"/>
      <c r="M41" s="361"/>
      <c r="N41" s="361"/>
      <c r="O41" s="361"/>
      <c r="P41" s="361"/>
      <c r="Q41" s="361"/>
      <c r="R41" s="361"/>
      <c r="S41" s="361"/>
      <c r="T41" s="361"/>
      <c r="U41" s="361"/>
      <c r="V41" s="361"/>
      <c r="W41" s="361"/>
      <c r="X41" s="361"/>
      <c r="Y41" s="361"/>
      <c r="Z41" s="361"/>
      <c r="AA41" s="361"/>
      <c r="AB41" s="361"/>
      <c r="AC41" s="361"/>
      <c r="AD41" s="361"/>
      <c r="AE41" s="361"/>
      <c r="AF41" s="361"/>
      <c r="AG41" s="361"/>
    </row>
    <row r="42" spans="2:36" x14ac:dyDescent="0.2">
      <c r="B42" s="298" t="s">
        <v>348</v>
      </c>
    </row>
    <row r="43" spans="2:36" s="284" customFormat="1" ht="13.5" customHeight="1" x14ac:dyDescent="0.2">
      <c r="B43" s="298" t="s">
        <v>369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x14ac:dyDescent="0.2">
      <c r="B44" s="298" t="s">
        <v>376</v>
      </c>
    </row>
    <row r="45" spans="2:36" x14ac:dyDescent="0.2">
      <c r="B45" s="298"/>
    </row>
    <row r="46" spans="2:36" x14ac:dyDescent="0.2">
      <c r="B46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J46"/>
  <sheetViews>
    <sheetView showGridLines="0" view="pageBreakPreview" topLeftCell="A12" zoomScale="60" zoomScaleNormal="60" workbookViewId="0">
      <selection activeCell="B43" sqref="B43:B45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customWidth="1"/>
    <col min="34" max="16384" width="11.42578125" style="299"/>
  </cols>
  <sheetData>
    <row r="1" spans="2:33" ht="15.75" customHeight="1" x14ac:dyDescent="0.2"/>
    <row r="2" spans="2:33" ht="15.75" customHeight="1" x14ac:dyDescent="0.2">
      <c r="B2" s="362"/>
      <c r="C2" s="362"/>
      <c r="D2" s="362"/>
      <c r="E2" s="362"/>
      <c r="F2" s="372" t="s">
        <v>357</v>
      </c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W2" s="372"/>
      <c r="X2" s="372"/>
      <c r="Y2" s="372"/>
      <c r="Z2" s="372"/>
      <c r="AA2" s="372"/>
      <c r="AB2" s="372"/>
      <c r="AC2" s="372"/>
      <c r="AD2" s="372"/>
      <c r="AE2" s="372"/>
      <c r="AF2" s="372"/>
      <c r="AG2" s="372"/>
    </row>
    <row r="3" spans="2:33" ht="15.75" customHeight="1" x14ac:dyDescent="0.2">
      <c r="B3" s="362"/>
      <c r="C3" s="362"/>
      <c r="D3" s="362"/>
      <c r="E3" s="36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U3" s="372"/>
      <c r="V3" s="372"/>
      <c r="W3" s="372"/>
      <c r="X3" s="372"/>
      <c r="Y3" s="372"/>
      <c r="Z3" s="372"/>
      <c r="AA3" s="372"/>
      <c r="AB3" s="372"/>
      <c r="AC3" s="372"/>
      <c r="AD3" s="372"/>
      <c r="AE3" s="372"/>
      <c r="AF3" s="372"/>
      <c r="AG3" s="372"/>
    </row>
    <row r="4" spans="2:33" ht="15.75" customHeight="1" x14ac:dyDescent="0.2">
      <c r="B4" s="362"/>
      <c r="C4" s="362"/>
      <c r="D4" s="362"/>
      <c r="E4" s="36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  <c r="V4" s="372"/>
      <c r="W4" s="372"/>
      <c r="X4" s="372"/>
      <c r="Y4" s="372"/>
      <c r="Z4" s="372"/>
      <c r="AA4" s="372"/>
      <c r="AB4" s="372"/>
      <c r="AC4" s="372"/>
      <c r="AD4" s="372"/>
      <c r="AE4" s="372"/>
      <c r="AF4" s="372"/>
      <c r="AG4" s="372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enero 2025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314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315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 t="s">
        <v>316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326">
        <v>5.28</v>
      </c>
      <c r="D17" s="326">
        <v>4.93</v>
      </c>
      <c r="E17" s="326">
        <v>5.13</v>
      </c>
      <c r="F17" s="326">
        <v>6.39</v>
      </c>
      <c r="G17" s="326">
        <v>6.76</v>
      </c>
      <c r="H17" s="326">
        <v>6.35</v>
      </c>
      <c r="I17" s="326">
        <v>4.3600000000000003</v>
      </c>
      <c r="J17" s="326">
        <v>6.31</v>
      </c>
      <c r="K17" s="326">
        <v>4.09</v>
      </c>
      <c r="L17" s="326">
        <v>4.21</v>
      </c>
      <c r="M17" s="326">
        <v>3.98</v>
      </c>
      <c r="N17" s="326">
        <v>4.5</v>
      </c>
      <c r="O17" s="326">
        <v>4.3499999999999996</v>
      </c>
      <c r="P17" s="326">
        <v>5.0999999999999996</v>
      </c>
      <c r="Q17" s="326">
        <v>3.17</v>
      </c>
      <c r="R17" s="326">
        <v>3.2</v>
      </c>
      <c r="S17" s="326">
        <v>3.7</v>
      </c>
      <c r="T17" s="326">
        <v>4.57</v>
      </c>
      <c r="U17" s="326">
        <v>5.59</v>
      </c>
      <c r="V17" s="326">
        <v>13.14</v>
      </c>
      <c r="W17" s="326">
        <v>5.75</v>
      </c>
      <c r="X17" s="326">
        <v>6.02</v>
      </c>
      <c r="Y17" s="326">
        <v>5.96</v>
      </c>
      <c r="Z17" s="326">
        <v>4.7</v>
      </c>
      <c r="AA17" s="326">
        <v>5.24</v>
      </c>
      <c r="AB17" s="326">
        <v>5.0999999999999996</v>
      </c>
      <c r="AC17" s="326" t="s">
        <v>372</v>
      </c>
      <c r="AD17" s="326" t="s">
        <v>372</v>
      </c>
      <c r="AE17" s="326">
        <v>4.0599999999999996</v>
      </c>
      <c r="AF17" s="326">
        <v>6.3</v>
      </c>
      <c r="AG17" s="326">
        <v>11.62</v>
      </c>
    </row>
    <row r="18" spans="2:33" s="304" customFormat="1" x14ac:dyDescent="0.2">
      <c r="B18" s="303">
        <v>4.1666666666666664E-2</v>
      </c>
      <c r="C18" s="326">
        <v>5.85</v>
      </c>
      <c r="D18" s="326">
        <v>4.7300000000000004</v>
      </c>
      <c r="E18" s="326">
        <v>5.2</v>
      </c>
      <c r="F18" s="326">
        <v>10.31</v>
      </c>
      <c r="G18" s="326">
        <v>7.01</v>
      </c>
      <c r="H18" s="326">
        <v>5.45</v>
      </c>
      <c r="I18" s="326">
        <v>4.2699999999999996</v>
      </c>
      <c r="J18" s="326">
        <v>5.13</v>
      </c>
      <c r="K18" s="326">
        <v>3.86</v>
      </c>
      <c r="L18" s="326">
        <v>4.13</v>
      </c>
      <c r="M18" s="326">
        <v>3.64</v>
      </c>
      <c r="N18" s="326">
        <v>4.82</v>
      </c>
      <c r="O18" s="326">
        <v>4.3600000000000003</v>
      </c>
      <c r="P18" s="326">
        <v>5.23</v>
      </c>
      <c r="Q18" s="326">
        <v>4.88</v>
      </c>
      <c r="R18" s="326">
        <v>3.22</v>
      </c>
      <c r="S18" s="326">
        <v>4.71</v>
      </c>
      <c r="T18" s="326">
        <v>4.7300000000000004</v>
      </c>
      <c r="U18" s="326">
        <v>5.39</v>
      </c>
      <c r="V18" s="326">
        <v>14.25</v>
      </c>
      <c r="W18" s="326">
        <v>8.2799999999999994</v>
      </c>
      <c r="X18" s="326">
        <v>6.28</v>
      </c>
      <c r="Y18" s="326">
        <v>5.87</v>
      </c>
      <c r="Z18" s="326">
        <v>5.25</v>
      </c>
      <c r="AA18" s="326">
        <v>5.23</v>
      </c>
      <c r="AB18" s="326">
        <v>5.21</v>
      </c>
      <c r="AC18" s="326" t="s">
        <v>372</v>
      </c>
      <c r="AD18" s="326" t="s">
        <v>372</v>
      </c>
      <c r="AE18" s="326">
        <v>6.45</v>
      </c>
      <c r="AF18" s="326">
        <v>10.88</v>
      </c>
      <c r="AG18" s="326">
        <v>34.36</v>
      </c>
    </row>
    <row r="19" spans="2:33" s="304" customFormat="1" x14ac:dyDescent="0.2">
      <c r="B19" s="303">
        <v>8.3333333333333329E-2</v>
      </c>
      <c r="C19" s="326">
        <v>5.85</v>
      </c>
      <c r="D19" s="326">
        <v>4.93</v>
      </c>
      <c r="E19" s="326">
        <v>4.75</v>
      </c>
      <c r="F19" s="326">
        <v>7.02</v>
      </c>
      <c r="G19" s="326">
        <v>6.64</v>
      </c>
      <c r="H19" s="326">
        <v>5.25</v>
      </c>
      <c r="I19" s="326">
        <v>4.09</v>
      </c>
      <c r="J19" s="326">
        <v>4.6100000000000003</v>
      </c>
      <c r="K19" s="326">
        <v>3.82</v>
      </c>
      <c r="L19" s="326">
        <v>4.1399999999999997</v>
      </c>
      <c r="M19" s="326">
        <v>3.63</v>
      </c>
      <c r="N19" s="326">
        <v>5.09</v>
      </c>
      <c r="O19" s="326">
        <v>4.3600000000000003</v>
      </c>
      <c r="P19" s="326">
        <v>5.34</v>
      </c>
      <c r="Q19" s="326">
        <v>3.28</v>
      </c>
      <c r="R19" s="326">
        <v>3.24</v>
      </c>
      <c r="S19" s="326">
        <v>5.07</v>
      </c>
      <c r="T19" s="326">
        <v>5.43</v>
      </c>
      <c r="U19" s="326">
        <v>7.34</v>
      </c>
      <c r="V19" s="326">
        <v>8.4</v>
      </c>
      <c r="W19" s="326">
        <v>15.14</v>
      </c>
      <c r="X19" s="326">
        <v>7.78</v>
      </c>
      <c r="Y19" s="326">
        <v>5.87</v>
      </c>
      <c r="Z19" s="326">
        <v>5.23</v>
      </c>
      <c r="AA19" s="326">
        <v>5.13</v>
      </c>
      <c r="AB19" s="326">
        <v>5.34</v>
      </c>
      <c r="AC19" s="326" t="s">
        <v>372</v>
      </c>
      <c r="AD19" s="326" t="s">
        <v>372</v>
      </c>
      <c r="AE19" s="326">
        <v>6.45</v>
      </c>
      <c r="AF19" s="326">
        <v>5.99</v>
      </c>
      <c r="AG19" s="326">
        <v>12.13</v>
      </c>
    </row>
    <row r="20" spans="2:33" s="304" customFormat="1" x14ac:dyDescent="0.2">
      <c r="B20" s="303">
        <v>0.125</v>
      </c>
      <c r="C20" s="326">
        <v>5.3</v>
      </c>
      <c r="D20" s="326">
        <v>8.17</v>
      </c>
      <c r="E20" s="326">
        <v>4.8099999999999996</v>
      </c>
      <c r="F20" s="326">
        <v>5.38</v>
      </c>
      <c r="G20" s="326">
        <v>6.63</v>
      </c>
      <c r="H20" s="326">
        <v>4.71</v>
      </c>
      <c r="I20" s="326">
        <v>4.17</v>
      </c>
      <c r="J20" s="326">
        <v>5.32</v>
      </c>
      <c r="K20" s="326">
        <v>3.74</v>
      </c>
      <c r="L20" s="326">
        <v>3.89</v>
      </c>
      <c r="M20" s="326">
        <v>3.89</v>
      </c>
      <c r="N20" s="326">
        <v>5.91</v>
      </c>
      <c r="O20" s="326">
        <v>4.5</v>
      </c>
      <c r="P20" s="326">
        <v>5.38</v>
      </c>
      <c r="Q20" s="326">
        <v>3.56</v>
      </c>
      <c r="R20" s="326">
        <v>3.24</v>
      </c>
      <c r="S20" s="326">
        <v>5.23</v>
      </c>
      <c r="T20" s="326">
        <v>6.96</v>
      </c>
      <c r="U20" s="326">
        <v>5.38</v>
      </c>
      <c r="V20" s="326">
        <v>6.62</v>
      </c>
      <c r="W20" s="326">
        <v>16.329999999999998</v>
      </c>
      <c r="X20" s="326">
        <v>9.9499999999999993</v>
      </c>
      <c r="Y20" s="326">
        <v>5.78</v>
      </c>
      <c r="Z20" s="326">
        <v>5.3</v>
      </c>
      <c r="AA20" s="326">
        <v>5.27</v>
      </c>
      <c r="AB20" s="326">
        <v>5.31</v>
      </c>
      <c r="AC20" s="326" t="s">
        <v>372</v>
      </c>
      <c r="AD20" s="326" t="s">
        <v>372</v>
      </c>
      <c r="AE20" s="326">
        <v>5.7</v>
      </c>
      <c r="AF20" s="326">
        <v>7.35</v>
      </c>
      <c r="AG20" s="326">
        <v>22.64</v>
      </c>
    </row>
    <row r="21" spans="2:33" s="304" customFormat="1" x14ac:dyDescent="0.2">
      <c r="B21" s="303">
        <v>0.16666666666666666</v>
      </c>
      <c r="C21" s="326">
        <v>6.69</v>
      </c>
      <c r="D21" s="326">
        <v>4.6100000000000003</v>
      </c>
      <c r="E21" s="326">
        <v>6.2</v>
      </c>
      <c r="F21" s="326">
        <v>5.46</v>
      </c>
      <c r="G21" s="326">
        <v>6.92</v>
      </c>
      <c r="H21" s="326">
        <v>4.8499999999999996</v>
      </c>
      <c r="I21" s="326">
        <v>4.18</v>
      </c>
      <c r="J21" s="326">
        <v>4.2</v>
      </c>
      <c r="K21" s="326">
        <v>4.0999999999999996</v>
      </c>
      <c r="L21" s="326">
        <v>3.86</v>
      </c>
      <c r="M21" s="326">
        <v>3.98</v>
      </c>
      <c r="N21" s="326">
        <v>5.39</v>
      </c>
      <c r="O21" s="326">
        <v>7.26</v>
      </c>
      <c r="P21" s="326">
        <v>4.68</v>
      </c>
      <c r="Q21" s="326">
        <v>5.07</v>
      </c>
      <c r="R21" s="326">
        <v>3.41</v>
      </c>
      <c r="S21" s="326">
        <v>6.09</v>
      </c>
      <c r="T21" s="326">
        <v>7.21</v>
      </c>
      <c r="U21" s="326">
        <v>5.6</v>
      </c>
      <c r="V21" s="326">
        <v>6.98</v>
      </c>
      <c r="W21" s="326">
        <v>9.15</v>
      </c>
      <c r="X21" s="326">
        <v>7.41</v>
      </c>
      <c r="Y21" s="326">
        <v>5.77</v>
      </c>
      <c r="Z21" s="326">
        <v>5.39</v>
      </c>
      <c r="AA21" s="326">
        <v>6.99</v>
      </c>
      <c r="AB21" s="326">
        <v>5.34</v>
      </c>
      <c r="AC21" s="326" t="s">
        <v>372</v>
      </c>
      <c r="AD21" s="326" t="s">
        <v>372</v>
      </c>
      <c r="AE21" s="326">
        <v>4.99</v>
      </c>
      <c r="AF21" s="326">
        <v>7.87</v>
      </c>
      <c r="AG21" s="326">
        <v>15.87</v>
      </c>
    </row>
    <row r="22" spans="2:33" s="304" customFormat="1" x14ac:dyDescent="0.2">
      <c r="B22" s="303">
        <v>0.20833333333333334</v>
      </c>
      <c r="C22" s="326">
        <v>5.57</v>
      </c>
      <c r="D22" s="326">
        <v>26.06</v>
      </c>
      <c r="E22" s="326">
        <v>21</v>
      </c>
      <c r="F22" s="326">
        <v>5.92</v>
      </c>
      <c r="G22" s="326" t="s">
        <v>372</v>
      </c>
      <c r="H22" s="326">
        <v>6.14</v>
      </c>
      <c r="I22" s="326">
        <v>5.63</v>
      </c>
      <c r="J22" s="326">
        <v>4.34</v>
      </c>
      <c r="K22" s="326">
        <v>4.3600000000000003</v>
      </c>
      <c r="L22" s="326">
        <v>3.81</v>
      </c>
      <c r="M22" s="326">
        <v>4.09</v>
      </c>
      <c r="N22" s="326">
        <v>5.14</v>
      </c>
      <c r="O22" s="326">
        <v>7.41</v>
      </c>
      <c r="P22" s="326">
        <v>4.7</v>
      </c>
      <c r="Q22" s="326">
        <v>5.59</v>
      </c>
      <c r="R22" s="326">
        <v>7.44</v>
      </c>
      <c r="S22" s="326">
        <v>5.49</v>
      </c>
      <c r="T22" s="326">
        <v>8.7200000000000006</v>
      </c>
      <c r="U22" s="326">
        <v>4.4800000000000004</v>
      </c>
      <c r="V22" s="326">
        <v>10.3</v>
      </c>
      <c r="W22" s="326">
        <v>11.11</v>
      </c>
      <c r="X22" s="326">
        <v>7.12</v>
      </c>
      <c r="Y22" s="326">
        <v>5.69</v>
      </c>
      <c r="Z22" s="326">
        <v>5.37</v>
      </c>
      <c r="AA22" s="326">
        <v>6.02</v>
      </c>
      <c r="AB22" s="326">
        <v>6.2</v>
      </c>
      <c r="AC22" s="326" t="s">
        <v>372</v>
      </c>
      <c r="AD22" s="326" t="s">
        <v>372</v>
      </c>
      <c r="AE22" s="326">
        <v>5.0999999999999996</v>
      </c>
      <c r="AF22" s="326">
        <v>6.71</v>
      </c>
      <c r="AG22" s="326">
        <v>13.05</v>
      </c>
    </row>
    <row r="23" spans="2:33" s="304" customFormat="1" x14ac:dyDescent="0.2">
      <c r="B23" s="303">
        <v>0.25</v>
      </c>
      <c r="C23" s="326">
        <v>7.27</v>
      </c>
      <c r="D23" s="326">
        <v>12.57</v>
      </c>
      <c r="E23" s="326">
        <v>17.649999999999999</v>
      </c>
      <c r="F23" s="326">
        <v>7.84</v>
      </c>
      <c r="G23" s="326" t="s">
        <v>372</v>
      </c>
      <c r="H23" s="326">
        <v>5.38</v>
      </c>
      <c r="I23" s="326">
        <v>7.3</v>
      </c>
      <c r="J23" s="326">
        <v>5.23</v>
      </c>
      <c r="K23" s="326">
        <v>4.28</v>
      </c>
      <c r="L23" s="326">
        <v>3.96</v>
      </c>
      <c r="M23" s="326">
        <v>3.98</v>
      </c>
      <c r="N23" s="326">
        <v>4.8899999999999997</v>
      </c>
      <c r="O23" s="326">
        <v>5.89</v>
      </c>
      <c r="P23" s="326">
        <v>4.93</v>
      </c>
      <c r="Q23" s="326">
        <v>4.8499999999999996</v>
      </c>
      <c r="R23" s="326">
        <v>7.92</v>
      </c>
      <c r="S23" s="326">
        <v>5.8</v>
      </c>
      <c r="T23" s="326">
        <v>8.4499999999999993</v>
      </c>
      <c r="U23" s="326">
        <v>4.09</v>
      </c>
      <c r="V23" s="326">
        <v>7.27</v>
      </c>
      <c r="W23" s="326">
        <v>10.15</v>
      </c>
      <c r="X23" s="326">
        <v>10.38</v>
      </c>
      <c r="Y23" s="326">
        <v>5.78</v>
      </c>
      <c r="Z23" s="326">
        <v>4.42</v>
      </c>
      <c r="AA23" s="326">
        <v>7.46</v>
      </c>
      <c r="AB23" s="326">
        <v>5.73</v>
      </c>
      <c r="AC23" s="326" t="s">
        <v>372</v>
      </c>
      <c r="AD23" s="326" t="s">
        <v>372</v>
      </c>
      <c r="AE23" s="326">
        <v>4.99</v>
      </c>
      <c r="AF23" s="326">
        <v>6.82</v>
      </c>
      <c r="AG23" s="326">
        <v>14.03</v>
      </c>
    </row>
    <row r="24" spans="2:33" s="304" customFormat="1" x14ac:dyDescent="0.2">
      <c r="B24" s="303">
        <v>0.29166666666666669</v>
      </c>
      <c r="C24" s="326">
        <v>5.78</v>
      </c>
      <c r="D24" s="326">
        <v>6.23</v>
      </c>
      <c r="E24" s="326">
        <v>7.7</v>
      </c>
      <c r="F24" s="326">
        <v>7.01</v>
      </c>
      <c r="G24" s="326" t="s">
        <v>372</v>
      </c>
      <c r="H24" s="326">
        <v>5.28</v>
      </c>
      <c r="I24" s="326">
        <v>5.87</v>
      </c>
      <c r="J24" s="326">
        <v>5.45</v>
      </c>
      <c r="K24" s="326">
        <v>4.7300000000000004</v>
      </c>
      <c r="L24" s="326">
        <v>3.96</v>
      </c>
      <c r="M24" s="326">
        <v>4.5599999999999996</v>
      </c>
      <c r="N24" s="326">
        <v>6.19</v>
      </c>
      <c r="O24" s="326">
        <v>5.99</v>
      </c>
      <c r="P24" s="326">
        <v>7.13</v>
      </c>
      <c r="Q24" s="326">
        <v>6.95</v>
      </c>
      <c r="R24" s="326">
        <v>7.58</v>
      </c>
      <c r="S24" s="326">
        <v>5.8</v>
      </c>
      <c r="T24" s="326">
        <v>7.73</v>
      </c>
      <c r="U24" s="326">
        <v>5.5</v>
      </c>
      <c r="V24" s="326">
        <v>7.06</v>
      </c>
      <c r="W24" s="326">
        <v>9.76</v>
      </c>
      <c r="X24" s="326">
        <v>8.8800000000000008</v>
      </c>
      <c r="Y24" s="326">
        <v>6.3</v>
      </c>
      <c r="Z24" s="326">
        <v>3.95</v>
      </c>
      <c r="AA24" s="326">
        <v>5.75</v>
      </c>
      <c r="AB24" s="326">
        <v>5.59</v>
      </c>
      <c r="AC24" s="326" t="s">
        <v>372</v>
      </c>
      <c r="AD24" s="326" t="s">
        <v>372</v>
      </c>
      <c r="AE24" s="326">
        <v>4.82</v>
      </c>
      <c r="AF24" s="326">
        <v>6.3</v>
      </c>
      <c r="AG24" s="326">
        <v>10.77</v>
      </c>
    </row>
    <row r="25" spans="2:33" s="304" customFormat="1" x14ac:dyDescent="0.2">
      <c r="B25" s="303">
        <v>0.33333333333333331</v>
      </c>
      <c r="C25" s="326">
        <v>5.03</v>
      </c>
      <c r="D25" s="326">
        <v>6.09</v>
      </c>
      <c r="E25" s="326">
        <v>6.41</v>
      </c>
      <c r="F25" s="326">
        <v>5.74</v>
      </c>
      <c r="G25" s="326" t="s">
        <v>372</v>
      </c>
      <c r="H25" s="326">
        <v>4.92</v>
      </c>
      <c r="I25" s="326">
        <v>4.7300000000000004</v>
      </c>
      <c r="J25" s="326">
        <v>4.46</v>
      </c>
      <c r="K25" s="326">
        <v>4.66</v>
      </c>
      <c r="L25" s="326">
        <v>3.84</v>
      </c>
      <c r="M25" s="326">
        <v>5.88</v>
      </c>
      <c r="N25" s="326">
        <v>5.57</v>
      </c>
      <c r="O25" s="326">
        <v>6.19</v>
      </c>
      <c r="P25" s="326">
        <v>5.14</v>
      </c>
      <c r="Q25" s="326">
        <v>6.46</v>
      </c>
      <c r="R25" s="326">
        <v>4.82</v>
      </c>
      <c r="S25" s="326">
        <v>5.18</v>
      </c>
      <c r="T25" s="326">
        <v>6.03</v>
      </c>
      <c r="U25" s="326">
        <v>4.95</v>
      </c>
      <c r="V25" s="326">
        <v>6.69</v>
      </c>
      <c r="W25" s="326">
        <v>8.44</v>
      </c>
      <c r="X25" s="326">
        <v>7.55</v>
      </c>
      <c r="Y25" s="326">
        <v>6.2</v>
      </c>
      <c r="Z25" s="326">
        <v>4.49</v>
      </c>
      <c r="AA25" s="326">
        <v>5.28</v>
      </c>
      <c r="AB25" s="326" t="s">
        <v>372</v>
      </c>
      <c r="AC25" s="326" t="s">
        <v>372</v>
      </c>
      <c r="AD25" s="326" t="s">
        <v>372</v>
      </c>
      <c r="AE25" s="326">
        <v>4.5999999999999996</v>
      </c>
      <c r="AF25" s="326">
        <v>6.03</v>
      </c>
      <c r="AG25" s="326">
        <v>8.76</v>
      </c>
    </row>
    <row r="26" spans="2:33" s="304" customFormat="1" x14ac:dyDescent="0.2">
      <c r="B26" s="303">
        <v>0.375</v>
      </c>
      <c r="C26" s="326">
        <v>4.82</v>
      </c>
      <c r="D26" s="326">
        <v>5.0999999999999996</v>
      </c>
      <c r="E26" s="326">
        <v>5.84</v>
      </c>
      <c r="F26" s="326">
        <v>5.18</v>
      </c>
      <c r="G26" s="326" t="s">
        <v>372</v>
      </c>
      <c r="H26" s="326">
        <v>5.2</v>
      </c>
      <c r="I26" s="326">
        <v>4.5</v>
      </c>
      <c r="J26" s="326">
        <v>4.1399999999999997</v>
      </c>
      <c r="K26" s="326">
        <v>4.43</v>
      </c>
      <c r="L26" s="326">
        <v>3.81</v>
      </c>
      <c r="M26" s="326">
        <v>4.95</v>
      </c>
      <c r="N26" s="326">
        <v>4.5199999999999996</v>
      </c>
      <c r="O26" s="326">
        <v>5.63</v>
      </c>
      <c r="P26" s="326">
        <v>4.63</v>
      </c>
      <c r="Q26" s="326">
        <v>4.63</v>
      </c>
      <c r="R26" s="326">
        <v>4.21</v>
      </c>
      <c r="S26" s="326">
        <v>4.71</v>
      </c>
      <c r="T26" s="326">
        <v>5.55</v>
      </c>
      <c r="U26" s="326">
        <v>4.93</v>
      </c>
      <c r="V26" s="326">
        <v>6.45</v>
      </c>
      <c r="W26" s="326">
        <v>7.92</v>
      </c>
      <c r="X26" s="326">
        <v>7.12</v>
      </c>
      <c r="Y26" s="326">
        <v>5.8</v>
      </c>
      <c r="Z26" s="326">
        <v>5.41</v>
      </c>
      <c r="AA26" s="326">
        <v>5.31</v>
      </c>
      <c r="AB26" s="326" t="s">
        <v>372</v>
      </c>
      <c r="AC26" s="326" t="s">
        <v>372</v>
      </c>
      <c r="AD26" s="326" t="s">
        <v>372</v>
      </c>
      <c r="AE26" s="326">
        <v>4.4800000000000004</v>
      </c>
      <c r="AF26" s="326">
        <v>5.84</v>
      </c>
      <c r="AG26" s="326">
        <v>8.09</v>
      </c>
    </row>
    <row r="27" spans="2:33" s="304" customFormat="1" x14ac:dyDescent="0.2">
      <c r="B27" s="303">
        <v>0.41666666666666669</v>
      </c>
      <c r="C27" s="326">
        <v>4.63</v>
      </c>
      <c r="D27" s="326">
        <v>4.93</v>
      </c>
      <c r="E27" s="326">
        <v>5.56</v>
      </c>
      <c r="F27" s="326">
        <v>5.07</v>
      </c>
      <c r="G27" s="326" t="s">
        <v>371</v>
      </c>
      <c r="H27" s="326">
        <v>4.74</v>
      </c>
      <c r="I27" s="326">
        <v>4.3499999999999996</v>
      </c>
      <c r="J27" s="326">
        <v>4.07</v>
      </c>
      <c r="K27" s="326">
        <v>4.46</v>
      </c>
      <c r="L27" s="326">
        <v>3.96</v>
      </c>
      <c r="M27" s="326">
        <v>4.1100000000000003</v>
      </c>
      <c r="N27" s="326">
        <v>5.42</v>
      </c>
      <c r="O27" s="326">
        <v>5.39</v>
      </c>
      <c r="P27" s="326">
        <v>4.8600000000000003</v>
      </c>
      <c r="Q27" s="326">
        <v>4.16</v>
      </c>
      <c r="R27" s="326">
        <v>4.1100000000000003</v>
      </c>
      <c r="S27" s="326">
        <v>4.75</v>
      </c>
      <c r="T27" s="326">
        <v>5.46</v>
      </c>
      <c r="U27" s="326">
        <v>4.7699999999999996</v>
      </c>
      <c r="V27" s="326">
        <v>6.31</v>
      </c>
      <c r="W27" s="326">
        <v>7.49</v>
      </c>
      <c r="X27" s="326">
        <v>6.53</v>
      </c>
      <c r="Y27" s="326">
        <v>5.48</v>
      </c>
      <c r="Z27" s="326">
        <v>4.21</v>
      </c>
      <c r="AA27" s="326">
        <v>5.05</v>
      </c>
      <c r="AB27" s="326" t="s">
        <v>372</v>
      </c>
      <c r="AC27" s="326" t="s">
        <v>372</v>
      </c>
      <c r="AD27" s="326" t="s">
        <v>372</v>
      </c>
      <c r="AE27" s="326">
        <v>4.46</v>
      </c>
      <c r="AF27" s="326">
        <v>5.49</v>
      </c>
      <c r="AG27" s="326">
        <v>7.8</v>
      </c>
    </row>
    <row r="28" spans="2:33" s="304" customFormat="1" x14ac:dyDescent="0.2">
      <c r="B28" s="303">
        <v>0.45833333333333331</v>
      </c>
      <c r="C28" s="326">
        <v>4.38</v>
      </c>
      <c r="D28" s="326">
        <v>4.8099999999999996</v>
      </c>
      <c r="E28" s="326">
        <v>5.2</v>
      </c>
      <c r="F28" s="326">
        <v>5.03</v>
      </c>
      <c r="G28" s="326" t="s">
        <v>371</v>
      </c>
      <c r="H28" s="326">
        <v>4.6399999999999997</v>
      </c>
      <c r="I28" s="326">
        <v>4.3</v>
      </c>
      <c r="J28" s="326">
        <v>4.09</v>
      </c>
      <c r="K28" s="326">
        <v>4.55</v>
      </c>
      <c r="L28" s="326">
        <v>3.79</v>
      </c>
      <c r="M28" s="326">
        <v>4.0999999999999996</v>
      </c>
      <c r="N28" s="326">
        <v>5</v>
      </c>
      <c r="O28" s="326">
        <v>5.38</v>
      </c>
      <c r="P28" s="326">
        <v>4.3499999999999996</v>
      </c>
      <c r="Q28" s="326">
        <v>4.34</v>
      </c>
      <c r="R28" s="326">
        <v>4.0599999999999996</v>
      </c>
      <c r="S28" s="326">
        <v>4.4800000000000004</v>
      </c>
      <c r="T28" s="326">
        <v>5.34</v>
      </c>
      <c r="U28" s="326">
        <v>4.8899999999999997</v>
      </c>
      <c r="V28" s="326">
        <v>6.28</v>
      </c>
      <c r="W28" s="326">
        <v>7.03</v>
      </c>
      <c r="X28" s="326">
        <v>6.1</v>
      </c>
      <c r="Y28" s="326">
        <v>5.42</v>
      </c>
      <c r="Z28" s="326">
        <v>4.25</v>
      </c>
      <c r="AA28" s="326">
        <v>5</v>
      </c>
      <c r="AB28" s="326" t="s">
        <v>372</v>
      </c>
      <c r="AC28" s="326" t="s">
        <v>372</v>
      </c>
      <c r="AD28" s="326" t="s">
        <v>372</v>
      </c>
      <c r="AE28" s="326">
        <v>4.3899999999999997</v>
      </c>
      <c r="AF28" s="326">
        <v>5.49</v>
      </c>
      <c r="AG28" s="326">
        <v>7.87</v>
      </c>
    </row>
    <row r="29" spans="2:33" s="304" customFormat="1" x14ac:dyDescent="0.2">
      <c r="B29" s="303">
        <v>0.5</v>
      </c>
      <c r="C29" s="326">
        <v>3.68</v>
      </c>
      <c r="D29" s="326">
        <v>4.8099999999999996</v>
      </c>
      <c r="E29" s="326">
        <v>5.31</v>
      </c>
      <c r="F29" s="326">
        <v>5.0199999999999996</v>
      </c>
      <c r="G29" s="326" t="s">
        <v>371</v>
      </c>
      <c r="H29" s="326">
        <v>4.5599999999999996</v>
      </c>
      <c r="I29" s="326">
        <v>4.3</v>
      </c>
      <c r="J29" s="326">
        <v>4.16</v>
      </c>
      <c r="K29" s="326">
        <v>4.3499999999999996</v>
      </c>
      <c r="L29" s="326">
        <v>3.77</v>
      </c>
      <c r="M29" s="326">
        <v>4.0599999999999996</v>
      </c>
      <c r="N29" s="326">
        <v>4.8899999999999997</v>
      </c>
      <c r="O29" s="326">
        <v>5.41</v>
      </c>
      <c r="P29" s="326">
        <v>5.09</v>
      </c>
      <c r="Q29" s="326">
        <v>4.04</v>
      </c>
      <c r="R29" s="326">
        <v>3.89</v>
      </c>
      <c r="S29" s="326">
        <v>4.34</v>
      </c>
      <c r="T29" s="326">
        <v>5.37</v>
      </c>
      <c r="U29" s="326">
        <v>4.84</v>
      </c>
      <c r="V29" s="326">
        <v>6.28</v>
      </c>
      <c r="W29" s="326">
        <v>6.89</v>
      </c>
      <c r="X29" s="326">
        <v>4.92</v>
      </c>
      <c r="Y29" s="326">
        <v>5.5</v>
      </c>
      <c r="Z29" s="326">
        <v>4.75</v>
      </c>
      <c r="AA29" s="326">
        <v>4.8</v>
      </c>
      <c r="AB29" s="326" t="s">
        <v>372</v>
      </c>
      <c r="AC29" s="326" t="s">
        <v>372</v>
      </c>
      <c r="AD29" s="326" t="s">
        <v>364</v>
      </c>
      <c r="AE29" s="326">
        <v>4.5</v>
      </c>
      <c r="AF29" s="326">
        <v>5.42</v>
      </c>
      <c r="AG29" s="326">
        <v>7.9</v>
      </c>
    </row>
    <row r="30" spans="2:33" s="304" customFormat="1" x14ac:dyDescent="0.2">
      <c r="B30" s="303">
        <v>0.54166666666666663</v>
      </c>
      <c r="C30" s="326">
        <v>3.59</v>
      </c>
      <c r="D30" s="326">
        <v>4.3600000000000003</v>
      </c>
      <c r="E30" s="326">
        <v>5.59</v>
      </c>
      <c r="F30" s="326">
        <v>4.99</v>
      </c>
      <c r="G30" s="326" t="s">
        <v>371</v>
      </c>
      <c r="H30" s="326">
        <v>4.75</v>
      </c>
      <c r="I30" s="326">
        <v>4.09</v>
      </c>
      <c r="J30" s="326">
        <v>4.0999999999999996</v>
      </c>
      <c r="K30" s="326">
        <v>4.41</v>
      </c>
      <c r="L30" s="326">
        <v>3.52</v>
      </c>
      <c r="M30" s="326">
        <v>4.2</v>
      </c>
      <c r="N30" s="326">
        <v>4.8</v>
      </c>
      <c r="O30" s="326">
        <v>5.34</v>
      </c>
      <c r="P30" s="326">
        <v>4.24</v>
      </c>
      <c r="Q30" s="326">
        <v>3.59</v>
      </c>
      <c r="R30" s="326">
        <v>3.81</v>
      </c>
      <c r="S30" s="326">
        <v>4.78</v>
      </c>
      <c r="T30" s="326">
        <v>5.31</v>
      </c>
      <c r="U30" s="326">
        <v>4.74</v>
      </c>
      <c r="V30" s="326">
        <v>6.34</v>
      </c>
      <c r="W30" s="326">
        <v>7.03</v>
      </c>
      <c r="X30" s="326">
        <v>4.3899999999999997</v>
      </c>
      <c r="Y30" s="326">
        <v>5.38</v>
      </c>
      <c r="Z30" s="326">
        <v>5.2</v>
      </c>
      <c r="AA30" s="326">
        <v>4.92</v>
      </c>
      <c r="AB30" s="326" t="s">
        <v>372</v>
      </c>
      <c r="AC30" s="326" t="s">
        <v>372</v>
      </c>
      <c r="AD30" s="326">
        <v>4.0599999999999996</v>
      </c>
      <c r="AE30" s="326">
        <v>4.46</v>
      </c>
      <c r="AF30" s="326">
        <v>5.49</v>
      </c>
      <c r="AG30" s="326">
        <v>7.73</v>
      </c>
    </row>
    <row r="31" spans="2:33" s="304" customFormat="1" x14ac:dyDescent="0.2">
      <c r="B31" s="303">
        <v>0.58333333333333337</v>
      </c>
      <c r="C31" s="326">
        <v>3.81</v>
      </c>
      <c r="D31" s="326">
        <v>4.41</v>
      </c>
      <c r="E31" s="326">
        <v>5.27</v>
      </c>
      <c r="F31" s="326">
        <v>4.99</v>
      </c>
      <c r="G31" s="326" t="s">
        <v>371</v>
      </c>
      <c r="H31" s="326">
        <v>4.63</v>
      </c>
      <c r="I31" s="326">
        <v>4.09</v>
      </c>
      <c r="J31" s="326">
        <v>4.09</v>
      </c>
      <c r="K31" s="326">
        <v>4.28</v>
      </c>
      <c r="L31" s="326">
        <v>3.59</v>
      </c>
      <c r="M31" s="326">
        <v>4.2</v>
      </c>
      <c r="N31" s="326">
        <v>4.6100000000000003</v>
      </c>
      <c r="O31" s="326">
        <v>5.25</v>
      </c>
      <c r="P31" s="326">
        <v>4.96</v>
      </c>
      <c r="Q31" s="326">
        <v>3.74</v>
      </c>
      <c r="R31" s="326">
        <v>3.85</v>
      </c>
      <c r="S31" s="326">
        <v>4.49</v>
      </c>
      <c r="T31" s="326">
        <v>5.27</v>
      </c>
      <c r="U31" s="326">
        <v>4.5999999999999996</v>
      </c>
      <c r="V31" s="326">
        <v>6.39</v>
      </c>
      <c r="W31" s="326">
        <v>6.52</v>
      </c>
      <c r="X31" s="326">
        <v>4.6100000000000003</v>
      </c>
      <c r="Y31" s="326">
        <v>5.35</v>
      </c>
      <c r="Z31" s="326">
        <v>5.24</v>
      </c>
      <c r="AA31" s="326">
        <v>5.0199999999999996</v>
      </c>
      <c r="AB31" s="326" t="s">
        <v>372</v>
      </c>
      <c r="AC31" s="326" t="s">
        <v>372</v>
      </c>
      <c r="AD31" s="326">
        <v>4.17</v>
      </c>
      <c r="AE31" s="326">
        <v>4.43</v>
      </c>
      <c r="AF31" s="326">
        <v>5.49</v>
      </c>
      <c r="AG31" s="326">
        <v>7.53</v>
      </c>
    </row>
    <row r="32" spans="2:33" s="304" customFormat="1" x14ac:dyDescent="0.2">
      <c r="B32" s="303">
        <v>0.625</v>
      </c>
      <c r="C32" s="326">
        <v>3.57</v>
      </c>
      <c r="D32" s="326">
        <v>4.2699999999999996</v>
      </c>
      <c r="E32" s="326">
        <v>5.27</v>
      </c>
      <c r="F32" s="326">
        <v>5.03</v>
      </c>
      <c r="G32" s="326" t="s">
        <v>371</v>
      </c>
      <c r="H32" s="326">
        <v>4.5199999999999996</v>
      </c>
      <c r="I32" s="326">
        <v>4.17</v>
      </c>
      <c r="J32" s="326">
        <v>4.1100000000000003</v>
      </c>
      <c r="K32" s="326">
        <v>4.41</v>
      </c>
      <c r="L32" s="326">
        <v>3.46</v>
      </c>
      <c r="M32" s="326">
        <v>4.17</v>
      </c>
      <c r="N32" s="326">
        <v>4.66</v>
      </c>
      <c r="O32" s="326">
        <v>5.25</v>
      </c>
      <c r="P32" s="326">
        <v>4.92</v>
      </c>
      <c r="Q32" s="326">
        <v>3.86</v>
      </c>
      <c r="R32" s="326">
        <v>3.95</v>
      </c>
      <c r="S32" s="326">
        <v>4.55</v>
      </c>
      <c r="T32" s="326">
        <v>5.32</v>
      </c>
      <c r="U32" s="326">
        <v>4.9800000000000004</v>
      </c>
      <c r="V32" s="326">
        <v>6.41</v>
      </c>
      <c r="W32" s="326">
        <v>6.84</v>
      </c>
      <c r="X32" s="326">
        <v>4.55</v>
      </c>
      <c r="Y32" s="326">
        <v>5.24</v>
      </c>
      <c r="Z32" s="326">
        <v>5</v>
      </c>
      <c r="AA32" s="326">
        <v>4.9800000000000004</v>
      </c>
      <c r="AB32" s="326" t="s">
        <v>372</v>
      </c>
      <c r="AC32" s="328" t="s">
        <v>372</v>
      </c>
      <c r="AD32" s="326">
        <v>4.13</v>
      </c>
      <c r="AE32" s="326">
        <v>4.4800000000000004</v>
      </c>
      <c r="AF32" s="326">
        <v>5.66</v>
      </c>
      <c r="AG32" s="326">
        <v>7.53</v>
      </c>
    </row>
    <row r="33" spans="2:36" s="304" customFormat="1" x14ac:dyDescent="0.2">
      <c r="B33" s="303">
        <v>0.66666666666666663</v>
      </c>
      <c r="C33" s="326">
        <v>3.36</v>
      </c>
      <c r="D33" s="326">
        <v>4.41</v>
      </c>
      <c r="E33" s="326">
        <v>5.43</v>
      </c>
      <c r="F33" s="326">
        <v>5.12</v>
      </c>
      <c r="G33" s="326">
        <v>4.0599999999999996</v>
      </c>
      <c r="H33" s="326">
        <v>4.67</v>
      </c>
      <c r="I33" s="326">
        <v>4.1100000000000003</v>
      </c>
      <c r="J33" s="326">
        <v>4.0999999999999996</v>
      </c>
      <c r="K33" s="326">
        <v>4.34</v>
      </c>
      <c r="L33" s="326">
        <v>3.57</v>
      </c>
      <c r="M33" s="326">
        <v>4.38</v>
      </c>
      <c r="N33" s="326">
        <v>4.88</v>
      </c>
      <c r="O33" s="326">
        <v>5.31</v>
      </c>
      <c r="P33" s="326">
        <v>4.8600000000000003</v>
      </c>
      <c r="Q33" s="326">
        <v>4.0599999999999996</v>
      </c>
      <c r="R33" s="326">
        <v>4.03</v>
      </c>
      <c r="S33" s="326">
        <v>4.8099999999999996</v>
      </c>
      <c r="T33" s="326">
        <v>5.41</v>
      </c>
      <c r="U33" s="326">
        <v>5.38</v>
      </c>
      <c r="V33" s="326">
        <v>6.49</v>
      </c>
      <c r="W33" s="326">
        <v>6.82</v>
      </c>
      <c r="X33" s="326">
        <v>4.57</v>
      </c>
      <c r="Y33" s="326">
        <v>5.48</v>
      </c>
      <c r="Z33" s="326">
        <v>4.9800000000000004</v>
      </c>
      <c r="AA33" s="326">
        <v>4.8099999999999996</v>
      </c>
      <c r="AB33" s="326" t="s">
        <v>372</v>
      </c>
      <c r="AC33" s="328" t="s">
        <v>372</v>
      </c>
      <c r="AD33" s="326">
        <v>4.0999999999999996</v>
      </c>
      <c r="AE33" s="326">
        <v>4.3899999999999997</v>
      </c>
      <c r="AF33" s="326">
        <v>5.74</v>
      </c>
      <c r="AG33" s="326">
        <v>7.59</v>
      </c>
    </row>
    <row r="34" spans="2:36" s="304" customFormat="1" x14ac:dyDescent="0.2">
      <c r="B34" s="303">
        <v>0.70833333333333337</v>
      </c>
      <c r="C34" s="326">
        <v>3.78</v>
      </c>
      <c r="D34" s="326">
        <v>4.3499999999999996</v>
      </c>
      <c r="E34" s="326">
        <v>5</v>
      </c>
      <c r="F34" s="326">
        <v>5.16</v>
      </c>
      <c r="G34" s="326">
        <v>4.16</v>
      </c>
      <c r="H34" s="326">
        <v>4.75</v>
      </c>
      <c r="I34" s="326">
        <v>3.99</v>
      </c>
      <c r="J34" s="326">
        <v>3.98</v>
      </c>
      <c r="K34" s="326">
        <v>4.17</v>
      </c>
      <c r="L34" s="326">
        <v>3.56</v>
      </c>
      <c r="M34" s="326">
        <v>4.21</v>
      </c>
      <c r="N34" s="326">
        <v>4.8499999999999996</v>
      </c>
      <c r="O34" s="326">
        <v>5.39</v>
      </c>
      <c r="P34" s="326">
        <v>4.75</v>
      </c>
      <c r="Q34" s="326">
        <v>3.78</v>
      </c>
      <c r="R34" s="326">
        <v>3.96</v>
      </c>
      <c r="S34" s="326">
        <v>4.92</v>
      </c>
      <c r="T34" s="326">
        <v>5.42</v>
      </c>
      <c r="U34" s="326">
        <v>5.35</v>
      </c>
      <c r="V34" s="326">
        <v>6.39</v>
      </c>
      <c r="W34" s="326">
        <v>6.71</v>
      </c>
      <c r="X34" s="326">
        <v>4.66</v>
      </c>
      <c r="Y34" s="326">
        <v>5.35</v>
      </c>
      <c r="Z34" s="326">
        <v>4.95</v>
      </c>
      <c r="AA34" s="326">
        <v>4.82</v>
      </c>
      <c r="AB34" s="326" t="s">
        <v>372</v>
      </c>
      <c r="AC34" s="328" t="s">
        <v>372</v>
      </c>
      <c r="AD34" s="326">
        <v>4.17</v>
      </c>
      <c r="AE34" s="326">
        <v>4.34</v>
      </c>
      <c r="AF34" s="326">
        <v>5.66</v>
      </c>
      <c r="AG34" s="326">
        <v>7.63</v>
      </c>
    </row>
    <row r="35" spans="2:36" s="304" customFormat="1" x14ac:dyDescent="0.2">
      <c r="B35" s="303">
        <v>0.75</v>
      </c>
      <c r="C35" s="326">
        <v>3.86</v>
      </c>
      <c r="D35" s="326">
        <v>4.2699999999999996</v>
      </c>
      <c r="E35" s="326">
        <v>5.0999999999999996</v>
      </c>
      <c r="F35" s="326">
        <v>5.23</v>
      </c>
      <c r="G35" s="326">
        <v>4.13</v>
      </c>
      <c r="H35" s="326">
        <v>4.68</v>
      </c>
      <c r="I35" s="326">
        <v>3.95</v>
      </c>
      <c r="J35" s="326">
        <v>3.95</v>
      </c>
      <c r="K35" s="326">
        <v>3.96</v>
      </c>
      <c r="L35" s="326">
        <v>3.59</v>
      </c>
      <c r="M35" s="326">
        <v>4.25</v>
      </c>
      <c r="N35" s="326">
        <v>4.67</v>
      </c>
      <c r="O35" s="326">
        <v>5.21</v>
      </c>
      <c r="P35" s="326">
        <v>4.6399999999999997</v>
      </c>
      <c r="Q35" s="326">
        <v>3.91</v>
      </c>
      <c r="R35" s="326">
        <v>3.91</v>
      </c>
      <c r="S35" s="326">
        <v>4.84</v>
      </c>
      <c r="T35" s="326">
        <v>5.39</v>
      </c>
      <c r="U35" s="326">
        <v>5.24</v>
      </c>
      <c r="V35" s="326">
        <v>6.17</v>
      </c>
      <c r="W35" s="326">
        <v>6.62</v>
      </c>
      <c r="X35" s="326">
        <v>4.82</v>
      </c>
      <c r="Y35" s="326">
        <v>5.28</v>
      </c>
      <c r="Z35" s="326">
        <v>4.96</v>
      </c>
      <c r="AA35" s="326">
        <v>4.8099999999999996</v>
      </c>
      <c r="AB35" s="326" t="s">
        <v>372</v>
      </c>
      <c r="AC35" s="326" t="s">
        <v>372</v>
      </c>
      <c r="AD35" s="326">
        <v>4.1100000000000003</v>
      </c>
      <c r="AE35" s="326">
        <v>4.2699999999999996</v>
      </c>
      <c r="AF35" s="326">
        <v>5.63</v>
      </c>
      <c r="AG35" s="326">
        <v>7.87</v>
      </c>
      <c r="AJ35" s="295"/>
    </row>
    <row r="36" spans="2:36" s="304" customFormat="1" x14ac:dyDescent="0.2">
      <c r="B36" s="303">
        <v>0.79166666666666663</v>
      </c>
      <c r="C36" s="326">
        <v>3.99</v>
      </c>
      <c r="D36" s="326">
        <v>7.19</v>
      </c>
      <c r="E36" s="326">
        <v>4.96</v>
      </c>
      <c r="F36" s="326">
        <v>4.91</v>
      </c>
      <c r="G36" s="326">
        <v>4.1100000000000003</v>
      </c>
      <c r="H36" s="326">
        <v>4.63</v>
      </c>
      <c r="I36" s="326">
        <v>3.91</v>
      </c>
      <c r="J36" s="326">
        <v>3.79</v>
      </c>
      <c r="K36" s="326">
        <v>3.93</v>
      </c>
      <c r="L36" s="326">
        <v>3.81</v>
      </c>
      <c r="M36" s="326">
        <v>4.42</v>
      </c>
      <c r="N36" s="326">
        <v>4.21</v>
      </c>
      <c r="O36" s="326">
        <v>5.3</v>
      </c>
      <c r="P36" s="326">
        <v>4.2699999999999996</v>
      </c>
      <c r="Q36" s="326">
        <v>3.5</v>
      </c>
      <c r="R36" s="326">
        <v>3.92</v>
      </c>
      <c r="S36" s="326">
        <v>4.93</v>
      </c>
      <c r="T36" s="326">
        <v>5.48</v>
      </c>
      <c r="U36" s="326">
        <v>5.35</v>
      </c>
      <c r="V36" s="326">
        <v>6.07</v>
      </c>
      <c r="W36" s="326">
        <v>6.27</v>
      </c>
      <c r="X36" s="326">
        <v>6</v>
      </c>
      <c r="Y36" s="326">
        <v>5.24</v>
      </c>
      <c r="Z36" s="326">
        <v>5.09</v>
      </c>
      <c r="AA36" s="326">
        <v>5.0599999999999996</v>
      </c>
      <c r="AB36" s="326" t="s">
        <v>372</v>
      </c>
      <c r="AC36" s="326" t="s">
        <v>372</v>
      </c>
      <c r="AD36" s="326">
        <v>4.09</v>
      </c>
      <c r="AE36" s="326">
        <v>4.4800000000000004</v>
      </c>
      <c r="AF36" s="326">
        <v>5.56</v>
      </c>
      <c r="AG36" s="326">
        <v>8.08</v>
      </c>
      <c r="AJ36" s="295"/>
    </row>
    <row r="37" spans="2:36" s="304" customFormat="1" x14ac:dyDescent="0.2">
      <c r="B37" s="303">
        <v>0.83333333333333337</v>
      </c>
      <c r="C37" s="326">
        <v>4.1100000000000003</v>
      </c>
      <c r="D37" s="326">
        <v>7.81</v>
      </c>
      <c r="E37" s="326">
        <v>4.63</v>
      </c>
      <c r="F37" s="326">
        <v>4.7</v>
      </c>
      <c r="G37" s="326">
        <v>4.24</v>
      </c>
      <c r="H37" s="326">
        <v>4.6100000000000003</v>
      </c>
      <c r="I37" s="326">
        <v>3.95</v>
      </c>
      <c r="J37" s="326">
        <v>3.78</v>
      </c>
      <c r="K37" s="326">
        <v>4.5999999999999996</v>
      </c>
      <c r="L37" s="326">
        <v>3.78</v>
      </c>
      <c r="M37" s="326">
        <v>4.49</v>
      </c>
      <c r="N37" s="326">
        <v>4.45</v>
      </c>
      <c r="O37" s="326">
        <v>5.27</v>
      </c>
      <c r="P37" s="326">
        <v>4.75</v>
      </c>
      <c r="Q37" s="326">
        <v>3.46</v>
      </c>
      <c r="R37" s="326">
        <v>3.82</v>
      </c>
      <c r="S37" s="326">
        <v>4.5</v>
      </c>
      <c r="T37" s="326">
        <v>5.43</v>
      </c>
      <c r="U37" s="326">
        <v>5.05</v>
      </c>
      <c r="V37" s="326">
        <v>5.99</v>
      </c>
      <c r="W37" s="326">
        <v>6.42</v>
      </c>
      <c r="X37" s="326">
        <v>6.24</v>
      </c>
      <c r="Y37" s="326">
        <v>5.24</v>
      </c>
      <c r="Z37" s="326">
        <v>5.2</v>
      </c>
      <c r="AA37" s="326">
        <v>4.8600000000000003</v>
      </c>
      <c r="AB37" s="326" t="s">
        <v>372</v>
      </c>
      <c r="AC37" s="326" t="s">
        <v>372</v>
      </c>
      <c r="AD37" s="326">
        <v>4.0999999999999996</v>
      </c>
      <c r="AE37" s="326">
        <v>4.38</v>
      </c>
      <c r="AF37" s="326">
        <v>5.6</v>
      </c>
      <c r="AG37" s="326">
        <v>8.0500000000000007</v>
      </c>
      <c r="AJ37" s="295"/>
    </row>
    <row r="38" spans="2:36" s="304" customFormat="1" x14ac:dyDescent="0.2">
      <c r="B38" s="303">
        <v>0.875</v>
      </c>
      <c r="C38" s="326">
        <v>4.32</v>
      </c>
      <c r="D38" s="326">
        <v>7.3</v>
      </c>
      <c r="E38" s="326">
        <v>4.3499999999999996</v>
      </c>
      <c r="F38" s="326">
        <v>6.19</v>
      </c>
      <c r="G38" s="326">
        <v>6.03</v>
      </c>
      <c r="H38" s="326">
        <v>4.4800000000000004</v>
      </c>
      <c r="I38" s="326">
        <v>3.79</v>
      </c>
      <c r="J38" s="326">
        <v>3.73</v>
      </c>
      <c r="K38" s="326">
        <v>4.49</v>
      </c>
      <c r="L38" s="326">
        <v>3.57</v>
      </c>
      <c r="M38" s="326">
        <v>4.4800000000000004</v>
      </c>
      <c r="N38" s="326">
        <v>4.91</v>
      </c>
      <c r="O38" s="326">
        <v>5.17</v>
      </c>
      <c r="P38" s="326">
        <v>4.74</v>
      </c>
      <c r="Q38" s="326">
        <v>3.54</v>
      </c>
      <c r="R38" s="326">
        <v>3.86</v>
      </c>
      <c r="S38" s="326">
        <v>4.3499999999999996</v>
      </c>
      <c r="T38" s="326">
        <v>5.49</v>
      </c>
      <c r="U38" s="326">
        <v>5.16</v>
      </c>
      <c r="V38" s="326">
        <v>6.09</v>
      </c>
      <c r="W38" s="326">
        <v>6.16</v>
      </c>
      <c r="X38" s="326">
        <v>6.06</v>
      </c>
      <c r="Y38" s="326">
        <v>5.12</v>
      </c>
      <c r="Z38" s="326">
        <v>5.23</v>
      </c>
      <c r="AA38" s="326">
        <v>4.78</v>
      </c>
      <c r="AB38" s="326" t="s">
        <v>372</v>
      </c>
      <c r="AC38" s="326" t="s">
        <v>372</v>
      </c>
      <c r="AD38" s="326">
        <v>4.1399999999999997</v>
      </c>
      <c r="AE38" s="326">
        <v>4.25</v>
      </c>
      <c r="AF38" s="326">
        <v>15.5</v>
      </c>
      <c r="AG38" s="326">
        <v>7.77</v>
      </c>
      <c r="AJ38" s="295"/>
    </row>
    <row r="39" spans="2:36" s="304" customFormat="1" x14ac:dyDescent="0.2">
      <c r="B39" s="303">
        <v>0.91666666666666663</v>
      </c>
      <c r="C39" s="326">
        <v>8.85</v>
      </c>
      <c r="D39" s="326">
        <v>6.27</v>
      </c>
      <c r="E39" s="326">
        <v>4.3600000000000003</v>
      </c>
      <c r="F39" s="326">
        <v>10.99</v>
      </c>
      <c r="G39" s="326">
        <v>9.3800000000000008</v>
      </c>
      <c r="H39" s="326">
        <v>4.45</v>
      </c>
      <c r="I39" s="326">
        <v>3.88</v>
      </c>
      <c r="J39" s="326">
        <v>3.78</v>
      </c>
      <c r="K39" s="326">
        <v>4.18</v>
      </c>
      <c r="L39" s="326">
        <v>3.93</v>
      </c>
      <c r="M39" s="326">
        <v>4.42</v>
      </c>
      <c r="N39" s="326">
        <v>4.75</v>
      </c>
      <c r="O39" s="326">
        <v>5.0999999999999996</v>
      </c>
      <c r="P39" s="326">
        <v>4.8099999999999996</v>
      </c>
      <c r="Q39" s="326">
        <v>3.52</v>
      </c>
      <c r="R39" s="326">
        <v>3.82</v>
      </c>
      <c r="S39" s="326">
        <v>4.84</v>
      </c>
      <c r="T39" s="326">
        <v>4.3899999999999997</v>
      </c>
      <c r="U39" s="326">
        <v>5.25</v>
      </c>
      <c r="V39" s="326">
        <v>6.05</v>
      </c>
      <c r="W39" s="326">
        <v>5.48</v>
      </c>
      <c r="X39" s="326">
        <v>6.03</v>
      </c>
      <c r="Y39" s="326">
        <v>5.09</v>
      </c>
      <c r="Z39" s="326">
        <v>4.8899999999999997</v>
      </c>
      <c r="AA39" s="326">
        <v>4.84</v>
      </c>
      <c r="AB39" s="326" t="s">
        <v>372</v>
      </c>
      <c r="AC39" s="326" t="s">
        <v>372</v>
      </c>
      <c r="AD39" s="326">
        <v>4.1399999999999997</v>
      </c>
      <c r="AE39" s="326">
        <v>3.64</v>
      </c>
      <c r="AF39" s="326">
        <v>20.96</v>
      </c>
      <c r="AG39" s="326">
        <v>7.46</v>
      </c>
    </row>
    <row r="40" spans="2:36" s="304" customFormat="1" x14ac:dyDescent="0.2">
      <c r="B40" s="303">
        <v>0.95833333333333337</v>
      </c>
      <c r="C40" s="326">
        <v>5.35</v>
      </c>
      <c r="D40" s="326">
        <v>5.5</v>
      </c>
      <c r="E40" s="326">
        <v>4.63</v>
      </c>
      <c r="F40" s="326">
        <v>9.59</v>
      </c>
      <c r="G40" s="326">
        <v>12.41</v>
      </c>
      <c r="H40" s="326">
        <v>4.53</v>
      </c>
      <c r="I40" s="326">
        <v>7.42</v>
      </c>
      <c r="J40" s="326">
        <v>4.0599999999999996</v>
      </c>
      <c r="K40" s="326">
        <v>4.18</v>
      </c>
      <c r="L40" s="326">
        <v>4.1100000000000003</v>
      </c>
      <c r="M40" s="326">
        <v>4.32</v>
      </c>
      <c r="N40" s="326">
        <v>4.88</v>
      </c>
      <c r="O40" s="326">
        <v>4.95</v>
      </c>
      <c r="P40" s="326">
        <v>4.5999999999999996</v>
      </c>
      <c r="Q40" s="326">
        <v>3.32</v>
      </c>
      <c r="R40" s="326">
        <v>3.54</v>
      </c>
      <c r="S40" s="326">
        <v>4.8899999999999997</v>
      </c>
      <c r="T40" s="326">
        <v>6.52</v>
      </c>
      <c r="U40" s="326">
        <v>5.27</v>
      </c>
      <c r="V40" s="326">
        <v>5.96</v>
      </c>
      <c r="W40" s="326">
        <v>4.92</v>
      </c>
      <c r="X40" s="326">
        <v>5.95</v>
      </c>
      <c r="Y40" s="326">
        <v>4.63</v>
      </c>
      <c r="Z40" s="326">
        <v>4.5999999999999996</v>
      </c>
      <c r="AA40" s="326">
        <v>5.0599999999999996</v>
      </c>
      <c r="AB40" s="326" t="s">
        <v>372</v>
      </c>
      <c r="AC40" s="326" t="s">
        <v>372</v>
      </c>
      <c r="AD40" s="326">
        <v>4.09</v>
      </c>
      <c r="AE40" s="326">
        <v>4.6399999999999997</v>
      </c>
      <c r="AF40" s="326">
        <v>24.28</v>
      </c>
      <c r="AG40" s="326">
        <v>8.3000000000000007</v>
      </c>
    </row>
    <row r="41" spans="2:36" s="305" customFormat="1" ht="33" customHeight="1" x14ac:dyDescent="0.2">
      <c r="B41" s="301" t="s">
        <v>324</v>
      </c>
      <c r="C41" s="326">
        <v>4.9000000000000004</v>
      </c>
      <c r="D41" s="326">
        <v>6.6</v>
      </c>
      <c r="E41" s="326">
        <v>6.5</v>
      </c>
      <c r="F41" s="326">
        <v>6.2</v>
      </c>
      <c r="G41" s="326" t="s">
        <v>372</v>
      </c>
      <c r="H41" s="326">
        <v>4.9000000000000004</v>
      </c>
      <c r="I41" s="326">
        <v>4.5999999999999996</v>
      </c>
      <c r="J41" s="326">
        <v>4.4000000000000004</v>
      </c>
      <c r="K41" s="326">
        <v>4.3</v>
      </c>
      <c r="L41" s="326">
        <v>3.8</v>
      </c>
      <c r="M41" s="326">
        <v>4.3</v>
      </c>
      <c r="N41" s="326">
        <v>5</v>
      </c>
      <c r="O41" s="326">
        <v>5.4</v>
      </c>
      <c r="P41" s="326">
        <v>4.9000000000000004</v>
      </c>
      <c r="Q41" s="326">
        <v>4.2</v>
      </c>
      <c r="R41" s="326">
        <v>4.3</v>
      </c>
      <c r="S41" s="326">
        <v>4.9000000000000004</v>
      </c>
      <c r="T41" s="326">
        <v>5.9</v>
      </c>
      <c r="U41" s="326">
        <v>5.2</v>
      </c>
      <c r="V41" s="326">
        <v>7.3</v>
      </c>
      <c r="W41" s="326">
        <v>8.1</v>
      </c>
      <c r="X41" s="326">
        <v>6.4</v>
      </c>
      <c r="Y41" s="326">
        <v>5.5</v>
      </c>
      <c r="Z41" s="326">
        <v>4.9000000000000004</v>
      </c>
      <c r="AA41" s="326">
        <v>5.3</v>
      </c>
      <c r="AB41" s="326" t="s">
        <v>372</v>
      </c>
      <c r="AC41" s="326" t="s">
        <v>372</v>
      </c>
      <c r="AD41" s="326" t="s">
        <v>372</v>
      </c>
      <c r="AE41" s="326">
        <v>4.7</v>
      </c>
      <c r="AF41" s="326">
        <v>8</v>
      </c>
      <c r="AG41" s="326">
        <v>10.9</v>
      </c>
    </row>
    <row r="42" spans="2:36" s="305" customFormat="1" ht="27" customHeight="1" x14ac:dyDescent="0.2">
      <c r="B42" s="301" t="s">
        <v>325</v>
      </c>
      <c r="C42" s="361" t="s">
        <v>326</v>
      </c>
      <c r="D42" s="361"/>
      <c r="E42" s="361"/>
      <c r="F42" s="361"/>
      <c r="G42" s="361"/>
      <c r="H42" s="361"/>
      <c r="I42" s="361"/>
      <c r="J42" s="361"/>
      <c r="K42" s="361"/>
      <c r="L42" s="361"/>
      <c r="M42" s="361"/>
      <c r="N42" s="361"/>
      <c r="O42" s="361"/>
      <c r="P42" s="361"/>
      <c r="Q42" s="361"/>
      <c r="R42" s="361"/>
      <c r="S42" s="361"/>
      <c r="T42" s="361"/>
      <c r="U42" s="361"/>
      <c r="V42" s="361"/>
      <c r="W42" s="361"/>
      <c r="X42" s="361"/>
      <c r="Y42" s="361"/>
      <c r="Z42" s="361"/>
      <c r="AA42" s="361"/>
      <c r="AB42" s="361"/>
      <c r="AC42" s="361"/>
      <c r="AD42" s="361"/>
      <c r="AE42" s="361"/>
      <c r="AF42" s="361"/>
      <c r="AG42" s="361"/>
    </row>
    <row r="43" spans="2:36" s="284" customFormat="1" ht="13.5" customHeight="1" x14ac:dyDescent="0.2">
      <c r="B43" s="298" t="s">
        <v>374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s="284" customFormat="1" x14ac:dyDescent="0.2">
      <c r="B44" s="298" t="s">
        <v>369</v>
      </c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</row>
    <row r="45" spans="2:36" x14ac:dyDescent="0.2">
      <c r="B45" s="298" t="s">
        <v>376</v>
      </c>
    </row>
    <row r="46" spans="2:36" x14ac:dyDescent="0.2">
      <c r="B46" s="298"/>
    </row>
  </sheetData>
  <mergeCells count="6">
    <mergeCell ref="C42:AG42"/>
    <mergeCell ref="V14:W14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K45"/>
  <sheetViews>
    <sheetView showGridLines="0" view="pageBreakPreview" topLeftCell="A9" zoomScale="60" zoomScaleNormal="60" workbookViewId="0">
      <selection activeCell="B42" sqref="B42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140625" style="299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56"/>
      <c r="C2" s="356"/>
      <c r="D2" s="356"/>
      <c r="E2" s="356"/>
      <c r="F2" s="357" t="s">
        <v>358</v>
      </c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</row>
    <row r="3" spans="2:33" s="284" customFormat="1" ht="15.75" customHeight="1" x14ac:dyDescent="0.2">
      <c r="B3" s="356"/>
      <c r="C3" s="356"/>
      <c r="D3" s="356"/>
      <c r="E3" s="356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  <c r="AF3" s="357"/>
      <c r="AG3" s="357"/>
    </row>
    <row r="4" spans="2:33" s="284" customFormat="1" ht="15.75" customHeight="1" x14ac:dyDescent="0.2">
      <c r="B4" s="356"/>
      <c r="C4" s="356"/>
      <c r="D4" s="356"/>
      <c r="E4" s="356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  <c r="AB4" s="357"/>
      <c r="AC4" s="357"/>
      <c r="AD4" s="357"/>
      <c r="AE4" s="357"/>
      <c r="AF4" s="357"/>
      <c r="AG4" s="357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enero 2025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319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320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1192914962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292">
        <v>16.37</v>
      </c>
      <c r="D17" s="292">
        <v>8.14</v>
      </c>
      <c r="E17" s="292">
        <v>3.7</v>
      </c>
      <c r="F17" s="292">
        <v>4.0999999999999996</v>
      </c>
      <c r="G17" s="292">
        <v>6.69</v>
      </c>
      <c r="H17" s="292">
        <v>6.79</v>
      </c>
      <c r="I17" s="292">
        <v>2.59</v>
      </c>
      <c r="J17" s="292">
        <v>5.58</v>
      </c>
      <c r="K17" s="292">
        <v>2.35</v>
      </c>
      <c r="L17" s="292">
        <v>2.52</v>
      </c>
      <c r="M17" s="292">
        <v>2.5</v>
      </c>
      <c r="N17" s="292">
        <v>4.51</v>
      </c>
      <c r="O17" s="292">
        <v>2.88</v>
      </c>
      <c r="P17" s="292">
        <v>2.93</v>
      </c>
      <c r="Q17" s="292">
        <v>3.84</v>
      </c>
      <c r="R17" s="292">
        <v>4.12</v>
      </c>
      <c r="S17" s="292">
        <v>4.3099999999999996</v>
      </c>
      <c r="T17" s="292">
        <v>3.91</v>
      </c>
      <c r="U17" s="292">
        <v>11.99</v>
      </c>
      <c r="V17" s="292">
        <v>11.41</v>
      </c>
      <c r="W17" s="292">
        <v>2.67</v>
      </c>
      <c r="X17" s="292">
        <v>3.14</v>
      </c>
      <c r="Y17" s="292">
        <v>2.95</v>
      </c>
      <c r="Z17" s="292">
        <v>2.48</v>
      </c>
      <c r="AA17" s="292">
        <v>3.25</v>
      </c>
      <c r="AB17" s="292">
        <v>3.55</v>
      </c>
      <c r="AC17" s="292" t="s">
        <v>372</v>
      </c>
      <c r="AD17" s="292" t="s">
        <v>372</v>
      </c>
      <c r="AE17" s="292">
        <v>3.08</v>
      </c>
      <c r="AF17" s="292">
        <v>9.89</v>
      </c>
      <c r="AG17" s="292">
        <v>7.33</v>
      </c>
    </row>
    <row r="18" spans="2:33" s="293" customFormat="1" x14ac:dyDescent="0.2">
      <c r="B18" s="291">
        <v>4.1666666666666664E-2</v>
      </c>
      <c r="C18" s="292">
        <v>14.63</v>
      </c>
      <c r="D18" s="292">
        <v>11</v>
      </c>
      <c r="E18" s="292">
        <v>2.91</v>
      </c>
      <c r="F18" s="292">
        <v>8.23</v>
      </c>
      <c r="G18" s="292">
        <v>7.18</v>
      </c>
      <c r="H18" s="292">
        <v>6.77</v>
      </c>
      <c r="I18" s="292">
        <v>2.2200000000000002</v>
      </c>
      <c r="J18" s="292">
        <v>7.69</v>
      </c>
      <c r="K18" s="292">
        <v>2.73</v>
      </c>
      <c r="L18" s="292">
        <v>2.39</v>
      </c>
      <c r="M18" s="292">
        <v>2.14</v>
      </c>
      <c r="N18" s="292">
        <v>3.68</v>
      </c>
      <c r="O18" s="292">
        <v>2.37</v>
      </c>
      <c r="P18" s="292">
        <v>3.23</v>
      </c>
      <c r="Q18" s="292">
        <v>5.9</v>
      </c>
      <c r="R18" s="292">
        <v>3.42</v>
      </c>
      <c r="S18" s="292">
        <v>2.63</v>
      </c>
      <c r="T18" s="292">
        <v>2.97</v>
      </c>
      <c r="U18" s="292">
        <v>6.43</v>
      </c>
      <c r="V18" s="292">
        <v>10.4</v>
      </c>
      <c r="W18" s="292">
        <v>3.53</v>
      </c>
      <c r="X18" s="292">
        <v>2.58</v>
      </c>
      <c r="Y18" s="292">
        <v>2.84</v>
      </c>
      <c r="Z18" s="292">
        <v>2.4300000000000002</v>
      </c>
      <c r="AA18" s="292">
        <v>2.97</v>
      </c>
      <c r="AB18" s="292">
        <v>3.33</v>
      </c>
      <c r="AC18" s="292" t="s">
        <v>372</v>
      </c>
      <c r="AD18" s="292" t="s">
        <v>372</v>
      </c>
      <c r="AE18" s="292">
        <v>10.62</v>
      </c>
      <c r="AF18" s="292">
        <v>12.07</v>
      </c>
      <c r="AG18" s="292">
        <v>7.73</v>
      </c>
    </row>
    <row r="19" spans="2:33" s="293" customFormat="1" x14ac:dyDescent="0.2">
      <c r="B19" s="291">
        <v>8.3333333333333329E-2</v>
      </c>
      <c r="C19" s="292">
        <v>12.5</v>
      </c>
      <c r="D19" s="292">
        <v>9.68</v>
      </c>
      <c r="E19" s="306">
        <v>2.84</v>
      </c>
      <c r="F19" s="292">
        <v>4.8499999999999996</v>
      </c>
      <c r="G19" s="292">
        <v>8.8000000000000007</v>
      </c>
      <c r="H19" s="306">
        <v>4.68</v>
      </c>
      <c r="I19" s="292">
        <v>2.35</v>
      </c>
      <c r="J19" s="292">
        <v>3.33</v>
      </c>
      <c r="K19" s="292">
        <v>2.2000000000000002</v>
      </c>
      <c r="L19" s="306">
        <v>2.2000000000000002</v>
      </c>
      <c r="M19" s="292">
        <v>2.39</v>
      </c>
      <c r="N19" s="292">
        <v>4.51</v>
      </c>
      <c r="O19" s="306">
        <v>2.67</v>
      </c>
      <c r="P19" s="292">
        <v>3.01</v>
      </c>
      <c r="Q19" s="292">
        <v>2.82</v>
      </c>
      <c r="R19" s="292">
        <v>2.59</v>
      </c>
      <c r="S19" s="306">
        <v>8.48</v>
      </c>
      <c r="T19" s="292">
        <v>3.5</v>
      </c>
      <c r="U19" s="292">
        <v>8.82</v>
      </c>
      <c r="V19" s="306">
        <v>8.59</v>
      </c>
      <c r="W19" s="292">
        <v>7.95</v>
      </c>
      <c r="X19" s="292">
        <v>6.69</v>
      </c>
      <c r="Y19" s="292">
        <v>2.8</v>
      </c>
      <c r="Z19" s="306">
        <v>2.1800000000000002</v>
      </c>
      <c r="AA19" s="292">
        <v>2.5</v>
      </c>
      <c r="AB19" s="292">
        <v>2.86</v>
      </c>
      <c r="AC19" s="306" t="s">
        <v>372</v>
      </c>
      <c r="AD19" s="292" t="s">
        <v>372</v>
      </c>
      <c r="AE19" s="292">
        <v>8.0500000000000007</v>
      </c>
      <c r="AF19" s="292">
        <v>6.9</v>
      </c>
      <c r="AG19" s="292">
        <v>5.0599999999999996</v>
      </c>
    </row>
    <row r="20" spans="2:33" s="293" customFormat="1" x14ac:dyDescent="0.2">
      <c r="B20" s="291">
        <v>0.125</v>
      </c>
      <c r="C20" s="292">
        <v>11.67</v>
      </c>
      <c r="D20" s="292">
        <v>3.85</v>
      </c>
      <c r="E20" s="292">
        <v>2.54</v>
      </c>
      <c r="F20" s="292">
        <v>3.48</v>
      </c>
      <c r="G20" s="292">
        <v>14.59</v>
      </c>
      <c r="H20" s="292">
        <v>3.65</v>
      </c>
      <c r="I20" s="292">
        <v>2.2200000000000002</v>
      </c>
      <c r="J20" s="292">
        <v>3.18</v>
      </c>
      <c r="K20" s="292">
        <v>1.99</v>
      </c>
      <c r="L20" s="292">
        <v>2.27</v>
      </c>
      <c r="M20" s="292">
        <v>2.54</v>
      </c>
      <c r="N20" s="292">
        <v>7.69</v>
      </c>
      <c r="O20" s="292">
        <v>2.97</v>
      </c>
      <c r="P20" s="292">
        <v>2.95</v>
      </c>
      <c r="Q20" s="292">
        <v>3.93</v>
      </c>
      <c r="R20" s="292">
        <v>3.03</v>
      </c>
      <c r="S20" s="292">
        <v>9.9499999999999993</v>
      </c>
      <c r="T20" s="292">
        <v>11.15</v>
      </c>
      <c r="U20" s="292">
        <v>11.62</v>
      </c>
      <c r="V20" s="292">
        <v>5.87</v>
      </c>
      <c r="W20" s="292">
        <v>7.58</v>
      </c>
      <c r="X20" s="292">
        <v>9.91</v>
      </c>
      <c r="Y20" s="292">
        <v>3.03</v>
      </c>
      <c r="Z20" s="292">
        <v>2.91</v>
      </c>
      <c r="AA20" s="292">
        <v>2.73</v>
      </c>
      <c r="AB20" s="292">
        <v>3.03</v>
      </c>
      <c r="AC20" s="292" t="s">
        <v>372</v>
      </c>
      <c r="AD20" s="292" t="s">
        <v>372</v>
      </c>
      <c r="AE20" s="292">
        <v>9.74</v>
      </c>
      <c r="AF20" s="292">
        <v>8.3800000000000008</v>
      </c>
      <c r="AG20" s="292">
        <v>9.19</v>
      </c>
    </row>
    <row r="21" spans="2:33" s="293" customFormat="1" x14ac:dyDescent="0.2">
      <c r="B21" s="291">
        <v>0.16666666666666666</v>
      </c>
      <c r="C21" s="292">
        <v>17.78</v>
      </c>
      <c r="D21" s="292">
        <v>5.87</v>
      </c>
      <c r="E21" s="292">
        <v>4.25</v>
      </c>
      <c r="F21" s="292">
        <v>4.66</v>
      </c>
      <c r="G21" s="292">
        <v>13.27</v>
      </c>
      <c r="H21" s="292">
        <v>3.25</v>
      </c>
      <c r="I21" s="292">
        <v>2.69</v>
      </c>
      <c r="J21" s="292">
        <v>2.2599999999999998</v>
      </c>
      <c r="K21" s="292">
        <v>2.39</v>
      </c>
      <c r="L21" s="292">
        <v>2.37</v>
      </c>
      <c r="M21" s="292">
        <v>3.08</v>
      </c>
      <c r="N21" s="292">
        <v>7.26</v>
      </c>
      <c r="O21" s="292">
        <v>4.9400000000000004</v>
      </c>
      <c r="P21" s="292">
        <v>4.53</v>
      </c>
      <c r="Q21" s="292">
        <v>11.84</v>
      </c>
      <c r="R21" s="292">
        <v>3.29</v>
      </c>
      <c r="S21" s="292">
        <v>11.3</v>
      </c>
      <c r="T21" s="292">
        <v>14.66</v>
      </c>
      <c r="U21" s="292">
        <v>16.07</v>
      </c>
      <c r="V21" s="292">
        <v>6.82</v>
      </c>
      <c r="W21" s="292">
        <v>5.25</v>
      </c>
      <c r="X21" s="292">
        <v>4.51</v>
      </c>
      <c r="Y21" s="292">
        <v>3.03</v>
      </c>
      <c r="Z21" s="292">
        <v>2.91</v>
      </c>
      <c r="AA21" s="292">
        <v>5.96</v>
      </c>
      <c r="AB21" s="292">
        <v>3.8</v>
      </c>
      <c r="AC21" s="292" t="s">
        <v>372</v>
      </c>
      <c r="AD21" s="292" t="s">
        <v>372</v>
      </c>
      <c r="AE21" s="292">
        <v>9.17</v>
      </c>
      <c r="AF21" s="292">
        <v>11.86</v>
      </c>
      <c r="AG21" s="292">
        <v>7.84</v>
      </c>
    </row>
    <row r="22" spans="2:33" s="293" customFormat="1" x14ac:dyDescent="0.2">
      <c r="B22" s="291">
        <v>0.20833333333333334</v>
      </c>
      <c r="C22" s="292">
        <v>14.23</v>
      </c>
      <c r="D22" s="292">
        <v>8.82</v>
      </c>
      <c r="E22" s="292">
        <v>10.47</v>
      </c>
      <c r="F22" s="292">
        <v>5.87</v>
      </c>
      <c r="G22" s="292" t="s">
        <v>372</v>
      </c>
      <c r="H22" s="292">
        <v>5.83</v>
      </c>
      <c r="I22" s="292">
        <v>4.2300000000000004</v>
      </c>
      <c r="J22" s="292">
        <v>8.8699999999999992</v>
      </c>
      <c r="K22" s="292">
        <v>3.48</v>
      </c>
      <c r="L22" s="292">
        <v>3.23</v>
      </c>
      <c r="M22" s="292">
        <v>6.17</v>
      </c>
      <c r="N22" s="292">
        <v>8.23</v>
      </c>
      <c r="O22" s="292">
        <v>10.51</v>
      </c>
      <c r="P22" s="292">
        <v>6.99</v>
      </c>
      <c r="Q22" s="292">
        <v>9.66</v>
      </c>
      <c r="R22" s="292">
        <v>7.33</v>
      </c>
      <c r="S22" s="292">
        <v>11.86</v>
      </c>
      <c r="T22" s="292">
        <v>17.05</v>
      </c>
      <c r="U22" s="292">
        <v>10.55</v>
      </c>
      <c r="V22" s="292">
        <v>11.99</v>
      </c>
      <c r="W22" s="292">
        <v>8.42</v>
      </c>
      <c r="X22" s="292">
        <v>6.2</v>
      </c>
      <c r="Y22" s="292">
        <v>4.4000000000000004</v>
      </c>
      <c r="Z22" s="292">
        <v>3.97</v>
      </c>
      <c r="AA22" s="292">
        <v>5.88</v>
      </c>
      <c r="AB22" s="292">
        <v>4.72</v>
      </c>
      <c r="AC22" s="292" t="s">
        <v>372</v>
      </c>
      <c r="AD22" s="292" t="s">
        <v>372</v>
      </c>
      <c r="AE22" s="292">
        <v>15.1</v>
      </c>
      <c r="AF22" s="292">
        <v>21.68</v>
      </c>
      <c r="AG22" s="292">
        <v>5.75</v>
      </c>
    </row>
    <row r="23" spans="2:33" s="293" customFormat="1" x14ac:dyDescent="0.2">
      <c r="B23" s="291">
        <v>0.25</v>
      </c>
      <c r="C23" s="292">
        <v>18.22</v>
      </c>
      <c r="D23" s="292">
        <v>8.2899999999999991</v>
      </c>
      <c r="E23" s="292">
        <v>12.11</v>
      </c>
      <c r="F23" s="292">
        <v>6.11</v>
      </c>
      <c r="G23" s="292" t="s">
        <v>372</v>
      </c>
      <c r="H23" s="292">
        <v>7.56</v>
      </c>
      <c r="I23" s="292">
        <v>7.56</v>
      </c>
      <c r="J23" s="292">
        <v>17.690000000000001</v>
      </c>
      <c r="K23" s="292">
        <v>6.28</v>
      </c>
      <c r="L23" s="292">
        <v>4.49</v>
      </c>
      <c r="M23" s="292">
        <v>6.09</v>
      </c>
      <c r="N23" s="292">
        <v>8.48</v>
      </c>
      <c r="O23" s="292">
        <v>5.92</v>
      </c>
      <c r="P23" s="292">
        <v>8.91</v>
      </c>
      <c r="Q23" s="292">
        <v>8.16</v>
      </c>
      <c r="R23" s="292">
        <v>12.2</v>
      </c>
      <c r="S23" s="292">
        <v>15.6</v>
      </c>
      <c r="T23" s="292">
        <v>19.079999999999998</v>
      </c>
      <c r="U23" s="292">
        <v>8.3800000000000008</v>
      </c>
      <c r="V23" s="292">
        <v>9.23</v>
      </c>
      <c r="W23" s="292">
        <v>9.5299999999999994</v>
      </c>
      <c r="X23" s="292">
        <v>10.9</v>
      </c>
      <c r="Y23" s="292">
        <v>6.97</v>
      </c>
      <c r="Z23" s="292">
        <v>5.38</v>
      </c>
      <c r="AA23" s="292">
        <v>5.79</v>
      </c>
      <c r="AB23" s="292">
        <v>9.44</v>
      </c>
      <c r="AC23" s="292" t="s">
        <v>372</v>
      </c>
      <c r="AD23" s="292" t="s">
        <v>372</v>
      </c>
      <c r="AE23" s="292">
        <v>17.239999999999998</v>
      </c>
      <c r="AF23" s="292">
        <v>24.59</v>
      </c>
      <c r="AG23" s="292">
        <v>13.57</v>
      </c>
    </row>
    <row r="24" spans="2:33" s="293" customFormat="1" x14ac:dyDescent="0.2">
      <c r="B24" s="291">
        <v>0.29166666666666669</v>
      </c>
      <c r="C24" s="292">
        <v>13.69</v>
      </c>
      <c r="D24" s="292">
        <v>6.6</v>
      </c>
      <c r="E24" s="292">
        <v>7.76</v>
      </c>
      <c r="F24" s="292">
        <v>11</v>
      </c>
      <c r="G24" s="292" t="s">
        <v>372</v>
      </c>
      <c r="H24" s="292">
        <v>6.88</v>
      </c>
      <c r="I24" s="292">
        <v>8.44</v>
      </c>
      <c r="J24" s="292">
        <v>11.79</v>
      </c>
      <c r="K24" s="292">
        <v>5.4</v>
      </c>
      <c r="L24" s="292">
        <v>4.3099999999999996</v>
      </c>
      <c r="M24" s="292">
        <v>5.43</v>
      </c>
      <c r="N24" s="292">
        <v>8.61</v>
      </c>
      <c r="O24" s="292">
        <v>8.1999999999999993</v>
      </c>
      <c r="P24" s="292">
        <v>9.31</v>
      </c>
      <c r="Q24" s="292">
        <v>8.67</v>
      </c>
      <c r="R24" s="292">
        <v>8.7200000000000006</v>
      </c>
      <c r="S24" s="292">
        <v>16.28</v>
      </c>
      <c r="T24" s="292">
        <v>15.77</v>
      </c>
      <c r="U24" s="292">
        <v>20.6</v>
      </c>
      <c r="V24" s="292">
        <v>8.6999999999999993</v>
      </c>
      <c r="W24" s="292">
        <v>8.08</v>
      </c>
      <c r="X24" s="292">
        <v>9.2899999999999991</v>
      </c>
      <c r="Y24" s="292">
        <v>11.51</v>
      </c>
      <c r="Z24" s="292">
        <v>4.74</v>
      </c>
      <c r="AA24" s="292">
        <v>6.9</v>
      </c>
      <c r="AB24" s="292">
        <v>5.75</v>
      </c>
      <c r="AC24" s="292" t="s">
        <v>372</v>
      </c>
      <c r="AD24" s="292" t="s">
        <v>372</v>
      </c>
      <c r="AE24" s="292">
        <v>11.04</v>
      </c>
      <c r="AF24" s="292">
        <v>16.45</v>
      </c>
      <c r="AG24" s="292">
        <v>8.8699999999999992</v>
      </c>
    </row>
    <row r="25" spans="2:33" s="293" customFormat="1" x14ac:dyDescent="0.2">
      <c r="B25" s="291">
        <v>0.33333333333333331</v>
      </c>
      <c r="C25" s="292">
        <v>12.77</v>
      </c>
      <c r="D25" s="292">
        <v>8.74</v>
      </c>
      <c r="E25" s="292">
        <v>5.62</v>
      </c>
      <c r="F25" s="292">
        <v>4.78</v>
      </c>
      <c r="G25" s="292" t="s">
        <v>372</v>
      </c>
      <c r="H25" s="292">
        <v>6.67</v>
      </c>
      <c r="I25" s="292">
        <v>4.0599999999999996</v>
      </c>
      <c r="J25" s="292">
        <v>7.28</v>
      </c>
      <c r="K25" s="292">
        <v>4.0599999999999996</v>
      </c>
      <c r="L25" s="292">
        <v>4.08</v>
      </c>
      <c r="M25" s="292">
        <v>7.67</v>
      </c>
      <c r="N25" s="292">
        <v>5.83</v>
      </c>
      <c r="O25" s="292">
        <v>11.98</v>
      </c>
      <c r="P25" s="292">
        <v>8.16</v>
      </c>
      <c r="Q25" s="292">
        <v>6.75</v>
      </c>
      <c r="R25" s="292">
        <v>7.48</v>
      </c>
      <c r="S25" s="292">
        <v>9.9600000000000009</v>
      </c>
      <c r="T25" s="292">
        <v>5.9</v>
      </c>
      <c r="U25" s="292">
        <v>4.78</v>
      </c>
      <c r="V25" s="292">
        <v>9.66</v>
      </c>
      <c r="W25" s="292">
        <v>5.32</v>
      </c>
      <c r="X25" s="292">
        <v>6.64</v>
      </c>
      <c r="Y25" s="292">
        <v>11.15</v>
      </c>
      <c r="Z25" s="292">
        <v>5.55</v>
      </c>
      <c r="AA25" s="292">
        <v>5.09</v>
      </c>
      <c r="AB25" s="292" t="s">
        <v>372</v>
      </c>
      <c r="AC25" s="292" t="s">
        <v>372</v>
      </c>
      <c r="AD25" s="292" t="s">
        <v>372</v>
      </c>
      <c r="AE25" s="292">
        <v>8.65</v>
      </c>
      <c r="AF25" s="292">
        <v>11</v>
      </c>
      <c r="AG25" s="292">
        <v>4.8899999999999997</v>
      </c>
    </row>
    <row r="26" spans="2:33" s="293" customFormat="1" x14ac:dyDescent="0.2">
      <c r="B26" s="291">
        <v>0.375</v>
      </c>
      <c r="C26" s="292">
        <v>4.3099999999999996</v>
      </c>
      <c r="D26" s="292">
        <v>5.83</v>
      </c>
      <c r="E26" s="292">
        <v>6.79</v>
      </c>
      <c r="F26" s="292">
        <v>4</v>
      </c>
      <c r="G26" s="292" t="s">
        <v>372</v>
      </c>
      <c r="H26" s="292">
        <v>5.83</v>
      </c>
      <c r="I26" s="292">
        <v>3.93</v>
      </c>
      <c r="J26" s="292">
        <v>5.0199999999999996</v>
      </c>
      <c r="K26" s="292">
        <v>4.1900000000000004</v>
      </c>
      <c r="L26" s="292">
        <v>3.87</v>
      </c>
      <c r="M26" s="292">
        <v>7.09</v>
      </c>
      <c r="N26" s="292">
        <v>7.07</v>
      </c>
      <c r="O26" s="292">
        <v>7.44</v>
      </c>
      <c r="P26" s="292">
        <v>6.86</v>
      </c>
      <c r="Q26" s="292">
        <v>4.6100000000000003</v>
      </c>
      <c r="R26" s="292">
        <v>4.4000000000000004</v>
      </c>
      <c r="S26" s="292">
        <v>4.4400000000000004</v>
      </c>
      <c r="T26" s="292">
        <v>3.95</v>
      </c>
      <c r="U26" s="292">
        <v>4.93</v>
      </c>
      <c r="V26" s="292">
        <v>14.36</v>
      </c>
      <c r="W26" s="292">
        <v>6.19</v>
      </c>
      <c r="X26" s="292">
        <v>7.01</v>
      </c>
      <c r="Y26" s="292">
        <v>7.22</v>
      </c>
      <c r="Z26" s="292">
        <v>7.46</v>
      </c>
      <c r="AA26" s="292">
        <v>6.6</v>
      </c>
      <c r="AB26" s="292" t="s">
        <v>372</v>
      </c>
      <c r="AC26" s="292" t="s">
        <v>372</v>
      </c>
      <c r="AD26" s="292" t="s">
        <v>372</v>
      </c>
      <c r="AE26" s="292">
        <v>5.88</v>
      </c>
      <c r="AF26" s="292">
        <v>9.1</v>
      </c>
      <c r="AG26" s="292">
        <v>3.84</v>
      </c>
    </row>
    <row r="27" spans="2:33" s="293" customFormat="1" x14ac:dyDescent="0.2">
      <c r="B27" s="291">
        <v>0.41666666666666669</v>
      </c>
      <c r="C27" s="292">
        <v>3.42</v>
      </c>
      <c r="D27" s="292">
        <v>7.33</v>
      </c>
      <c r="E27" s="292">
        <v>7.43</v>
      </c>
      <c r="F27" s="292">
        <v>4.12</v>
      </c>
      <c r="G27" s="292" t="s">
        <v>371</v>
      </c>
      <c r="H27" s="292">
        <v>6.07</v>
      </c>
      <c r="I27" s="292">
        <v>5.08</v>
      </c>
      <c r="J27" s="292">
        <v>4.83</v>
      </c>
      <c r="K27" s="292">
        <v>4.0999999999999996</v>
      </c>
      <c r="L27" s="292">
        <v>4.17</v>
      </c>
      <c r="M27" s="292">
        <v>5.66</v>
      </c>
      <c r="N27" s="292">
        <v>6.49</v>
      </c>
      <c r="O27" s="292">
        <v>8.08</v>
      </c>
      <c r="P27" s="292">
        <v>5.0599999999999996</v>
      </c>
      <c r="Q27" s="292">
        <v>4.1399999999999997</v>
      </c>
      <c r="R27" s="292">
        <v>4.46</v>
      </c>
      <c r="S27" s="292">
        <v>6.17</v>
      </c>
      <c r="T27" s="292">
        <v>3.59</v>
      </c>
      <c r="U27" s="292">
        <v>4.21</v>
      </c>
      <c r="V27" s="292">
        <v>7.9</v>
      </c>
      <c r="W27" s="292">
        <v>7.13</v>
      </c>
      <c r="X27" s="292">
        <v>5.98</v>
      </c>
      <c r="Y27" s="292">
        <v>6.22</v>
      </c>
      <c r="Z27" s="292">
        <v>9.0399999999999991</v>
      </c>
      <c r="AA27" s="292">
        <v>4.6399999999999997</v>
      </c>
      <c r="AB27" s="292" t="s">
        <v>372</v>
      </c>
      <c r="AC27" s="292" t="s">
        <v>372</v>
      </c>
      <c r="AD27" s="292" t="s">
        <v>372</v>
      </c>
      <c r="AE27" s="292">
        <v>7.73</v>
      </c>
      <c r="AF27" s="292">
        <v>5.72</v>
      </c>
      <c r="AG27" s="292">
        <v>3.48</v>
      </c>
    </row>
    <row r="28" spans="2:33" s="293" customFormat="1" x14ac:dyDescent="0.2">
      <c r="B28" s="291">
        <v>0.45833333333333331</v>
      </c>
      <c r="C28" s="292">
        <v>3.29</v>
      </c>
      <c r="D28" s="292">
        <v>4.53</v>
      </c>
      <c r="E28" s="292">
        <v>4.83</v>
      </c>
      <c r="F28" s="292">
        <v>3.99</v>
      </c>
      <c r="G28" s="292" t="s">
        <v>371</v>
      </c>
      <c r="H28" s="292">
        <v>4.1500000000000004</v>
      </c>
      <c r="I28" s="292">
        <v>4.2300000000000004</v>
      </c>
      <c r="J28" s="292">
        <v>5.85</v>
      </c>
      <c r="K28" s="292">
        <v>5</v>
      </c>
      <c r="L28" s="292">
        <v>3.8</v>
      </c>
      <c r="M28" s="292">
        <v>4.55</v>
      </c>
      <c r="N28" s="292">
        <v>4.8899999999999997</v>
      </c>
      <c r="O28" s="292">
        <v>7.2</v>
      </c>
      <c r="P28" s="292">
        <v>5.4</v>
      </c>
      <c r="Q28" s="292">
        <v>4.3600000000000003</v>
      </c>
      <c r="R28" s="292">
        <v>4.79</v>
      </c>
      <c r="S28" s="292">
        <v>4.04</v>
      </c>
      <c r="T28" s="292">
        <v>3.78</v>
      </c>
      <c r="U28" s="292">
        <v>3.37</v>
      </c>
      <c r="V28" s="292">
        <v>5.79</v>
      </c>
      <c r="W28" s="292">
        <v>4.55</v>
      </c>
      <c r="X28" s="292">
        <v>5.13</v>
      </c>
      <c r="Y28" s="292">
        <v>4.32</v>
      </c>
      <c r="Z28" s="292">
        <v>5.96</v>
      </c>
      <c r="AA28" s="292">
        <v>5.32</v>
      </c>
      <c r="AB28" s="292" t="s">
        <v>372</v>
      </c>
      <c r="AC28" s="292" t="s">
        <v>372</v>
      </c>
      <c r="AD28" s="292" t="s">
        <v>372</v>
      </c>
      <c r="AE28" s="292">
        <v>6.92</v>
      </c>
      <c r="AF28" s="292">
        <v>4.32</v>
      </c>
      <c r="AG28" s="292">
        <v>5.66</v>
      </c>
    </row>
    <row r="29" spans="2:33" s="293" customFormat="1" x14ac:dyDescent="0.2">
      <c r="B29" s="291">
        <v>0.5</v>
      </c>
      <c r="C29" s="292">
        <v>3.18</v>
      </c>
      <c r="D29" s="292">
        <v>3.85</v>
      </c>
      <c r="E29" s="292">
        <v>4.74</v>
      </c>
      <c r="F29" s="292">
        <v>3.53</v>
      </c>
      <c r="G29" s="292" t="s">
        <v>371</v>
      </c>
      <c r="H29" s="292">
        <v>3.95</v>
      </c>
      <c r="I29" s="292">
        <v>3.95</v>
      </c>
      <c r="J29" s="292">
        <v>9.44</v>
      </c>
      <c r="K29" s="292">
        <v>4.29</v>
      </c>
      <c r="L29" s="292">
        <v>4.49</v>
      </c>
      <c r="M29" s="292">
        <v>5.25</v>
      </c>
      <c r="N29" s="292">
        <v>4.0999999999999996</v>
      </c>
      <c r="O29" s="292">
        <v>4.9400000000000004</v>
      </c>
      <c r="P29" s="292">
        <v>5.4</v>
      </c>
      <c r="Q29" s="292">
        <v>3.76</v>
      </c>
      <c r="R29" s="292">
        <v>3.8</v>
      </c>
      <c r="S29" s="292">
        <v>3.55</v>
      </c>
      <c r="T29" s="292">
        <v>4.0199999999999996</v>
      </c>
      <c r="U29" s="292">
        <v>3.53</v>
      </c>
      <c r="V29" s="292">
        <v>8.01</v>
      </c>
      <c r="W29" s="292">
        <v>3.82</v>
      </c>
      <c r="X29" s="292">
        <v>4.2699999999999996</v>
      </c>
      <c r="Y29" s="292">
        <v>4.3600000000000003</v>
      </c>
      <c r="Z29" s="292">
        <v>4.91</v>
      </c>
      <c r="AA29" s="292">
        <v>4.72</v>
      </c>
      <c r="AB29" s="292" t="s">
        <v>372</v>
      </c>
      <c r="AC29" s="292" t="s">
        <v>372</v>
      </c>
      <c r="AD29" s="292" t="s">
        <v>364</v>
      </c>
      <c r="AE29" s="292">
        <v>7.65</v>
      </c>
      <c r="AF29" s="292">
        <v>4.2699999999999996</v>
      </c>
      <c r="AG29" s="292">
        <v>3.27</v>
      </c>
    </row>
    <row r="30" spans="2:33" s="293" customFormat="1" x14ac:dyDescent="0.2">
      <c r="B30" s="291">
        <v>0.54166666666666663</v>
      </c>
      <c r="C30" s="292">
        <v>3.16</v>
      </c>
      <c r="D30" s="292">
        <v>3.74</v>
      </c>
      <c r="E30" s="292">
        <v>3.93</v>
      </c>
      <c r="F30" s="292">
        <v>3.89</v>
      </c>
      <c r="G30" s="292" t="s">
        <v>371</v>
      </c>
      <c r="H30" s="292">
        <v>3.52</v>
      </c>
      <c r="I30" s="292">
        <v>3.4</v>
      </c>
      <c r="J30" s="292">
        <v>4.29</v>
      </c>
      <c r="K30" s="292">
        <v>4.1500000000000004</v>
      </c>
      <c r="L30" s="292">
        <v>3.55</v>
      </c>
      <c r="M30" s="292">
        <v>6.79</v>
      </c>
      <c r="N30" s="292">
        <v>4.51</v>
      </c>
      <c r="O30" s="292">
        <v>4.34</v>
      </c>
      <c r="P30" s="292">
        <v>4.76</v>
      </c>
      <c r="Q30" s="292">
        <v>3.53</v>
      </c>
      <c r="R30" s="292">
        <v>3.33</v>
      </c>
      <c r="S30" s="292">
        <v>3.25</v>
      </c>
      <c r="T30" s="292">
        <v>3.97</v>
      </c>
      <c r="U30" s="292">
        <v>3.8</v>
      </c>
      <c r="V30" s="292">
        <v>12.11</v>
      </c>
      <c r="W30" s="292">
        <v>4.34</v>
      </c>
      <c r="X30" s="292">
        <v>4.08</v>
      </c>
      <c r="Y30" s="292">
        <v>4.6399999999999997</v>
      </c>
      <c r="Z30" s="292">
        <v>4.6100000000000003</v>
      </c>
      <c r="AA30" s="292">
        <v>4.83</v>
      </c>
      <c r="AB30" s="292" t="s">
        <v>372</v>
      </c>
      <c r="AC30" s="292" t="s">
        <v>372</v>
      </c>
      <c r="AD30" s="292">
        <v>4.29</v>
      </c>
      <c r="AE30" s="292">
        <v>4.8499999999999996</v>
      </c>
      <c r="AF30" s="292">
        <v>4.9400000000000004</v>
      </c>
      <c r="AG30" s="292">
        <v>3.23</v>
      </c>
    </row>
    <row r="31" spans="2:33" s="293" customFormat="1" x14ac:dyDescent="0.2">
      <c r="B31" s="291">
        <v>0.58333333333333337</v>
      </c>
      <c r="C31" s="292">
        <v>3.08</v>
      </c>
      <c r="D31" s="292">
        <v>3.91</v>
      </c>
      <c r="E31" s="292">
        <v>3.52</v>
      </c>
      <c r="F31" s="292">
        <v>3.97</v>
      </c>
      <c r="G31" s="292" t="s">
        <v>371</v>
      </c>
      <c r="H31" s="292">
        <v>3.27</v>
      </c>
      <c r="I31" s="292">
        <v>3.18</v>
      </c>
      <c r="J31" s="292">
        <v>5.13</v>
      </c>
      <c r="K31" s="292">
        <v>4.2300000000000004</v>
      </c>
      <c r="L31" s="292">
        <v>4.0199999999999996</v>
      </c>
      <c r="M31" s="292">
        <v>6.69</v>
      </c>
      <c r="N31" s="292">
        <v>3.87</v>
      </c>
      <c r="O31" s="292">
        <v>4.74</v>
      </c>
      <c r="P31" s="292">
        <v>4.49</v>
      </c>
      <c r="Q31" s="292">
        <v>3.76</v>
      </c>
      <c r="R31" s="292">
        <v>4.12</v>
      </c>
      <c r="S31" s="292">
        <v>3.55</v>
      </c>
      <c r="T31" s="292">
        <v>3.5</v>
      </c>
      <c r="U31" s="292">
        <v>3.31</v>
      </c>
      <c r="V31" s="292">
        <v>10.36</v>
      </c>
      <c r="W31" s="292">
        <v>4.55</v>
      </c>
      <c r="X31" s="292">
        <v>3.74</v>
      </c>
      <c r="Y31" s="292">
        <v>3.87</v>
      </c>
      <c r="Z31" s="292">
        <v>4.29</v>
      </c>
      <c r="AA31" s="292">
        <v>4.17</v>
      </c>
      <c r="AB31" s="292" t="s">
        <v>372</v>
      </c>
      <c r="AC31" s="292" t="s">
        <v>372</v>
      </c>
      <c r="AD31" s="292">
        <v>3.76</v>
      </c>
      <c r="AE31" s="292">
        <v>4.7</v>
      </c>
      <c r="AF31" s="292">
        <v>3.57</v>
      </c>
      <c r="AG31" s="292">
        <v>4.0999999999999996</v>
      </c>
    </row>
    <row r="32" spans="2:33" s="293" customFormat="1" x14ac:dyDescent="0.2">
      <c r="B32" s="291">
        <v>0.625</v>
      </c>
      <c r="C32" s="292">
        <v>2.88</v>
      </c>
      <c r="D32" s="292">
        <v>3.42</v>
      </c>
      <c r="E32" s="292">
        <v>3.21</v>
      </c>
      <c r="F32" s="292">
        <v>3.93</v>
      </c>
      <c r="G32" s="292" t="s">
        <v>371</v>
      </c>
      <c r="H32" s="292">
        <v>4.0999999999999996</v>
      </c>
      <c r="I32" s="292">
        <v>3.08</v>
      </c>
      <c r="J32" s="292">
        <v>4.57</v>
      </c>
      <c r="K32" s="292">
        <v>3.87</v>
      </c>
      <c r="L32" s="292">
        <v>3.91</v>
      </c>
      <c r="M32" s="292">
        <v>6.54</v>
      </c>
      <c r="N32" s="292">
        <v>5.0199999999999996</v>
      </c>
      <c r="O32" s="292">
        <v>4.1900000000000004</v>
      </c>
      <c r="P32" s="292">
        <v>4.4400000000000004</v>
      </c>
      <c r="Q32" s="292">
        <v>3.97</v>
      </c>
      <c r="R32" s="292">
        <v>3.61</v>
      </c>
      <c r="S32" s="292">
        <v>3.7</v>
      </c>
      <c r="T32" s="292">
        <v>3.29</v>
      </c>
      <c r="U32" s="292">
        <v>3.18</v>
      </c>
      <c r="V32" s="292">
        <v>8.27</v>
      </c>
      <c r="W32" s="292">
        <v>4.32</v>
      </c>
      <c r="X32" s="292">
        <v>4.08</v>
      </c>
      <c r="Y32" s="292">
        <v>3.93</v>
      </c>
      <c r="Z32" s="292">
        <v>4.3099999999999996</v>
      </c>
      <c r="AA32" s="292">
        <v>3.76</v>
      </c>
      <c r="AB32" s="292" t="s">
        <v>372</v>
      </c>
      <c r="AC32" s="306" t="s">
        <v>372</v>
      </c>
      <c r="AD32" s="292">
        <v>4.6100000000000003</v>
      </c>
      <c r="AE32" s="292">
        <v>4.12</v>
      </c>
      <c r="AF32" s="292">
        <v>3.91</v>
      </c>
      <c r="AG32" s="292">
        <v>3.67</v>
      </c>
    </row>
    <row r="33" spans="2:37" s="293" customFormat="1" x14ac:dyDescent="0.2">
      <c r="B33" s="291">
        <v>0.66666666666666663</v>
      </c>
      <c r="C33" s="292">
        <v>3.33</v>
      </c>
      <c r="D33" s="292">
        <v>3.68</v>
      </c>
      <c r="E33" s="292">
        <v>3.65</v>
      </c>
      <c r="F33" s="292">
        <v>3.42</v>
      </c>
      <c r="G33" s="292">
        <v>3.1</v>
      </c>
      <c r="H33" s="292">
        <v>3.21</v>
      </c>
      <c r="I33" s="292">
        <v>3.2</v>
      </c>
      <c r="J33" s="292">
        <v>5.4</v>
      </c>
      <c r="K33" s="292">
        <v>3.87</v>
      </c>
      <c r="L33" s="292">
        <v>4.0199999999999996</v>
      </c>
      <c r="M33" s="292">
        <v>8.8000000000000007</v>
      </c>
      <c r="N33" s="292">
        <v>6.15</v>
      </c>
      <c r="O33" s="292">
        <v>3.61</v>
      </c>
      <c r="P33" s="292">
        <v>3.99</v>
      </c>
      <c r="Q33" s="292">
        <v>3.89</v>
      </c>
      <c r="R33" s="292">
        <v>3.52</v>
      </c>
      <c r="S33" s="292">
        <v>3.48</v>
      </c>
      <c r="T33" s="292">
        <v>3.21</v>
      </c>
      <c r="U33" s="292">
        <v>3.23</v>
      </c>
      <c r="V33" s="292">
        <v>9.2100000000000009</v>
      </c>
      <c r="W33" s="292">
        <v>4.08</v>
      </c>
      <c r="X33" s="292">
        <v>4.0999999999999996</v>
      </c>
      <c r="Y33" s="292">
        <v>3.95</v>
      </c>
      <c r="Z33" s="292">
        <v>3.97</v>
      </c>
      <c r="AA33" s="292">
        <v>3.68</v>
      </c>
      <c r="AB33" s="292" t="s">
        <v>372</v>
      </c>
      <c r="AC33" s="306" t="s">
        <v>372</v>
      </c>
      <c r="AD33" s="292">
        <v>4.57</v>
      </c>
      <c r="AE33" s="292">
        <v>4.04</v>
      </c>
      <c r="AF33" s="292">
        <v>3.8</v>
      </c>
      <c r="AG33" s="292">
        <v>3.35</v>
      </c>
    </row>
    <row r="34" spans="2:37" s="293" customFormat="1" x14ac:dyDescent="0.2">
      <c r="B34" s="291">
        <v>0.70833333333333337</v>
      </c>
      <c r="C34" s="292">
        <v>3.14</v>
      </c>
      <c r="D34" s="292">
        <v>3.97</v>
      </c>
      <c r="E34" s="292">
        <v>4.1399999999999997</v>
      </c>
      <c r="F34" s="292">
        <v>3.57</v>
      </c>
      <c r="G34" s="292">
        <v>3.48</v>
      </c>
      <c r="H34" s="292">
        <v>3.38</v>
      </c>
      <c r="I34" s="292">
        <v>3.63</v>
      </c>
      <c r="J34" s="292">
        <v>3.67</v>
      </c>
      <c r="K34" s="292">
        <v>3.84</v>
      </c>
      <c r="L34" s="292">
        <v>4.1399999999999997</v>
      </c>
      <c r="M34" s="292">
        <v>4.6399999999999997</v>
      </c>
      <c r="N34" s="292">
        <v>3.74</v>
      </c>
      <c r="O34" s="292">
        <v>3.78</v>
      </c>
      <c r="P34" s="292">
        <v>3.85</v>
      </c>
      <c r="Q34" s="292">
        <v>3.44</v>
      </c>
      <c r="R34" s="292">
        <v>3.52</v>
      </c>
      <c r="S34" s="292">
        <v>4.1900000000000004</v>
      </c>
      <c r="T34" s="292">
        <v>3.48</v>
      </c>
      <c r="U34" s="292">
        <v>3.55</v>
      </c>
      <c r="V34" s="292">
        <v>5.25</v>
      </c>
      <c r="W34" s="292">
        <v>4.0199999999999996</v>
      </c>
      <c r="X34" s="292">
        <v>3.61</v>
      </c>
      <c r="Y34" s="292">
        <v>4.72</v>
      </c>
      <c r="Z34" s="292">
        <v>4</v>
      </c>
      <c r="AA34" s="292">
        <v>4.3099999999999996</v>
      </c>
      <c r="AB34" s="292" t="s">
        <v>372</v>
      </c>
      <c r="AC34" s="306" t="s">
        <v>372</v>
      </c>
      <c r="AD34" s="292">
        <v>5.0199999999999996</v>
      </c>
      <c r="AE34" s="292">
        <v>4.0999999999999996</v>
      </c>
      <c r="AF34" s="292">
        <v>4.25</v>
      </c>
      <c r="AG34" s="292">
        <v>3.55</v>
      </c>
    </row>
    <row r="35" spans="2:37" s="293" customFormat="1" x14ac:dyDescent="0.2">
      <c r="B35" s="291">
        <v>0.75</v>
      </c>
      <c r="C35" s="292">
        <v>3.84</v>
      </c>
      <c r="D35" s="292">
        <v>4.74</v>
      </c>
      <c r="E35" s="292">
        <v>4.08</v>
      </c>
      <c r="F35" s="292">
        <v>4.12</v>
      </c>
      <c r="G35" s="292">
        <v>4.3099999999999996</v>
      </c>
      <c r="H35" s="292">
        <v>4.25</v>
      </c>
      <c r="I35" s="292">
        <v>4.21</v>
      </c>
      <c r="J35" s="292">
        <v>4.66</v>
      </c>
      <c r="K35" s="292">
        <v>4.57</v>
      </c>
      <c r="L35" s="292">
        <v>5.64</v>
      </c>
      <c r="M35" s="292">
        <v>4.34</v>
      </c>
      <c r="N35" s="292">
        <v>3.82</v>
      </c>
      <c r="O35" s="292">
        <v>4.12</v>
      </c>
      <c r="P35" s="292">
        <v>4.66</v>
      </c>
      <c r="Q35" s="292">
        <v>4.21</v>
      </c>
      <c r="R35" s="292">
        <v>4.4400000000000004</v>
      </c>
      <c r="S35" s="292">
        <v>4.66</v>
      </c>
      <c r="T35" s="292">
        <v>4.49</v>
      </c>
      <c r="U35" s="292">
        <v>4.53</v>
      </c>
      <c r="V35" s="292">
        <v>6.32</v>
      </c>
      <c r="W35" s="292">
        <v>3.89</v>
      </c>
      <c r="X35" s="292">
        <v>4.55</v>
      </c>
      <c r="Y35" s="292">
        <v>4.3600000000000003</v>
      </c>
      <c r="Z35" s="292">
        <v>4.29</v>
      </c>
      <c r="AA35" s="292">
        <v>4.34</v>
      </c>
      <c r="AB35" s="292" t="s">
        <v>372</v>
      </c>
      <c r="AC35" s="292" t="s">
        <v>372</v>
      </c>
      <c r="AD35" s="292">
        <v>5.98</v>
      </c>
      <c r="AE35" s="292">
        <v>3.99</v>
      </c>
      <c r="AF35" s="292">
        <v>4.34</v>
      </c>
      <c r="AG35" s="292">
        <v>4.2699999999999996</v>
      </c>
      <c r="AK35" s="295"/>
    </row>
    <row r="36" spans="2:37" s="293" customFormat="1" x14ac:dyDescent="0.2">
      <c r="B36" s="291">
        <v>0.79166666666666663</v>
      </c>
      <c r="C36" s="292">
        <v>4.0199999999999996</v>
      </c>
      <c r="D36" s="292">
        <v>8.1999999999999993</v>
      </c>
      <c r="E36" s="292">
        <v>4.34</v>
      </c>
      <c r="F36" s="292">
        <v>4.76</v>
      </c>
      <c r="G36" s="292">
        <v>4.46</v>
      </c>
      <c r="H36" s="292">
        <v>4.6399999999999997</v>
      </c>
      <c r="I36" s="292">
        <v>4.32</v>
      </c>
      <c r="J36" s="292">
        <v>4.9400000000000004</v>
      </c>
      <c r="K36" s="292">
        <v>4.96</v>
      </c>
      <c r="L36" s="292">
        <v>4.34</v>
      </c>
      <c r="M36" s="292">
        <v>5.55</v>
      </c>
      <c r="N36" s="292">
        <v>4.51</v>
      </c>
      <c r="O36" s="292">
        <v>4.9800000000000004</v>
      </c>
      <c r="P36" s="292">
        <v>4.74</v>
      </c>
      <c r="Q36" s="292">
        <v>4.3099999999999996</v>
      </c>
      <c r="R36" s="292">
        <v>4.42</v>
      </c>
      <c r="S36" s="292">
        <v>5.96</v>
      </c>
      <c r="T36" s="292">
        <v>4.76</v>
      </c>
      <c r="U36" s="292">
        <v>5.1100000000000003</v>
      </c>
      <c r="V36" s="292">
        <v>4.68</v>
      </c>
      <c r="W36" s="292">
        <v>4.0599999999999996</v>
      </c>
      <c r="X36" s="292">
        <v>4.7</v>
      </c>
      <c r="Y36" s="292">
        <v>5.08</v>
      </c>
      <c r="Z36" s="292">
        <v>4.47</v>
      </c>
      <c r="AA36" s="292">
        <v>4.7</v>
      </c>
      <c r="AB36" s="292" t="s">
        <v>372</v>
      </c>
      <c r="AC36" s="292" t="s">
        <v>372</v>
      </c>
      <c r="AD36" s="292">
        <v>4.78</v>
      </c>
      <c r="AE36" s="292">
        <v>4.76</v>
      </c>
      <c r="AF36" s="292">
        <v>4.08</v>
      </c>
      <c r="AG36" s="292">
        <v>3.8</v>
      </c>
      <c r="AK36" s="295"/>
    </row>
    <row r="37" spans="2:37" s="293" customFormat="1" x14ac:dyDescent="0.2">
      <c r="B37" s="291">
        <v>0.83333333333333337</v>
      </c>
      <c r="C37" s="292">
        <v>3.38</v>
      </c>
      <c r="D37" s="292">
        <v>13.39</v>
      </c>
      <c r="E37" s="292">
        <v>4.8499999999999996</v>
      </c>
      <c r="F37" s="292">
        <v>4.1500000000000004</v>
      </c>
      <c r="G37" s="292">
        <v>4.7</v>
      </c>
      <c r="H37" s="292">
        <v>3.78</v>
      </c>
      <c r="I37" s="292">
        <v>3.97</v>
      </c>
      <c r="J37" s="292">
        <v>4.7</v>
      </c>
      <c r="K37" s="292">
        <v>4.57</v>
      </c>
      <c r="L37" s="292">
        <v>4.47</v>
      </c>
      <c r="M37" s="292">
        <v>5.85</v>
      </c>
      <c r="N37" s="292">
        <v>4.87</v>
      </c>
      <c r="O37" s="292">
        <v>4.8099999999999996</v>
      </c>
      <c r="P37" s="292">
        <v>4.6100000000000003</v>
      </c>
      <c r="Q37" s="292">
        <v>4.83</v>
      </c>
      <c r="R37" s="292">
        <v>3.76</v>
      </c>
      <c r="S37" s="292">
        <v>4.74</v>
      </c>
      <c r="T37" s="292">
        <v>5.49</v>
      </c>
      <c r="U37" s="292">
        <v>4.9400000000000004</v>
      </c>
      <c r="V37" s="292">
        <v>5.09</v>
      </c>
      <c r="W37" s="292">
        <v>4.57</v>
      </c>
      <c r="X37" s="292">
        <v>4.47</v>
      </c>
      <c r="Y37" s="292">
        <v>4.66</v>
      </c>
      <c r="Z37" s="292">
        <v>3.87</v>
      </c>
      <c r="AA37" s="292">
        <v>5.26</v>
      </c>
      <c r="AB37" s="292" t="s">
        <v>372</v>
      </c>
      <c r="AC37" s="292" t="s">
        <v>372</v>
      </c>
      <c r="AD37" s="292">
        <v>5</v>
      </c>
      <c r="AE37" s="292">
        <v>5.53</v>
      </c>
      <c r="AF37" s="292">
        <v>3.7</v>
      </c>
      <c r="AG37" s="292">
        <v>4.68</v>
      </c>
      <c r="AK37" s="295"/>
    </row>
    <row r="38" spans="2:37" s="293" customFormat="1" x14ac:dyDescent="0.2">
      <c r="B38" s="291">
        <v>0.875</v>
      </c>
      <c r="C38" s="292">
        <v>5.04</v>
      </c>
      <c r="D38" s="292">
        <v>9.61</v>
      </c>
      <c r="E38" s="292">
        <v>4.47</v>
      </c>
      <c r="F38" s="292">
        <v>8.52</v>
      </c>
      <c r="G38" s="292">
        <v>7.48</v>
      </c>
      <c r="H38" s="292">
        <v>3.37</v>
      </c>
      <c r="I38" s="292">
        <v>3.38</v>
      </c>
      <c r="J38" s="292">
        <v>3.7</v>
      </c>
      <c r="K38" s="292">
        <v>4.38</v>
      </c>
      <c r="L38" s="292">
        <v>3.85</v>
      </c>
      <c r="M38" s="292">
        <v>5.62</v>
      </c>
      <c r="N38" s="292">
        <v>5.19</v>
      </c>
      <c r="O38" s="292">
        <v>4.0199999999999996</v>
      </c>
      <c r="P38" s="292">
        <v>5.19</v>
      </c>
      <c r="Q38" s="292">
        <v>5.73</v>
      </c>
      <c r="R38" s="292">
        <v>3.48</v>
      </c>
      <c r="S38" s="292">
        <v>4.1500000000000004</v>
      </c>
      <c r="T38" s="292">
        <v>5.08</v>
      </c>
      <c r="U38" s="292">
        <v>4.46</v>
      </c>
      <c r="V38" s="292">
        <v>4.17</v>
      </c>
      <c r="W38" s="292">
        <v>4.42</v>
      </c>
      <c r="X38" s="292">
        <v>4.1500000000000004</v>
      </c>
      <c r="Y38" s="292">
        <v>4.3600000000000003</v>
      </c>
      <c r="Z38" s="292">
        <v>4.4400000000000004</v>
      </c>
      <c r="AA38" s="292">
        <v>6.3</v>
      </c>
      <c r="AB38" s="292" t="s">
        <v>372</v>
      </c>
      <c r="AC38" s="292" t="s">
        <v>372</v>
      </c>
      <c r="AD38" s="292">
        <v>4.8499999999999996</v>
      </c>
      <c r="AE38" s="292">
        <v>4.51</v>
      </c>
      <c r="AF38" s="292">
        <v>9.48</v>
      </c>
      <c r="AG38" s="292">
        <v>5.19</v>
      </c>
      <c r="AK38" s="295"/>
    </row>
    <row r="39" spans="2:37" s="293" customFormat="1" x14ac:dyDescent="0.2">
      <c r="B39" s="291">
        <v>0.91666666666666663</v>
      </c>
      <c r="C39" s="292">
        <v>11.62</v>
      </c>
      <c r="D39" s="292">
        <v>7.44</v>
      </c>
      <c r="E39" s="292">
        <v>4.08</v>
      </c>
      <c r="F39" s="292">
        <v>14.4</v>
      </c>
      <c r="G39" s="292">
        <v>8.42</v>
      </c>
      <c r="H39" s="292">
        <v>3.29</v>
      </c>
      <c r="I39" s="292">
        <v>3.37</v>
      </c>
      <c r="J39" s="292">
        <v>3.68</v>
      </c>
      <c r="K39" s="292">
        <v>4.47</v>
      </c>
      <c r="L39" s="292">
        <v>3.53</v>
      </c>
      <c r="M39" s="292">
        <v>5.36</v>
      </c>
      <c r="N39" s="292">
        <v>4.17</v>
      </c>
      <c r="O39" s="292">
        <v>3.76</v>
      </c>
      <c r="P39" s="292">
        <v>4.29</v>
      </c>
      <c r="Q39" s="292">
        <v>4.17</v>
      </c>
      <c r="R39" s="292">
        <v>3.23</v>
      </c>
      <c r="S39" s="292">
        <v>4.04</v>
      </c>
      <c r="T39" s="292">
        <v>4.59</v>
      </c>
      <c r="U39" s="292">
        <v>4.04</v>
      </c>
      <c r="V39" s="292">
        <v>3.7</v>
      </c>
      <c r="W39" s="292">
        <v>3.95</v>
      </c>
      <c r="X39" s="292">
        <v>4.0199999999999996</v>
      </c>
      <c r="Y39" s="292">
        <v>3.99</v>
      </c>
      <c r="Z39" s="292">
        <v>3.99</v>
      </c>
      <c r="AA39" s="292">
        <v>5.1100000000000003</v>
      </c>
      <c r="AB39" s="292" t="s">
        <v>372</v>
      </c>
      <c r="AC39" s="292" t="s">
        <v>372</v>
      </c>
      <c r="AD39" s="292">
        <v>4.62</v>
      </c>
      <c r="AE39" s="292">
        <v>4.34</v>
      </c>
      <c r="AF39" s="292">
        <v>14.44</v>
      </c>
      <c r="AG39" s="292">
        <v>4.78</v>
      </c>
    </row>
    <row r="40" spans="2:37" s="293" customFormat="1" x14ac:dyDescent="0.2">
      <c r="B40" s="291">
        <v>0.95833333333333337</v>
      </c>
      <c r="C40" s="292">
        <v>7.9</v>
      </c>
      <c r="D40" s="292">
        <v>7.6</v>
      </c>
      <c r="E40" s="292">
        <v>3.25</v>
      </c>
      <c r="F40" s="292">
        <v>5.15</v>
      </c>
      <c r="G40" s="292">
        <v>11.36</v>
      </c>
      <c r="H40" s="292">
        <v>3.06</v>
      </c>
      <c r="I40" s="292">
        <v>5.6</v>
      </c>
      <c r="J40" s="292">
        <v>2.95</v>
      </c>
      <c r="K40" s="292">
        <v>3.25</v>
      </c>
      <c r="L40" s="292">
        <v>2.8</v>
      </c>
      <c r="M40" s="292">
        <v>4.38</v>
      </c>
      <c r="N40" s="292">
        <v>3.89</v>
      </c>
      <c r="O40" s="292">
        <v>3.33</v>
      </c>
      <c r="P40" s="292">
        <v>3.99</v>
      </c>
      <c r="Q40" s="292">
        <v>3.37</v>
      </c>
      <c r="R40" s="292">
        <v>2.99</v>
      </c>
      <c r="S40" s="292">
        <v>4.8899999999999997</v>
      </c>
      <c r="T40" s="292">
        <v>11.39</v>
      </c>
      <c r="U40" s="292">
        <v>5.55</v>
      </c>
      <c r="V40" s="292">
        <v>3.21</v>
      </c>
      <c r="W40" s="292">
        <v>3.67</v>
      </c>
      <c r="X40" s="292">
        <v>3.37</v>
      </c>
      <c r="Y40" s="292">
        <v>3.18</v>
      </c>
      <c r="Z40" s="292">
        <v>3.25</v>
      </c>
      <c r="AA40" s="292">
        <v>4.47</v>
      </c>
      <c r="AB40" s="292" t="s">
        <v>372</v>
      </c>
      <c r="AC40" s="292" t="s">
        <v>372</v>
      </c>
      <c r="AD40" s="292">
        <v>3.99</v>
      </c>
      <c r="AE40" s="292">
        <v>7.65</v>
      </c>
      <c r="AF40" s="292">
        <v>16.37</v>
      </c>
      <c r="AG40" s="292">
        <v>9.02</v>
      </c>
    </row>
    <row r="41" spans="2:37" s="297" customFormat="1" ht="27" customHeight="1" x14ac:dyDescent="0.2">
      <c r="B41" s="289" t="s">
        <v>329</v>
      </c>
      <c r="C41" s="355" t="s">
        <v>330</v>
      </c>
      <c r="D41" s="355"/>
      <c r="E41" s="355"/>
      <c r="F41" s="355"/>
      <c r="G41" s="355"/>
      <c r="H41" s="355"/>
      <c r="I41" s="355"/>
      <c r="J41" s="355"/>
      <c r="K41" s="355"/>
      <c r="L41" s="355"/>
      <c r="M41" s="355"/>
      <c r="N41" s="355"/>
      <c r="O41" s="355"/>
      <c r="P41" s="355"/>
      <c r="Q41" s="355"/>
      <c r="R41" s="355"/>
      <c r="S41" s="355"/>
      <c r="T41" s="355"/>
      <c r="U41" s="355"/>
      <c r="V41" s="355"/>
      <c r="W41" s="355"/>
      <c r="X41" s="355"/>
      <c r="Y41" s="355"/>
      <c r="Z41" s="355"/>
      <c r="AA41" s="355"/>
      <c r="AB41" s="355"/>
      <c r="AC41" s="355"/>
      <c r="AD41" s="355"/>
      <c r="AE41" s="355"/>
      <c r="AF41" s="355"/>
      <c r="AG41" s="355"/>
    </row>
    <row r="42" spans="2:37" s="284" customFormat="1" ht="13.5" customHeight="1" x14ac:dyDescent="0.2">
      <c r="B42" s="298" t="s">
        <v>374</v>
      </c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</row>
    <row r="43" spans="2:37" x14ac:dyDescent="0.2">
      <c r="B43" s="298" t="s">
        <v>369</v>
      </c>
    </row>
    <row r="44" spans="2:37" x14ac:dyDescent="0.2">
      <c r="B44" s="298" t="s">
        <v>376</v>
      </c>
    </row>
    <row r="45" spans="2:37" x14ac:dyDescent="0.2">
      <c r="B45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AK46"/>
  <sheetViews>
    <sheetView showGridLines="0" view="pageBreakPreview" topLeftCell="A10" zoomScale="60" zoomScaleNormal="60" workbookViewId="0">
      <selection activeCell="B42" sqref="B42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6.7109375" style="299" customWidth="1"/>
    <col min="6" max="6" width="7" style="299" customWidth="1"/>
    <col min="7" max="7" width="6.5703125" style="299" customWidth="1"/>
    <col min="8" max="8" width="6.42578125" style="299" customWidth="1"/>
    <col min="9" max="9" width="6.5703125" style="299" customWidth="1"/>
    <col min="10" max="14" width="6.7109375" style="299" bestFit="1" customWidth="1"/>
    <col min="15" max="16" width="6.7109375" style="299" customWidth="1"/>
    <col min="17" max="17" width="6.5703125" style="299" customWidth="1"/>
    <col min="18" max="18" width="6.7109375" style="299" customWidth="1"/>
    <col min="19" max="19" width="6.42578125" style="299" bestFit="1" customWidth="1"/>
    <col min="20" max="20" width="7.28515625" style="299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7.42578125" style="299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customWidth="1"/>
    <col min="34" max="34" width="6.140625" style="299" customWidth="1"/>
    <col min="35" max="16384" width="11.42578125" style="299"/>
  </cols>
  <sheetData>
    <row r="2" spans="2:33" ht="15.75" customHeight="1" x14ac:dyDescent="0.2">
      <c r="B2" s="362"/>
      <c r="C2" s="362"/>
      <c r="D2" s="362"/>
      <c r="E2" s="362"/>
      <c r="F2" s="363" t="s">
        <v>359</v>
      </c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4"/>
    </row>
    <row r="3" spans="2:33" ht="15.75" customHeight="1" x14ac:dyDescent="0.2">
      <c r="B3" s="362"/>
      <c r="C3" s="362"/>
      <c r="D3" s="362"/>
      <c r="E3" s="362"/>
      <c r="F3" s="366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7"/>
    </row>
    <row r="4" spans="2:33" ht="15.75" customHeight="1" x14ac:dyDescent="0.2">
      <c r="B4" s="362"/>
      <c r="C4" s="362"/>
      <c r="D4" s="362"/>
      <c r="E4" s="362"/>
      <c r="F4" s="369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0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enero 2025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317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318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1193085163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4" s="304" customFormat="1" x14ac:dyDescent="0.2">
      <c r="B17" s="303">
        <v>0</v>
      </c>
      <c r="C17" s="328" t="s">
        <v>371</v>
      </c>
      <c r="D17" s="328" t="s">
        <v>371</v>
      </c>
      <c r="E17" s="328" t="s">
        <v>371</v>
      </c>
      <c r="F17" s="328" t="s">
        <v>371</v>
      </c>
      <c r="G17" s="328" t="s">
        <v>371</v>
      </c>
      <c r="H17" s="328" t="s">
        <v>371</v>
      </c>
      <c r="I17" s="328" t="s">
        <v>371</v>
      </c>
      <c r="J17" s="328" t="s">
        <v>371</v>
      </c>
      <c r="K17" s="328" t="s">
        <v>371</v>
      </c>
      <c r="L17" s="328" t="s">
        <v>371</v>
      </c>
      <c r="M17" s="328" t="s">
        <v>371</v>
      </c>
      <c r="N17" s="328" t="s">
        <v>371</v>
      </c>
      <c r="O17" s="328" t="s">
        <v>371</v>
      </c>
      <c r="P17" s="328" t="s">
        <v>371</v>
      </c>
      <c r="Q17" s="328" t="s">
        <v>371</v>
      </c>
      <c r="R17" s="328" t="s">
        <v>371</v>
      </c>
      <c r="S17" s="328" t="s">
        <v>371</v>
      </c>
      <c r="T17" s="328" t="s">
        <v>371</v>
      </c>
      <c r="U17" s="328" t="s">
        <v>371</v>
      </c>
      <c r="V17" s="328" t="s">
        <v>371</v>
      </c>
      <c r="W17" s="328" t="s">
        <v>371</v>
      </c>
      <c r="X17" s="328" t="s">
        <v>371</v>
      </c>
      <c r="Y17" s="328" t="s">
        <v>371</v>
      </c>
      <c r="Z17" s="328" t="s">
        <v>371</v>
      </c>
      <c r="AA17" s="328" t="s">
        <v>371</v>
      </c>
      <c r="AB17" s="328" t="s">
        <v>371</v>
      </c>
      <c r="AC17" s="328" t="s">
        <v>371</v>
      </c>
      <c r="AD17" s="328" t="s">
        <v>371</v>
      </c>
      <c r="AE17" s="328" t="s">
        <v>371</v>
      </c>
      <c r="AF17" s="328" t="s">
        <v>371</v>
      </c>
      <c r="AG17" s="328" t="s">
        <v>371</v>
      </c>
      <c r="AH17" s="299"/>
    </row>
    <row r="18" spans="2:34" s="304" customFormat="1" x14ac:dyDescent="0.2">
      <c r="B18" s="303">
        <v>4.1666666666666664E-2</v>
      </c>
      <c r="C18" s="328" t="s">
        <v>371</v>
      </c>
      <c r="D18" s="328" t="s">
        <v>371</v>
      </c>
      <c r="E18" s="328" t="s">
        <v>371</v>
      </c>
      <c r="F18" s="328" t="s">
        <v>371</v>
      </c>
      <c r="G18" s="328" t="s">
        <v>371</v>
      </c>
      <c r="H18" s="328" t="s">
        <v>371</v>
      </c>
      <c r="I18" s="328" t="s">
        <v>371</v>
      </c>
      <c r="J18" s="328" t="s">
        <v>371</v>
      </c>
      <c r="K18" s="328" t="s">
        <v>371</v>
      </c>
      <c r="L18" s="328" t="s">
        <v>371</v>
      </c>
      <c r="M18" s="328" t="s">
        <v>371</v>
      </c>
      <c r="N18" s="328" t="s">
        <v>371</v>
      </c>
      <c r="O18" s="328" t="s">
        <v>371</v>
      </c>
      <c r="P18" s="328" t="s">
        <v>371</v>
      </c>
      <c r="Q18" s="328" t="s">
        <v>371</v>
      </c>
      <c r="R18" s="328" t="s">
        <v>371</v>
      </c>
      <c r="S18" s="328" t="s">
        <v>371</v>
      </c>
      <c r="T18" s="328" t="s">
        <v>371</v>
      </c>
      <c r="U18" s="328" t="s">
        <v>371</v>
      </c>
      <c r="V18" s="328" t="s">
        <v>371</v>
      </c>
      <c r="W18" s="328" t="s">
        <v>371</v>
      </c>
      <c r="X18" s="328" t="s">
        <v>371</v>
      </c>
      <c r="Y18" s="328" t="s">
        <v>371</v>
      </c>
      <c r="Z18" s="328" t="s">
        <v>371</v>
      </c>
      <c r="AA18" s="328" t="s">
        <v>371</v>
      </c>
      <c r="AB18" s="328" t="s">
        <v>371</v>
      </c>
      <c r="AC18" s="328" t="s">
        <v>371</v>
      </c>
      <c r="AD18" s="328" t="s">
        <v>371</v>
      </c>
      <c r="AE18" s="328" t="s">
        <v>371</v>
      </c>
      <c r="AF18" s="328" t="s">
        <v>371</v>
      </c>
      <c r="AG18" s="328" t="s">
        <v>371</v>
      </c>
      <c r="AH18" s="299"/>
    </row>
    <row r="19" spans="2:34" s="304" customFormat="1" x14ac:dyDescent="0.2">
      <c r="B19" s="303">
        <v>8.3333333333333329E-2</v>
      </c>
      <c r="C19" s="328" t="s">
        <v>371</v>
      </c>
      <c r="D19" s="328" t="s">
        <v>371</v>
      </c>
      <c r="E19" s="328" t="s">
        <v>371</v>
      </c>
      <c r="F19" s="328" t="s">
        <v>371</v>
      </c>
      <c r="G19" s="328" t="s">
        <v>371</v>
      </c>
      <c r="H19" s="328" t="s">
        <v>371</v>
      </c>
      <c r="I19" s="328" t="s">
        <v>371</v>
      </c>
      <c r="J19" s="328" t="s">
        <v>371</v>
      </c>
      <c r="K19" s="328" t="s">
        <v>371</v>
      </c>
      <c r="L19" s="328" t="s">
        <v>371</v>
      </c>
      <c r="M19" s="328" t="s">
        <v>371</v>
      </c>
      <c r="N19" s="328" t="s">
        <v>371</v>
      </c>
      <c r="O19" s="328" t="s">
        <v>371</v>
      </c>
      <c r="P19" s="328" t="s">
        <v>371</v>
      </c>
      <c r="Q19" s="328" t="s">
        <v>371</v>
      </c>
      <c r="R19" s="328" t="s">
        <v>371</v>
      </c>
      <c r="S19" s="328" t="s">
        <v>371</v>
      </c>
      <c r="T19" s="328" t="s">
        <v>371</v>
      </c>
      <c r="U19" s="328" t="s">
        <v>371</v>
      </c>
      <c r="V19" s="328" t="s">
        <v>371</v>
      </c>
      <c r="W19" s="328" t="s">
        <v>371</v>
      </c>
      <c r="X19" s="328" t="s">
        <v>371</v>
      </c>
      <c r="Y19" s="328" t="s">
        <v>371</v>
      </c>
      <c r="Z19" s="328" t="s">
        <v>371</v>
      </c>
      <c r="AA19" s="328" t="s">
        <v>371</v>
      </c>
      <c r="AB19" s="328" t="s">
        <v>371</v>
      </c>
      <c r="AC19" s="328" t="s">
        <v>371</v>
      </c>
      <c r="AD19" s="328" t="s">
        <v>371</v>
      </c>
      <c r="AE19" s="328" t="s">
        <v>371</v>
      </c>
      <c r="AF19" s="328" t="s">
        <v>371</v>
      </c>
      <c r="AG19" s="328" t="s">
        <v>371</v>
      </c>
      <c r="AH19" s="299"/>
    </row>
    <row r="20" spans="2:34" s="304" customFormat="1" x14ac:dyDescent="0.2">
      <c r="B20" s="303">
        <v>0.125</v>
      </c>
      <c r="C20" s="328" t="s">
        <v>371</v>
      </c>
      <c r="D20" s="328" t="s">
        <v>371</v>
      </c>
      <c r="E20" s="328" t="s">
        <v>371</v>
      </c>
      <c r="F20" s="328" t="s">
        <v>371</v>
      </c>
      <c r="G20" s="328" t="s">
        <v>371</v>
      </c>
      <c r="H20" s="328" t="s">
        <v>371</v>
      </c>
      <c r="I20" s="328" t="s">
        <v>371</v>
      </c>
      <c r="J20" s="328" t="s">
        <v>371</v>
      </c>
      <c r="K20" s="328" t="s">
        <v>371</v>
      </c>
      <c r="L20" s="328" t="s">
        <v>371</v>
      </c>
      <c r="M20" s="328" t="s">
        <v>371</v>
      </c>
      <c r="N20" s="328" t="s">
        <v>371</v>
      </c>
      <c r="O20" s="328" t="s">
        <v>371</v>
      </c>
      <c r="P20" s="328" t="s">
        <v>371</v>
      </c>
      <c r="Q20" s="328" t="s">
        <v>371</v>
      </c>
      <c r="R20" s="328" t="s">
        <v>371</v>
      </c>
      <c r="S20" s="328" t="s">
        <v>371</v>
      </c>
      <c r="T20" s="328" t="s">
        <v>371</v>
      </c>
      <c r="U20" s="328" t="s">
        <v>371</v>
      </c>
      <c r="V20" s="328" t="s">
        <v>371</v>
      </c>
      <c r="W20" s="328" t="s">
        <v>371</v>
      </c>
      <c r="X20" s="328" t="s">
        <v>371</v>
      </c>
      <c r="Y20" s="328" t="s">
        <v>371</v>
      </c>
      <c r="Z20" s="328" t="s">
        <v>371</v>
      </c>
      <c r="AA20" s="328" t="s">
        <v>371</v>
      </c>
      <c r="AB20" s="328" t="s">
        <v>371</v>
      </c>
      <c r="AC20" s="328" t="s">
        <v>371</v>
      </c>
      <c r="AD20" s="328" t="s">
        <v>371</v>
      </c>
      <c r="AE20" s="328" t="s">
        <v>371</v>
      </c>
      <c r="AF20" s="328" t="s">
        <v>371</v>
      </c>
      <c r="AG20" s="328" t="s">
        <v>371</v>
      </c>
      <c r="AH20" s="299"/>
    </row>
    <row r="21" spans="2:34" s="304" customFormat="1" x14ac:dyDescent="0.2">
      <c r="B21" s="303">
        <v>0.16666666666666666</v>
      </c>
      <c r="C21" s="328" t="s">
        <v>371</v>
      </c>
      <c r="D21" s="328" t="s">
        <v>371</v>
      </c>
      <c r="E21" s="328" t="s">
        <v>371</v>
      </c>
      <c r="F21" s="328" t="s">
        <v>371</v>
      </c>
      <c r="G21" s="328" t="s">
        <v>371</v>
      </c>
      <c r="H21" s="328" t="s">
        <v>371</v>
      </c>
      <c r="I21" s="328" t="s">
        <v>371</v>
      </c>
      <c r="J21" s="328" t="s">
        <v>371</v>
      </c>
      <c r="K21" s="328" t="s">
        <v>371</v>
      </c>
      <c r="L21" s="328" t="s">
        <v>371</v>
      </c>
      <c r="M21" s="328" t="s">
        <v>371</v>
      </c>
      <c r="N21" s="328" t="s">
        <v>371</v>
      </c>
      <c r="O21" s="328" t="s">
        <v>371</v>
      </c>
      <c r="P21" s="328" t="s">
        <v>371</v>
      </c>
      <c r="Q21" s="328" t="s">
        <v>371</v>
      </c>
      <c r="R21" s="328" t="s">
        <v>371</v>
      </c>
      <c r="S21" s="328" t="s">
        <v>371</v>
      </c>
      <c r="T21" s="328" t="s">
        <v>371</v>
      </c>
      <c r="U21" s="328" t="s">
        <v>371</v>
      </c>
      <c r="V21" s="328" t="s">
        <v>371</v>
      </c>
      <c r="W21" s="328" t="s">
        <v>371</v>
      </c>
      <c r="X21" s="328" t="s">
        <v>371</v>
      </c>
      <c r="Y21" s="328" t="s">
        <v>371</v>
      </c>
      <c r="Z21" s="328" t="s">
        <v>371</v>
      </c>
      <c r="AA21" s="328" t="s">
        <v>371</v>
      </c>
      <c r="AB21" s="328" t="s">
        <v>371</v>
      </c>
      <c r="AC21" s="328" t="s">
        <v>371</v>
      </c>
      <c r="AD21" s="328" t="s">
        <v>371</v>
      </c>
      <c r="AE21" s="328" t="s">
        <v>371</v>
      </c>
      <c r="AF21" s="328" t="s">
        <v>371</v>
      </c>
      <c r="AG21" s="328" t="s">
        <v>371</v>
      </c>
      <c r="AH21" s="299"/>
    </row>
    <row r="22" spans="2:34" s="304" customFormat="1" x14ac:dyDescent="0.2">
      <c r="B22" s="303">
        <v>0.20833333333333334</v>
      </c>
      <c r="C22" s="328" t="s">
        <v>371</v>
      </c>
      <c r="D22" s="328" t="s">
        <v>371</v>
      </c>
      <c r="E22" s="328" t="s">
        <v>371</v>
      </c>
      <c r="F22" s="328" t="s">
        <v>371</v>
      </c>
      <c r="G22" s="328" t="s">
        <v>371</v>
      </c>
      <c r="H22" s="328" t="s">
        <v>371</v>
      </c>
      <c r="I22" s="328" t="s">
        <v>371</v>
      </c>
      <c r="J22" s="328" t="s">
        <v>371</v>
      </c>
      <c r="K22" s="328" t="s">
        <v>371</v>
      </c>
      <c r="L22" s="328" t="s">
        <v>371</v>
      </c>
      <c r="M22" s="328" t="s">
        <v>371</v>
      </c>
      <c r="N22" s="328" t="s">
        <v>371</v>
      </c>
      <c r="O22" s="328" t="s">
        <v>371</v>
      </c>
      <c r="P22" s="328" t="s">
        <v>371</v>
      </c>
      <c r="Q22" s="328" t="s">
        <v>371</v>
      </c>
      <c r="R22" s="328" t="s">
        <v>371</v>
      </c>
      <c r="S22" s="328" t="s">
        <v>371</v>
      </c>
      <c r="T22" s="328" t="s">
        <v>371</v>
      </c>
      <c r="U22" s="328" t="s">
        <v>371</v>
      </c>
      <c r="V22" s="328" t="s">
        <v>371</v>
      </c>
      <c r="W22" s="328" t="s">
        <v>371</v>
      </c>
      <c r="X22" s="328" t="s">
        <v>371</v>
      </c>
      <c r="Y22" s="328" t="s">
        <v>371</v>
      </c>
      <c r="Z22" s="328" t="s">
        <v>371</v>
      </c>
      <c r="AA22" s="328" t="s">
        <v>371</v>
      </c>
      <c r="AB22" s="328" t="s">
        <v>371</v>
      </c>
      <c r="AC22" s="328" t="s">
        <v>371</v>
      </c>
      <c r="AD22" s="328" t="s">
        <v>371</v>
      </c>
      <c r="AE22" s="328" t="s">
        <v>371</v>
      </c>
      <c r="AF22" s="328" t="s">
        <v>371</v>
      </c>
      <c r="AG22" s="326" t="s">
        <v>371</v>
      </c>
      <c r="AH22" s="299"/>
    </row>
    <row r="23" spans="2:34" s="304" customFormat="1" x14ac:dyDescent="0.2">
      <c r="B23" s="303">
        <v>0.25</v>
      </c>
      <c r="C23" s="328" t="s">
        <v>371</v>
      </c>
      <c r="D23" s="328" t="s">
        <v>371</v>
      </c>
      <c r="E23" s="328" t="s">
        <v>371</v>
      </c>
      <c r="F23" s="328" t="s">
        <v>371</v>
      </c>
      <c r="G23" s="328" t="s">
        <v>371</v>
      </c>
      <c r="H23" s="328" t="s">
        <v>371</v>
      </c>
      <c r="I23" s="328" t="s">
        <v>371</v>
      </c>
      <c r="J23" s="328" t="s">
        <v>371</v>
      </c>
      <c r="K23" s="328" t="s">
        <v>371</v>
      </c>
      <c r="L23" s="328" t="s">
        <v>371</v>
      </c>
      <c r="M23" s="328" t="s">
        <v>371</v>
      </c>
      <c r="N23" s="328" t="s">
        <v>371</v>
      </c>
      <c r="O23" s="328" t="s">
        <v>371</v>
      </c>
      <c r="P23" s="328" t="s">
        <v>371</v>
      </c>
      <c r="Q23" s="328" t="s">
        <v>371</v>
      </c>
      <c r="R23" s="328" t="s">
        <v>371</v>
      </c>
      <c r="S23" s="328" t="s">
        <v>371</v>
      </c>
      <c r="T23" s="328" t="s">
        <v>371</v>
      </c>
      <c r="U23" s="328" t="s">
        <v>371</v>
      </c>
      <c r="V23" s="328" t="s">
        <v>371</v>
      </c>
      <c r="W23" s="328" t="s">
        <v>371</v>
      </c>
      <c r="X23" s="328" t="s">
        <v>371</v>
      </c>
      <c r="Y23" s="328" t="s">
        <v>371</v>
      </c>
      <c r="Z23" s="328" t="s">
        <v>371</v>
      </c>
      <c r="AA23" s="328" t="s">
        <v>371</v>
      </c>
      <c r="AB23" s="328" t="s">
        <v>371</v>
      </c>
      <c r="AC23" s="328" t="s">
        <v>371</v>
      </c>
      <c r="AD23" s="328" t="s">
        <v>371</v>
      </c>
      <c r="AE23" s="328" t="s">
        <v>371</v>
      </c>
      <c r="AF23" s="328" t="s">
        <v>371</v>
      </c>
      <c r="AG23" s="326" t="s">
        <v>371</v>
      </c>
      <c r="AH23" s="299"/>
    </row>
    <row r="24" spans="2:34" s="304" customFormat="1" x14ac:dyDescent="0.2">
      <c r="B24" s="303">
        <v>0.29166666666666669</v>
      </c>
      <c r="C24" s="328" t="s">
        <v>371</v>
      </c>
      <c r="D24" s="328" t="s">
        <v>371</v>
      </c>
      <c r="E24" s="328" t="s">
        <v>371</v>
      </c>
      <c r="F24" s="328" t="s">
        <v>371</v>
      </c>
      <c r="G24" s="328" t="s">
        <v>371</v>
      </c>
      <c r="H24" s="328" t="s">
        <v>371</v>
      </c>
      <c r="I24" s="328" t="s">
        <v>371</v>
      </c>
      <c r="J24" s="328" t="s">
        <v>371</v>
      </c>
      <c r="K24" s="328" t="s">
        <v>371</v>
      </c>
      <c r="L24" s="328" t="s">
        <v>371</v>
      </c>
      <c r="M24" s="328" t="s">
        <v>371</v>
      </c>
      <c r="N24" s="328" t="s">
        <v>371</v>
      </c>
      <c r="O24" s="328" t="s">
        <v>371</v>
      </c>
      <c r="P24" s="328" t="s">
        <v>371</v>
      </c>
      <c r="Q24" s="328" t="s">
        <v>371</v>
      </c>
      <c r="R24" s="328" t="s">
        <v>371</v>
      </c>
      <c r="S24" s="328" t="s">
        <v>371</v>
      </c>
      <c r="T24" s="328" t="s">
        <v>371</v>
      </c>
      <c r="U24" s="328" t="s">
        <v>371</v>
      </c>
      <c r="V24" s="328" t="s">
        <v>371</v>
      </c>
      <c r="W24" s="328" t="s">
        <v>371</v>
      </c>
      <c r="X24" s="328" t="s">
        <v>371</v>
      </c>
      <c r="Y24" s="328" t="s">
        <v>371</v>
      </c>
      <c r="Z24" s="328" t="s">
        <v>371</v>
      </c>
      <c r="AA24" s="328" t="s">
        <v>371</v>
      </c>
      <c r="AB24" s="328" t="s">
        <v>371</v>
      </c>
      <c r="AC24" s="328" t="s">
        <v>371</v>
      </c>
      <c r="AD24" s="328" t="s">
        <v>371</v>
      </c>
      <c r="AE24" s="328" t="s">
        <v>371</v>
      </c>
      <c r="AF24" s="328" t="s">
        <v>371</v>
      </c>
      <c r="AG24" s="326" t="s">
        <v>371</v>
      </c>
      <c r="AH24" s="299"/>
    </row>
    <row r="25" spans="2:34" s="304" customFormat="1" x14ac:dyDescent="0.2">
      <c r="B25" s="303">
        <v>0.33333333333333331</v>
      </c>
      <c r="C25" s="328" t="s">
        <v>371</v>
      </c>
      <c r="D25" s="328" t="s">
        <v>371</v>
      </c>
      <c r="E25" s="328" t="s">
        <v>371</v>
      </c>
      <c r="F25" s="328" t="s">
        <v>371</v>
      </c>
      <c r="G25" s="328" t="s">
        <v>371</v>
      </c>
      <c r="H25" s="328" t="s">
        <v>371</v>
      </c>
      <c r="I25" s="328" t="s">
        <v>371</v>
      </c>
      <c r="J25" s="328" t="s">
        <v>371</v>
      </c>
      <c r="K25" s="328" t="s">
        <v>371</v>
      </c>
      <c r="L25" s="328" t="s">
        <v>371</v>
      </c>
      <c r="M25" s="328" t="s">
        <v>371</v>
      </c>
      <c r="N25" s="328" t="s">
        <v>371</v>
      </c>
      <c r="O25" s="328" t="s">
        <v>371</v>
      </c>
      <c r="P25" s="328" t="s">
        <v>371</v>
      </c>
      <c r="Q25" s="328" t="s">
        <v>371</v>
      </c>
      <c r="R25" s="328" t="s">
        <v>371</v>
      </c>
      <c r="S25" s="328" t="s">
        <v>371</v>
      </c>
      <c r="T25" s="328" t="s">
        <v>371</v>
      </c>
      <c r="U25" s="328" t="s">
        <v>371</v>
      </c>
      <c r="V25" s="328" t="s">
        <v>371</v>
      </c>
      <c r="W25" s="328" t="s">
        <v>371</v>
      </c>
      <c r="X25" s="328" t="s">
        <v>371</v>
      </c>
      <c r="Y25" s="328" t="s">
        <v>371</v>
      </c>
      <c r="Z25" s="328" t="s">
        <v>371</v>
      </c>
      <c r="AA25" s="328" t="s">
        <v>371</v>
      </c>
      <c r="AB25" s="328" t="s">
        <v>371</v>
      </c>
      <c r="AC25" s="328" t="s">
        <v>371</v>
      </c>
      <c r="AD25" s="328" t="s">
        <v>371</v>
      </c>
      <c r="AE25" s="328" t="s">
        <v>371</v>
      </c>
      <c r="AF25" s="328" t="s">
        <v>371</v>
      </c>
      <c r="AG25" s="326" t="s">
        <v>371</v>
      </c>
      <c r="AH25" s="299"/>
    </row>
    <row r="26" spans="2:34" s="304" customFormat="1" x14ac:dyDescent="0.2">
      <c r="B26" s="303">
        <v>0.375</v>
      </c>
      <c r="C26" s="328" t="s">
        <v>371</v>
      </c>
      <c r="D26" s="328" t="s">
        <v>371</v>
      </c>
      <c r="E26" s="328" t="s">
        <v>371</v>
      </c>
      <c r="F26" s="328" t="s">
        <v>371</v>
      </c>
      <c r="G26" s="328" t="s">
        <v>371</v>
      </c>
      <c r="H26" s="328" t="s">
        <v>371</v>
      </c>
      <c r="I26" s="328" t="s">
        <v>371</v>
      </c>
      <c r="J26" s="328" t="s">
        <v>371</v>
      </c>
      <c r="K26" s="328" t="s">
        <v>371</v>
      </c>
      <c r="L26" s="328" t="s">
        <v>371</v>
      </c>
      <c r="M26" s="328" t="s">
        <v>371</v>
      </c>
      <c r="N26" s="328" t="s">
        <v>371</v>
      </c>
      <c r="O26" s="328" t="s">
        <v>371</v>
      </c>
      <c r="P26" s="328" t="s">
        <v>371</v>
      </c>
      <c r="Q26" s="328" t="s">
        <v>371</v>
      </c>
      <c r="R26" s="328" t="s">
        <v>371</v>
      </c>
      <c r="S26" s="328" t="s">
        <v>371</v>
      </c>
      <c r="T26" s="328" t="s">
        <v>371</v>
      </c>
      <c r="U26" s="328" t="s">
        <v>371</v>
      </c>
      <c r="V26" s="328" t="s">
        <v>371</v>
      </c>
      <c r="W26" s="328" t="s">
        <v>371</v>
      </c>
      <c r="X26" s="328" t="s">
        <v>371</v>
      </c>
      <c r="Y26" s="328" t="s">
        <v>371</v>
      </c>
      <c r="Z26" s="328" t="s">
        <v>371</v>
      </c>
      <c r="AA26" s="328" t="s">
        <v>371</v>
      </c>
      <c r="AB26" s="328" t="s">
        <v>371</v>
      </c>
      <c r="AC26" s="328" t="s">
        <v>371</v>
      </c>
      <c r="AD26" s="328" t="s">
        <v>371</v>
      </c>
      <c r="AE26" s="328" t="s">
        <v>371</v>
      </c>
      <c r="AF26" s="328" t="s">
        <v>371</v>
      </c>
      <c r="AG26" s="326" t="s">
        <v>371</v>
      </c>
      <c r="AH26" s="299"/>
    </row>
    <row r="27" spans="2:34" s="304" customFormat="1" x14ac:dyDescent="0.2">
      <c r="B27" s="303">
        <v>0.41666666666666669</v>
      </c>
      <c r="C27" s="328" t="s">
        <v>371</v>
      </c>
      <c r="D27" s="328" t="s">
        <v>371</v>
      </c>
      <c r="E27" s="328" t="s">
        <v>371</v>
      </c>
      <c r="F27" s="328" t="s">
        <v>371</v>
      </c>
      <c r="G27" s="328" t="s">
        <v>371</v>
      </c>
      <c r="H27" s="328" t="s">
        <v>371</v>
      </c>
      <c r="I27" s="328" t="s">
        <v>371</v>
      </c>
      <c r="J27" s="328" t="s">
        <v>371</v>
      </c>
      <c r="K27" s="328" t="s">
        <v>371</v>
      </c>
      <c r="L27" s="328" t="s">
        <v>371</v>
      </c>
      <c r="M27" s="328" t="s">
        <v>371</v>
      </c>
      <c r="N27" s="328" t="s">
        <v>371</v>
      </c>
      <c r="O27" s="328" t="s">
        <v>371</v>
      </c>
      <c r="P27" s="328" t="s">
        <v>371</v>
      </c>
      <c r="Q27" s="328" t="s">
        <v>371</v>
      </c>
      <c r="R27" s="328" t="s">
        <v>371</v>
      </c>
      <c r="S27" s="328" t="s">
        <v>371</v>
      </c>
      <c r="T27" s="328" t="s">
        <v>371</v>
      </c>
      <c r="U27" s="328" t="s">
        <v>371</v>
      </c>
      <c r="V27" s="328" t="s">
        <v>371</v>
      </c>
      <c r="W27" s="328" t="s">
        <v>371</v>
      </c>
      <c r="X27" s="328" t="s">
        <v>371</v>
      </c>
      <c r="Y27" s="328" t="s">
        <v>371</v>
      </c>
      <c r="Z27" s="328" t="s">
        <v>371</v>
      </c>
      <c r="AA27" s="328" t="s">
        <v>371</v>
      </c>
      <c r="AB27" s="328" t="s">
        <v>371</v>
      </c>
      <c r="AC27" s="328" t="s">
        <v>371</v>
      </c>
      <c r="AD27" s="328" t="s">
        <v>371</v>
      </c>
      <c r="AE27" s="328" t="s">
        <v>371</v>
      </c>
      <c r="AF27" s="328" t="s">
        <v>371</v>
      </c>
      <c r="AG27" s="326" t="s">
        <v>371</v>
      </c>
      <c r="AH27" s="299"/>
    </row>
    <row r="28" spans="2:34" s="304" customFormat="1" x14ac:dyDescent="0.2">
      <c r="B28" s="303">
        <v>0.45833333333333331</v>
      </c>
      <c r="C28" s="328" t="s">
        <v>371</v>
      </c>
      <c r="D28" s="328" t="s">
        <v>371</v>
      </c>
      <c r="E28" s="328" t="s">
        <v>371</v>
      </c>
      <c r="F28" s="328" t="s">
        <v>371</v>
      </c>
      <c r="G28" s="328" t="s">
        <v>371</v>
      </c>
      <c r="H28" s="328" t="s">
        <v>371</v>
      </c>
      <c r="I28" s="328" t="s">
        <v>371</v>
      </c>
      <c r="J28" s="328" t="s">
        <v>371</v>
      </c>
      <c r="K28" s="328" t="s">
        <v>371</v>
      </c>
      <c r="L28" s="328" t="s">
        <v>371</v>
      </c>
      <c r="M28" s="328" t="s">
        <v>371</v>
      </c>
      <c r="N28" s="328" t="s">
        <v>371</v>
      </c>
      <c r="O28" s="328" t="s">
        <v>371</v>
      </c>
      <c r="P28" s="328" t="s">
        <v>371</v>
      </c>
      <c r="Q28" s="328" t="s">
        <v>371</v>
      </c>
      <c r="R28" s="328" t="s">
        <v>371</v>
      </c>
      <c r="S28" s="328" t="s">
        <v>371</v>
      </c>
      <c r="T28" s="328" t="s">
        <v>371</v>
      </c>
      <c r="U28" s="328" t="s">
        <v>371</v>
      </c>
      <c r="V28" s="328" t="s">
        <v>371</v>
      </c>
      <c r="W28" s="328" t="s">
        <v>371</v>
      </c>
      <c r="X28" s="328" t="s">
        <v>371</v>
      </c>
      <c r="Y28" s="328" t="s">
        <v>371</v>
      </c>
      <c r="Z28" s="328" t="s">
        <v>371</v>
      </c>
      <c r="AA28" s="328" t="s">
        <v>371</v>
      </c>
      <c r="AB28" s="328" t="s">
        <v>371</v>
      </c>
      <c r="AC28" s="328" t="s">
        <v>371</v>
      </c>
      <c r="AD28" s="328" t="s">
        <v>371</v>
      </c>
      <c r="AE28" s="328" t="s">
        <v>371</v>
      </c>
      <c r="AF28" s="328" t="s">
        <v>371</v>
      </c>
      <c r="AG28" s="326" t="s">
        <v>371</v>
      </c>
      <c r="AH28" s="299"/>
    </row>
    <row r="29" spans="2:34" s="304" customFormat="1" x14ac:dyDescent="0.2">
      <c r="B29" s="303">
        <v>0.5</v>
      </c>
      <c r="C29" s="328" t="s">
        <v>371</v>
      </c>
      <c r="D29" s="328" t="s">
        <v>371</v>
      </c>
      <c r="E29" s="328" t="s">
        <v>371</v>
      </c>
      <c r="F29" s="328" t="s">
        <v>371</v>
      </c>
      <c r="G29" s="328" t="s">
        <v>371</v>
      </c>
      <c r="H29" s="328" t="s">
        <v>371</v>
      </c>
      <c r="I29" s="328" t="s">
        <v>371</v>
      </c>
      <c r="J29" s="328" t="s">
        <v>371</v>
      </c>
      <c r="K29" s="328" t="s">
        <v>371</v>
      </c>
      <c r="L29" s="328" t="s">
        <v>371</v>
      </c>
      <c r="M29" s="328" t="s">
        <v>371</v>
      </c>
      <c r="N29" s="328" t="s">
        <v>371</v>
      </c>
      <c r="O29" s="328" t="s">
        <v>371</v>
      </c>
      <c r="P29" s="328" t="s">
        <v>371</v>
      </c>
      <c r="Q29" s="328" t="s">
        <v>371</v>
      </c>
      <c r="R29" s="328" t="s">
        <v>371</v>
      </c>
      <c r="S29" s="328" t="s">
        <v>371</v>
      </c>
      <c r="T29" s="328" t="s">
        <v>371</v>
      </c>
      <c r="U29" s="328" t="s">
        <v>371</v>
      </c>
      <c r="V29" s="328" t="s">
        <v>371</v>
      </c>
      <c r="W29" s="328" t="s">
        <v>371</v>
      </c>
      <c r="X29" s="328" t="s">
        <v>371</v>
      </c>
      <c r="Y29" s="328" t="s">
        <v>371</v>
      </c>
      <c r="Z29" s="328" t="s">
        <v>371</v>
      </c>
      <c r="AA29" s="328" t="s">
        <v>371</v>
      </c>
      <c r="AB29" s="328" t="s">
        <v>371</v>
      </c>
      <c r="AC29" s="328" t="s">
        <v>371</v>
      </c>
      <c r="AD29" s="328" t="s">
        <v>371</v>
      </c>
      <c r="AE29" s="328" t="s">
        <v>371</v>
      </c>
      <c r="AF29" s="328" t="s">
        <v>371</v>
      </c>
      <c r="AG29" s="326" t="s">
        <v>371</v>
      </c>
      <c r="AH29" s="299"/>
    </row>
    <row r="30" spans="2:34" s="304" customFormat="1" x14ac:dyDescent="0.2">
      <c r="B30" s="303">
        <v>0.54166666666666663</v>
      </c>
      <c r="C30" s="328" t="s">
        <v>371</v>
      </c>
      <c r="D30" s="328" t="s">
        <v>371</v>
      </c>
      <c r="E30" s="328" t="s">
        <v>371</v>
      </c>
      <c r="F30" s="328" t="s">
        <v>371</v>
      </c>
      <c r="G30" s="328" t="s">
        <v>371</v>
      </c>
      <c r="H30" s="328" t="s">
        <v>371</v>
      </c>
      <c r="I30" s="328" t="s">
        <v>371</v>
      </c>
      <c r="J30" s="328" t="s">
        <v>371</v>
      </c>
      <c r="K30" s="328" t="s">
        <v>371</v>
      </c>
      <c r="L30" s="328" t="s">
        <v>371</v>
      </c>
      <c r="M30" s="328" t="s">
        <v>371</v>
      </c>
      <c r="N30" s="328" t="s">
        <v>371</v>
      </c>
      <c r="O30" s="328" t="s">
        <v>371</v>
      </c>
      <c r="P30" s="328" t="s">
        <v>371</v>
      </c>
      <c r="Q30" s="328" t="s">
        <v>371</v>
      </c>
      <c r="R30" s="328" t="s">
        <v>371</v>
      </c>
      <c r="S30" s="328" t="s">
        <v>371</v>
      </c>
      <c r="T30" s="328" t="s">
        <v>371</v>
      </c>
      <c r="U30" s="328" t="s">
        <v>371</v>
      </c>
      <c r="V30" s="328" t="s">
        <v>371</v>
      </c>
      <c r="W30" s="328" t="s">
        <v>371</v>
      </c>
      <c r="X30" s="328" t="s">
        <v>371</v>
      </c>
      <c r="Y30" s="328" t="s">
        <v>371</v>
      </c>
      <c r="Z30" s="328" t="s">
        <v>371</v>
      </c>
      <c r="AA30" s="328" t="s">
        <v>371</v>
      </c>
      <c r="AB30" s="328" t="s">
        <v>371</v>
      </c>
      <c r="AC30" s="328" t="s">
        <v>371</v>
      </c>
      <c r="AD30" s="328" t="s">
        <v>371</v>
      </c>
      <c r="AE30" s="328" t="s">
        <v>371</v>
      </c>
      <c r="AF30" s="328" t="s">
        <v>371</v>
      </c>
      <c r="AG30" s="326" t="s">
        <v>371</v>
      </c>
      <c r="AH30" s="299"/>
    </row>
    <row r="31" spans="2:34" s="304" customFormat="1" x14ac:dyDescent="0.2">
      <c r="B31" s="303">
        <v>0.58333333333333337</v>
      </c>
      <c r="C31" s="328" t="s">
        <v>371</v>
      </c>
      <c r="D31" s="328" t="s">
        <v>371</v>
      </c>
      <c r="E31" s="328" t="s">
        <v>371</v>
      </c>
      <c r="F31" s="328" t="s">
        <v>371</v>
      </c>
      <c r="G31" s="328" t="s">
        <v>371</v>
      </c>
      <c r="H31" s="326" t="s">
        <v>371</v>
      </c>
      <c r="I31" s="328" t="s">
        <v>371</v>
      </c>
      <c r="J31" s="328" t="s">
        <v>371</v>
      </c>
      <c r="K31" s="328" t="s">
        <v>371</v>
      </c>
      <c r="L31" s="328" t="s">
        <v>371</v>
      </c>
      <c r="M31" s="328" t="s">
        <v>371</v>
      </c>
      <c r="N31" s="328" t="s">
        <v>371</v>
      </c>
      <c r="O31" s="328" t="s">
        <v>371</v>
      </c>
      <c r="P31" s="328" t="s">
        <v>371</v>
      </c>
      <c r="Q31" s="328" t="s">
        <v>371</v>
      </c>
      <c r="R31" s="328" t="s">
        <v>371</v>
      </c>
      <c r="S31" s="328" t="s">
        <v>371</v>
      </c>
      <c r="T31" s="328" t="s">
        <v>371</v>
      </c>
      <c r="U31" s="328" t="s">
        <v>371</v>
      </c>
      <c r="V31" s="328" t="s">
        <v>371</v>
      </c>
      <c r="W31" s="328" t="s">
        <v>371</v>
      </c>
      <c r="X31" s="328" t="s">
        <v>371</v>
      </c>
      <c r="Y31" s="328" t="s">
        <v>371</v>
      </c>
      <c r="Z31" s="328" t="s">
        <v>371</v>
      </c>
      <c r="AA31" s="328" t="s">
        <v>371</v>
      </c>
      <c r="AB31" s="328" t="s">
        <v>371</v>
      </c>
      <c r="AC31" s="328" t="s">
        <v>371</v>
      </c>
      <c r="AD31" s="328" t="s">
        <v>371</v>
      </c>
      <c r="AE31" s="328" t="s">
        <v>371</v>
      </c>
      <c r="AF31" s="328" t="s">
        <v>371</v>
      </c>
      <c r="AG31" s="326" t="s">
        <v>371</v>
      </c>
      <c r="AH31" s="299"/>
    </row>
    <row r="32" spans="2:34" s="304" customFormat="1" x14ac:dyDescent="0.2">
      <c r="B32" s="303">
        <v>0.625</v>
      </c>
      <c r="C32" s="328" t="s">
        <v>371</v>
      </c>
      <c r="D32" s="328" t="s">
        <v>371</v>
      </c>
      <c r="E32" s="328" t="s">
        <v>371</v>
      </c>
      <c r="F32" s="328" t="s">
        <v>371</v>
      </c>
      <c r="G32" s="328" t="s">
        <v>371</v>
      </c>
      <c r="H32" s="328" t="s">
        <v>371</v>
      </c>
      <c r="I32" s="328" t="s">
        <v>371</v>
      </c>
      <c r="J32" s="328" t="s">
        <v>371</v>
      </c>
      <c r="K32" s="328" t="s">
        <v>371</v>
      </c>
      <c r="L32" s="328" t="s">
        <v>371</v>
      </c>
      <c r="M32" s="328" t="s">
        <v>371</v>
      </c>
      <c r="N32" s="328" t="s">
        <v>371</v>
      </c>
      <c r="O32" s="328" t="s">
        <v>371</v>
      </c>
      <c r="P32" s="328" t="s">
        <v>371</v>
      </c>
      <c r="Q32" s="328" t="s">
        <v>371</v>
      </c>
      <c r="R32" s="328" t="s">
        <v>371</v>
      </c>
      <c r="S32" s="328" t="s">
        <v>371</v>
      </c>
      <c r="T32" s="328" t="s">
        <v>371</v>
      </c>
      <c r="U32" s="328" t="s">
        <v>371</v>
      </c>
      <c r="V32" s="328" t="s">
        <v>371</v>
      </c>
      <c r="W32" s="328" t="s">
        <v>371</v>
      </c>
      <c r="X32" s="328" t="s">
        <v>371</v>
      </c>
      <c r="Y32" s="328" t="s">
        <v>371</v>
      </c>
      <c r="Z32" s="328" t="s">
        <v>371</v>
      </c>
      <c r="AA32" s="328" t="s">
        <v>371</v>
      </c>
      <c r="AB32" s="328" t="s">
        <v>371</v>
      </c>
      <c r="AC32" s="328" t="s">
        <v>371</v>
      </c>
      <c r="AD32" s="328" t="s">
        <v>371</v>
      </c>
      <c r="AE32" s="328" t="s">
        <v>371</v>
      </c>
      <c r="AF32" s="328" t="s">
        <v>371</v>
      </c>
      <c r="AG32" s="326" t="s">
        <v>371</v>
      </c>
      <c r="AH32" s="299"/>
    </row>
    <row r="33" spans="2:37" s="304" customFormat="1" x14ac:dyDescent="0.2">
      <c r="B33" s="303">
        <v>0.66666666666666663</v>
      </c>
      <c r="C33" s="328" t="s">
        <v>371</v>
      </c>
      <c r="D33" s="328" t="s">
        <v>371</v>
      </c>
      <c r="E33" s="328" t="s">
        <v>371</v>
      </c>
      <c r="F33" s="328" t="s">
        <v>371</v>
      </c>
      <c r="G33" s="328" t="s">
        <v>371</v>
      </c>
      <c r="H33" s="328" t="s">
        <v>371</v>
      </c>
      <c r="I33" s="328" t="s">
        <v>371</v>
      </c>
      <c r="J33" s="328" t="s">
        <v>371</v>
      </c>
      <c r="K33" s="328" t="s">
        <v>371</v>
      </c>
      <c r="L33" s="328" t="s">
        <v>371</v>
      </c>
      <c r="M33" s="328" t="s">
        <v>371</v>
      </c>
      <c r="N33" s="328" t="s">
        <v>371</v>
      </c>
      <c r="O33" s="328" t="s">
        <v>371</v>
      </c>
      <c r="P33" s="328" t="s">
        <v>371</v>
      </c>
      <c r="Q33" s="328" t="s">
        <v>371</v>
      </c>
      <c r="R33" s="328" t="s">
        <v>371</v>
      </c>
      <c r="S33" s="328" t="s">
        <v>371</v>
      </c>
      <c r="T33" s="328" t="s">
        <v>371</v>
      </c>
      <c r="U33" s="328" t="s">
        <v>371</v>
      </c>
      <c r="V33" s="328" t="s">
        <v>371</v>
      </c>
      <c r="W33" s="328" t="s">
        <v>371</v>
      </c>
      <c r="X33" s="328" t="s">
        <v>371</v>
      </c>
      <c r="Y33" s="328" t="s">
        <v>371</v>
      </c>
      <c r="Z33" s="328" t="s">
        <v>371</v>
      </c>
      <c r="AA33" s="328" t="s">
        <v>371</v>
      </c>
      <c r="AB33" s="328" t="s">
        <v>371</v>
      </c>
      <c r="AC33" s="328" t="s">
        <v>371</v>
      </c>
      <c r="AD33" s="328" t="s">
        <v>371</v>
      </c>
      <c r="AE33" s="328" t="s">
        <v>371</v>
      </c>
      <c r="AF33" s="328" t="s">
        <v>371</v>
      </c>
      <c r="AG33" s="326" t="s">
        <v>371</v>
      </c>
      <c r="AH33" s="299"/>
    </row>
    <row r="34" spans="2:37" s="304" customFormat="1" x14ac:dyDescent="0.2">
      <c r="B34" s="303">
        <v>0.70833333333333337</v>
      </c>
      <c r="C34" s="328" t="s">
        <v>371</v>
      </c>
      <c r="D34" s="328" t="s">
        <v>371</v>
      </c>
      <c r="E34" s="328" t="s">
        <v>371</v>
      </c>
      <c r="F34" s="328" t="s">
        <v>371</v>
      </c>
      <c r="G34" s="328" t="s">
        <v>371</v>
      </c>
      <c r="H34" s="328" t="s">
        <v>371</v>
      </c>
      <c r="I34" s="328" t="s">
        <v>371</v>
      </c>
      <c r="J34" s="328" t="s">
        <v>371</v>
      </c>
      <c r="K34" s="328" t="s">
        <v>371</v>
      </c>
      <c r="L34" s="328" t="s">
        <v>371</v>
      </c>
      <c r="M34" s="328" t="s">
        <v>371</v>
      </c>
      <c r="N34" s="328" t="s">
        <v>371</v>
      </c>
      <c r="O34" s="328" t="s">
        <v>371</v>
      </c>
      <c r="P34" s="328" t="s">
        <v>371</v>
      </c>
      <c r="Q34" s="328" t="s">
        <v>371</v>
      </c>
      <c r="R34" s="328" t="s">
        <v>371</v>
      </c>
      <c r="S34" s="328" t="s">
        <v>371</v>
      </c>
      <c r="T34" s="328" t="s">
        <v>371</v>
      </c>
      <c r="U34" s="328" t="s">
        <v>371</v>
      </c>
      <c r="V34" s="328" t="s">
        <v>371</v>
      </c>
      <c r="W34" s="328" t="s">
        <v>371</v>
      </c>
      <c r="X34" s="328" t="s">
        <v>371</v>
      </c>
      <c r="Y34" s="328" t="s">
        <v>371</v>
      </c>
      <c r="Z34" s="328" t="s">
        <v>371</v>
      </c>
      <c r="AA34" s="328" t="s">
        <v>371</v>
      </c>
      <c r="AB34" s="328" t="s">
        <v>371</v>
      </c>
      <c r="AC34" s="328" t="s">
        <v>371</v>
      </c>
      <c r="AD34" s="328" t="s">
        <v>371</v>
      </c>
      <c r="AE34" s="328" t="s">
        <v>371</v>
      </c>
      <c r="AF34" s="328" t="s">
        <v>371</v>
      </c>
      <c r="AG34" s="326" t="s">
        <v>371</v>
      </c>
      <c r="AH34" s="299"/>
    </row>
    <row r="35" spans="2:37" s="304" customFormat="1" x14ac:dyDescent="0.2">
      <c r="B35" s="303">
        <v>0.75</v>
      </c>
      <c r="C35" s="328" t="s">
        <v>371</v>
      </c>
      <c r="D35" s="328" t="s">
        <v>371</v>
      </c>
      <c r="E35" s="328" t="s">
        <v>371</v>
      </c>
      <c r="F35" s="328" t="s">
        <v>371</v>
      </c>
      <c r="G35" s="328" t="s">
        <v>371</v>
      </c>
      <c r="H35" s="328" t="s">
        <v>371</v>
      </c>
      <c r="I35" s="328" t="s">
        <v>371</v>
      </c>
      <c r="J35" s="328" t="s">
        <v>371</v>
      </c>
      <c r="K35" s="328" t="s">
        <v>371</v>
      </c>
      <c r="L35" s="328" t="s">
        <v>371</v>
      </c>
      <c r="M35" s="328" t="s">
        <v>371</v>
      </c>
      <c r="N35" s="328" t="s">
        <v>371</v>
      </c>
      <c r="O35" s="328" t="s">
        <v>371</v>
      </c>
      <c r="P35" s="328" t="s">
        <v>371</v>
      </c>
      <c r="Q35" s="328" t="s">
        <v>371</v>
      </c>
      <c r="R35" s="328" t="s">
        <v>371</v>
      </c>
      <c r="S35" s="328" t="s">
        <v>371</v>
      </c>
      <c r="T35" s="328" t="s">
        <v>371</v>
      </c>
      <c r="U35" s="328" t="s">
        <v>371</v>
      </c>
      <c r="V35" s="328" t="s">
        <v>371</v>
      </c>
      <c r="W35" s="328" t="s">
        <v>371</v>
      </c>
      <c r="X35" s="328" t="s">
        <v>371</v>
      </c>
      <c r="Y35" s="328" t="s">
        <v>371</v>
      </c>
      <c r="Z35" s="328" t="s">
        <v>371</v>
      </c>
      <c r="AA35" s="328" t="s">
        <v>371</v>
      </c>
      <c r="AB35" s="328" t="s">
        <v>371</v>
      </c>
      <c r="AC35" s="328" t="s">
        <v>371</v>
      </c>
      <c r="AD35" s="328" t="s">
        <v>371</v>
      </c>
      <c r="AE35" s="328" t="s">
        <v>371</v>
      </c>
      <c r="AF35" s="328" t="s">
        <v>371</v>
      </c>
      <c r="AG35" s="326" t="s">
        <v>371</v>
      </c>
      <c r="AH35" s="299"/>
      <c r="AK35" s="295"/>
    </row>
    <row r="36" spans="2:37" s="304" customFormat="1" x14ac:dyDescent="0.2">
      <c r="B36" s="303">
        <v>0.79166666666666663</v>
      </c>
      <c r="C36" s="328" t="s">
        <v>371</v>
      </c>
      <c r="D36" s="328" t="s">
        <v>371</v>
      </c>
      <c r="E36" s="328" t="s">
        <v>371</v>
      </c>
      <c r="F36" s="328" t="s">
        <v>371</v>
      </c>
      <c r="G36" s="328" t="s">
        <v>371</v>
      </c>
      <c r="H36" s="328" t="s">
        <v>371</v>
      </c>
      <c r="I36" s="328" t="s">
        <v>371</v>
      </c>
      <c r="J36" s="328" t="s">
        <v>371</v>
      </c>
      <c r="K36" s="328" t="s">
        <v>371</v>
      </c>
      <c r="L36" s="328" t="s">
        <v>371</v>
      </c>
      <c r="M36" s="328" t="s">
        <v>371</v>
      </c>
      <c r="N36" s="328" t="s">
        <v>371</v>
      </c>
      <c r="O36" s="328" t="s">
        <v>371</v>
      </c>
      <c r="P36" s="328" t="s">
        <v>371</v>
      </c>
      <c r="Q36" s="328" t="s">
        <v>371</v>
      </c>
      <c r="R36" s="328" t="s">
        <v>371</v>
      </c>
      <c r="S36" s="328" t="s">
        <v>371</v>
      </c>
      <c r="T36" s="328" t="s">
        <v>371</v>
      </c>
      <c r="U36" s="328" t="s">
        <v>371</v>
      </c>
      <c r="V36" s="328" t="s">
        <v>371</v>
      </c>
      <c r="W36" s="328" t="s">
        <v>371</v>
      </c>
      <c r="X36" s="328" t="s">
        <v>371</v>
      </c>
      <c r="Y36" s="328" t="s">
        <v>371</v>
      </c>
      <c r="Z36" s="328" t="s">
        <v>371</v>
      </c>
      <c r="AA36" s="328" t="s">
        <v>371</v>
      </c>
      <c r="AB36" s="328" t="s">
        <v>371</v>
      </c>
      <c r="AC36" s="328" t="s">
        <v>371</v>
      </c>
      <c r="AD36" s="328" t="s">
        <v>371</v>
      </c>
      <c r="AE36" s="328" t="s">
        <v>371</v>
      </c>
      <c r="AF36" s="328" t="s">
        <v>371</v>
      </c>
      <c r="AG36" s="326" t="s">
        <v>371</v>
      </c>
      <c r="AH36" s="299"/>
      <c r="AK36" s="295"/>
    </row>
    <row r="37" spans="2:37" s="304" customFormat="1" x14ac:dyDescent="0.2">
      <c r="B37" s="303">
        <v>0.83333333333333337</v>
      </c>
      <c r="C37" s="328" t="s">
        <v>371</v>
      </c>
      <c r="D37" s="328" t="s">
        <v>371</v>
      </c>
      <c r="E37" s="328" t="s">
        <v>371</v>
      </c>
      <c r="F37" s="328" t="s">
        <v>371</v>
      </c>
      <c r="G37" s="328" t="s">
        <v>371</v>
      </c>
      <c r="H37" s="328" t="s">
        <v>371</v>
      </c>
      <c r="I37" s="328" t="s">
        <v>371</v>
      </c>
      <c r="J37" s="328" t="s">
        <v>371</v>
      </c>
      <c r="K37" s="328" t="s">
        <v>371</v>
      </c>
      <c r="L37" s="328" t="s">
        <v>371</v>
      </c>
      <c r="M37" s="328" t="s">
        <v>371</v>
      </c>
      <c r="N37" s="328" t="s">
        <v>371</v>
      </c>
      <c r="O37" s="328" t="s">
        <v>371</v>
      </c>
      <c r="P37" s="328" t="s">
        <v>371</v>
      </c>
      <c r="Q37" s="328" t="s">
        <v>371</v>
      </c>
      <c r="R37" s="328" t="s">
        <v>371</v>
      </c>
      <c r="S37" s="328" t="s">
        <v>371</v>
      </c>
      <c r="T37" s="328" t="s">
        <v>371</v>
      </c>
      <c r="U37" s="328" t="s">
        <v>371</v>
      </c>
      <c r="V37" s="328" t="s">
        <v>371</v>
      </c>
      <c r="W37" s="328" t="s">
        <v>371</v>
      </c>
      <c r="X37" s="328" t="s">
        <v>371</v>
      </c>
      <c r="Y37" s="328" t="s">
        <v>371</v>
      </c>
      <c r="Z37" s="328" t="s">
        <v>371</v>
      </c>
      <c r="AA37" s="328" t="s">
        <v>371</v>
      </c>
      <c r="AB37" s="328" t="s">
        <v>371</v>
      </c>
      <c r="AC37" s="328" t="s">
        <v>371</v>
      </c>
      <c r="AD37" s="328" t="s">
        <v>371</v>
      </c>
      <c r="AE37" s="328" t="s">
        <v>371</v>
      </c>
      <c r="AF37" s="328" t="s">
        <v>371</v>
      </c>
      <c r="AG37" s="326" t="s">
        <v>371</v>
      </c>
      <c r="AH37" s="299"/>
      <c r="AK37" s="295"/>
    </row>
    <row r="38" spans="2:37" s="304" customFormat="1" x14ac:dyDescent="0.2">
      <c r="B38" s="303">
        <v>0.875</v>
      </c>
      <c r="C38" s="328" t="s">
        <v>371</v>
      </c>
      <c r="D38" s="328" t="s">
        <v>371</v>
      </c>
      <c r="E38" s="328" t="s">
        <v>371</v>
      </c>
      <c r="F38" s="328" t="s">
        <v>371</v>
      </c>
      <c r="G38" s="328" t="s">
        <v>371</v>
      </c>
      <c r="H38" s="328" t="s">
        <v>371</v>
      </c>
      <c r="I38" s="328" t="s">
        <v>371</v>
      </c>
      <c r="J38" s="328" t="s">
        <v>371</v>
      </c>
      <c r="K38" s="328" t="s">
        <v>371</v>
      </c>
      <c r="L38" s="328" t="s">
        <v>371</v>
      </c>
      <c r="M38" s="328" t="s">
        <v>371</v>
      </c>
      <c r="N38" s="328" t="s">
        <v>371</v>
      </c>
      <c r="O38" s="328" t="s">
        <v>371</v>
      </c>
      <c r="P38" s="328" t="s">
        <v>371</v>
      </c>
      <c r="Q38" s="328" t="s">
        <v>371</v>
      </c>
      <c r="R38" s="328" t="s">
        <v>371</v>
      </c>
      <c r="S38" s="328" t="s">
        <v>371</v>
      </c>
      <c r="T38" s="328" t="s">
        <v>371</v>
      </c>
      <c r="U38" s="328" t="s">
        <v>371</v>
      </c>
      <c r="V38" s="328" t="s">
        <v>371</v>
      </c>
      <c r="W38" s="328" t="s">
        <v>371</v>
      </c>
      <c r="X38" s="328" t="s">
        <v>371</v>
      </c>
      <c r="Y38" s="328" t="s">
        <v>371</v>
      </c>
      <c r="Z38" s="328" t="s">
        <v>371</v>
      </c>
      <c r="AA38" s="328" t="s">
        <v>371</v>
      </c>
      <c r="AB38" s="328" t="s">
        <v>371</v>
      </c>
      <c r="AC38" s="328" t="s">
        <v>371</v>
      </c>
      <c r="AD38" s="328" t="s">
        <v>371</v>
      </c>
      <c r="AE38" s="328" t="s">
        <v>371</v>
      </c>
      <c r="AF38" s="328" t="s">
        <v>371</v>
      </c>
      <c r="AG38" s="326" t="s">
        <v>371</v>
      </c>
      <c r="AH38" s="299"/>
      <c r="AK38" s="295"/>
    </row>
    <row r="39" spans="2:37" s="304" customFormat="1" x14ac:dyDescent="0.2">
      <c r="B39" s="303">
        <v>0.91666666666666663</v>
      </c>
      <c r="C39" s="328" t="s">
        <v>371</v>
      </c>
      <c r="D39" s="328" t="s">
        <v>371</v>
      </c>
      <c r="E39" s="328" t="s">
        <v>371</v>
      </c>
      <c r="F39" s="328" t="s">
        <v>371</v>
      </c>
      <c r="G39" s="328" t="s">
        <v>371</v>
      </c>
      <c r="H39" s="328" t="s">
        <v>371</v>
      </c>
      <c r="I39" s="328" t="s">
        <v>371</v>
      </c>
      <c r="J39" s="328" t="s">
        <v>371</v>
      </c>
      <c r="K39" s="328" t="s">
        <v>371</v>
      </c>
      <c r="L39" s="328" t="s">
        <v>371</v>
      </c>
      <c r="M39" s="328" t="s">
        <v>371</v>
      </c>
      <c r="N39" s="328" t="s">
        <v>371</v>
      </c>
      <c r="O39" s="328" t="s">
        <v>371</v>
      </c>
      <c r="P39" s="328" t="s">
        <v>371</v>
      </c>
      <c r="Q39" s="328" t="s">
        <v>371</v>
      </c>
      <c r="R39" s="328" t="s">
        <v>371</v>
      </c>
      <c r="S39" s="328" t="s">
        <v>371</v>
      </c>
      <c r="T39" s="328" t="s">
        <v>371</v>
      </c>
      <c r="U39" s="328" t="s">
        <v>371</v>
      </c>
      <c r="V39" s="328" t="s">
        <v>371</v>
      </c>
      <c r="W39" s="328" t="s">
        <v>371</v>
      </c>
      <c r="X39" s="328" t="s">
        <v>371</v>
      </c>
      <c r="Y39" s="328" t="s">
        <v>371</v>
      </c>
      <c r="Z39" s="328" t="s">
        <v>371</v>
      </c>
      <c r="AA39" s="328" t="s">
        <v>371</v>
      </c>
      <c r="AB39" s="328" t="s">
        <v>371</v>
      </c>
      <c r="AC39" s="328" t="s">
        <v>371</v>
      </c>
      <c r="AD39" s="328" t="s">
        <v>371</v>
      </c>
      <c r="AE39" s="328" t="s">
        <v>371</v>
      </c>
      <c r="AF39" s="328" t="s">
        <v>371</v>
      </c>
      <c r="AG39" s="326" t="s">
        <v>371</v>
      </c>
      <c r="AH39" s="299"/>
    </row>
    <row r="40" spans="2:37" s="304" customFormat="1" x14ac:dyDescent="0.2">
      <c r="B40" s="303">
        <v>0.95833333333333337</v>
      </c>
      <c r="C40" s="328" t="s">
        <v>371</v>
      </c>
      <c r="D40" s="328" t="s">
        <v>371</v>
      </c>
      <c r="E40" s="328" t="s">
        <v>371</v>
      </c>
      <c r="F40" s="328" t="s">
        <v>371</v>
      </c>
      <c r="G40" s="328" t="s">
        <v>371</v>
      </c>
      <c r="H40" s="328" t="s">
        <v>371</v>
      </c>
      <c r="I40" s="328" t="s">
        <v>371</v>
      </c>
      <c r="J40" s="328" t="s">
        <v>371</v>
      </c>
      <c r="K40" s="328" t="s">
        <v>371</v>
      </c>
      <c r="L40" s="328" t="s">
        <v>371</v>
      </c>
      <c r="M40" s="328" t="s">
        <v>371</v>
      </c>
      <c r="N40" s="328" t="s">
        <v>371</v>
      </c>
      <c r="O40" s="328" t="s">
        <v>371</v>
      </c>
      <c r="P40" s="328" t="s">
        <v>371</v>
      </c>
      <c r="Q40" s="328" t="s">
        <v>371</v>
      </c>
      <c r="R40" s="328" t="s">
        <v>371</v>
      </c>
      <c r="S40" s="328" t="s">
        <v>371</v>
      </c>
      <c r="T40" s="328" t="s">
        <v>371</v>
      </c>
      <c r="U40" s="328" t="s">
        <v>371</v>
      </c>
      <c r="V40" s="328" t="s">
        <v>371</v>
      </c>
      <c r="W40" s="328" t="s">
        <v>371</v>
      </c>
      <c r="X40" s="328" t="s">
        <v>371</v>
      </c>
      <c r="Y40" s="328" t="s">
        <v>371</v>
      </c>
      <c r="Z40" s="328" t="s">
        <v>371</v>
      </c>
      <c r="AA40" s="328" t="s">
        <v>371</v>
      </c>
      <c r="AB40" s="328" t="s">
        <v>371</v>
      </c>
      <c r="AC40" s="328" t="s">
        <v>371</v>
      </c>
      <c r="AD40" s="328" t="s">
        <v>371</v>
      </c>
      <c r="AE40" s="328" t="s">
        <v>371</v>
      </c>
      <c r="AF40" s="328" t="s">
        <v>371</v>
      </c>
      <c r="AG40" s="326" t="s">
        <v>371</v>
      </c>
      <c r="AH40" s="299"/>
    </row>
    <row r="41" spans="2:37" s="305" customFormat="1" ht="27" customHeight="1" x14ac:dyDescent="0.2">
      <c r="B41" s="301" t="s">
        <v>327</v>
      </c>
      <c r="C41" s="373" t="s">
        <v>328</v>
      </c>
      <c r="D41" s="374"/>
      <c r="E41" s="374"/>
      <c r="F41" s="374"/>
      <c r="G41" s="374"/>
      <c r="H41" s="374"/>
      <c r="I41" s="374"/>
      <c r="J41" s="374"/>
      <c r="K41" s="374"/>
      <c r="L41" s="374"/>
      <c r="M41" s="374"/>
      <c r="N41" s="374"/>
      <c r="O41" s="374"/>
      <c r="P41" s="374"/>
      <c r="Q41" s="374"/>
      <c r="R41" s="374"/>
      <c r="S41" s="374"/>
      <c r="T41" s="374"/>
      <c r="U41" s="374"/>
      <c r="V41" s="374"/>
      <c r="W41" s="374"/>
      <c r="X41" s="374"/>
      <c r="Y41" s="374"/>
      <c r="Z41" s="374"/>
      <c r="AA41" s="374"/>
      <c r="AB41" s="374"/>
      <c r="AC41" s="374"/>
      <c r="AD41" s="374"/>
      <c r="AE41" s="374"/>
      <c r="AF41" s="374"/>
      <c r="AG41" s="374"/>
      <c r="AH41" s="299"/>
    </row>
    <row r="42" spans="2:37" s="284" customFormat="1" ht="13.5" customHeight="1" x14ac:dyDescent="0.2">
      <c r="B42" s="298" t="s">
        <v>374</v>
      </c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</row>
    <row r="43" spans="2:37" x14ac:dyDescent="0.2">
      <c r="B43" s="298"/>
    </row>
    <row r="44" spans="2:37" x14ac:dyDescent="0.2">
      <c r="B44" s="298"/>
    </row>
    <row r="45" spans="2:37" x14ac:dyDescent="0.2">
      <c r="B45" s="298"/>
    </row>
    <row r="46" spans="2:37" x14ac:dyDescent="0.2">
      <c r="B46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K43"/>
  <sheetViews>
    <sheetView showGridLines="0" view="pageBreakPreview" topLeftCell="A10" zoomScale="60" zoomScaleNormal="60" workbookViewId="0">
      <selection activeCell="B42" sqref="B42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6.7109375" style="299" customWidth="1"/>
    <col min="6" max="6" width="7" style="299" customWidth="1"/>
    <col min="7" max="7" width="6.5703125" style="299" customWidth="1"/>
    <col min="8" max="8" width="6.42578125" style="299" customWidth="1"/>
    <col min="9" max="9" width="6.5703125" style="299" customWidth="1"/>
    <col min="10" max="14" width="6.7109375" style="299" bestFit="1" customWidth="1"/>
    <col min="15" max="16" width="6.7109375" style="299" customWidth="1"/>
    <col min="17" max="17" width="6.5703125" style="299" customWidth="1"/>
    <col min="18" max="18" width="6.7109375" style="299" customWidth="1"/>
    <col min="19" max="19" width="7" style="299" customWidth="1"/>
    <col min="20" max="20" width="7.28515625" style="299" customWidth="1"/>
    <col min="21" max="21" width="6.42578125" style="299" bestFit="1" customWidth="1"/>
    <col min="22" max="22" width="6.5703125" style="299" customWidth="1"/>
    <col min="23" max="23" width="7.42578125" style="299" customWidth="1"/>
    <col min="24" max="24" width="6.7109375" style="299" customWidth="1"/>
    <col min="25" max="25" width="6.85546875" style="299" customWidth="1"/>
    <col min="26" max="26" width="7.42578125" style="299" customWidth="1"/>
    <col min="27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28515625" style="299" customWidth="1"/>
    <col min="34" max="34" width="6.140625" style="299" customWidth="1"/>
    <col min="35" max="16384" width="11.42578125" style="299"/>
  </cols>
  <sheetData>
    <row r="1" spans="2:33" ht="12" hidden="1" customHeight="1" x14ac:dyDescent="0.2">
      <c r="B1" s="307"/>
    </row>
    <row r="2" spans="2:33" ht="15.75" hidden="1" customHeight="1" x14ac:dyDescent="0.2">
      <c r="B2" s="362"/>
      <c r="C2" s="362"/>
      <c r="D2" s="362"/>
      <c r="E2" s="362"/>
      <c r="F2" s="363" t="s">
        <v>360</v>
      </c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4"/>
    </row>
    <row r="3" spans="2:33" ht="15.75" customHeight="1" x14ac:dyDescent="0.2">
      <c r="B3" s="362"/>
      <c r="C3" s="362"/>
      <c r="D3" s="362"/>
      <c r="E3" s="362"/>
      <c r="F3" s="366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7"/>
    </row>
    <row r="4" spans="2:33" ht="30.75" customHeight="1" x14ac:dyDescent="0.2">
      <c r="B4" s="362"/>
      <c r="C4" s="362"/>
      <c r="D4" s="362"/>
      <c r="E4" s="362"/>
      <c r="F4" s="369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0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enero 2025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317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318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1193085163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4" s="304" customFormat="1" x14ac:dyDescent="0.2">
      <c r="B17" s="303">
        <v>0</v>
      </c>
      <c r="C17" s="328" t="s">
        <v>371</v>
      </c>
      <c r="D17" s="328" t="s">
        <v>371</v>
      </c>
      <c r="E17" s="328" t="s">
        <v>371</v>
      </c>
      <c r="F17" s="328" t="s">
        <v>371</v>
      </c>
      <c r="G17" s="328" t="s">
        <v>371</v>
      </c>
      <c r="H17" s="328" t="s">
        <v>371</v>
      </c>
      <c r="I17" s="328" t="s">
        <v>371</v>
      </c>
      <c r="J17" s="328" t="s">
        <v>371</v>
      </c>
      <c r="K17" s="328" t="s">
        <v>371</v>
      </c>
      <c r="L17" s="328" t="s">
        <v>371</v>
      </c>
      <c r="M17" s="328" t="s">
        <v>371</v>
      </c>
      <c r="N17" s="328" t="s">
        <v>371</v>
      </c>
      <c r="O17" s="328" t="s">
        <v>371</v>
      </c>
      <c r="P17" s="328" t="s">
        <v>371</v>
      </c>
      <c r="Q17" s="328" t="s">
        <v>371</v>
      </c>
      <c r="R17" s="328" t="s">
        <v>371</v>
      </c>
      <c r="S17" s="328" t="s">
        <v>371</v>
      </c>
      <c r="T17" s="328" t="s">
        <v>371</v>
      </c>
      <c r="U17" s="328" t="s">
        <v>371</v>
      </c>
      <c r="V17" s="328" t="s">
        <v>371</v>
      </c>
      <c r="W17" s="328" t="s">
        <v>371</v>
      </c>
      <c r="X17" s="328" t="s">
        <v>371</v>
      </c>
      <c r="Y17" s="328" t="s">
        <v>371</v>
      </c>
      <c r="Z17" s="328" t="s">
        <v>371</v>
      </c>
      <c r="AA17" s="328" t="s">
        <v>371</v>
      </c>
      <c r="AB17" s="328" t="s">
        <v>371</v>
      </c>
      <c r="AC17" s="328" t="s">
        <v>371</v>
      </c>
      <c r="AD17" s="328" t="s">
        <v>371</v>
      </c>
      <c r="AE17" s="328" t="s">
        <v>371</v>
      </c>
      <c r="AF17" s="328" t="s">
        <v>371</v>
      </c>
      <c r="AG17" s="328" t="s">
        <v>371</v>
      </c>
      <c r="AH17" s="299"/>
    </row>
    <row r="18" spans="2:34" s="304" customFormat="1" x14ac:dyDescent="0.2">
      <c r="B18" s="303">
        <v>4.1666666666666664E-2</v>
      </c>
      <c r="C18" s="328" t="s">
        <v>371</v>
      </c>
      <c r="D18" s="328" t="s">
        <v>371</v>
      </c>
      <c r="E18" s="328" t="s">
        <v>371</v>
      </c>
      <c r="F18" s="328" t="s">
        <v>371</v>
      </c>
      <c r="G18" s="328" t="s">
        <v>371</v>
      </c>
      <c r="H18" s="328" t="s">
        <v>371</v>
      </c>
      <c r="I18" s="328" t="s">
        <v>371</v>
      </c>
      <c r="J18" s="328" t="s">
        <v>371</v>
      </c>
      <c r="K18" s="328" t="s">
        <v>371</v>
      </c>
      <c r="L18" s="328" t="s">
        <v>371</v>
      </c>
      <c r="M18" s="328" t="s">
        <v>371</v>
      </c>
      <c r="N18" s="328" t="s">
        <v>371</v>
      </c>
      <c r="O18" s="328" t="s">
        <v>371</v>
      </c>
      <c r="P18" s="328" t="s">
        <v>371</v>
      </c>
      <c r="Q18" s="328" t="s">
        <v>371</v>
      </c>
      <c r="R18" s="328" t="s">
        <v>371</v>
      </c>
      <c r="S18" s="328" t="s">
        <v>371</v>
      </c>
      <c r="T18" s="328" t="s">
        <v>371</v>
      </c>
      <c r="U18" s="328" t="s">
        <v>371</v>
      </c>
      <c r="V18" s="328" t="s">
        <v>371</v>
      </c>
      <c r="W18" s="328" t="s">
        <v>371</v>
      </c>
      <c r="X18" s="328" t="s">
        <v>371</v>
      </c>
      <c r="Y18" s="328" t="s">
        <v>371</v>
      </c>
      <c r="Z18" s="328" t="s">
        <v>371</v>
      </c>
      <c r="AA18" s="328" t="s">
        <v>371</v>
      </c>
      <c r="AB18" s="328" t="s">
        <v>371</v>
      </c>
      <c r="AC18" s="328" t="s">
        <v>371</v>
      </c>
      <c r="AD18" s="328" t="s">
        <v>371</v>
      </c>
      <c r="AE18" s="328" t="s">
        <v>371</v>
      </c>
      <c r="AF18" s="328" t="s">
        <v>371</v>
      </c>
      <c r="AG18" s="328" t="s">
        <v>371</v>
      </c>
      <c r="AH18" s="299"/>
    </row>
    <row r="19" spans="2:34" s="304" customFormat="1" x14ac:dyDescent="0.2">
      <c r="B19" s="303">
        <v>8.3333333333333329E-2</v>
      </c>
      <c r="C19" s="328" t="s">
        <v>371</v>
      </c>
      <c r="D19" s="328" t="s">
        <v>371</v>
      </c>
      <c r="E19" s="328" t="s">
        <v>371</v>
      </c>
      <c r="F19" s="328" t="s">
        <v>371</v>
      </c>
      <c r="G19" s="328" t="s">
        <v>371</v>
      </c>
      <c r="H19" s="328" t="s">
        <v>371</v>
      </c>
      <c r="I19" s="328" t="s">
        <v>371</v>
      </c>
      <c r="J19" s="328" t="s">
        <v>371</v>
      </c>
      <c r="K19" s="328" t="s">
        <v>371</v>
      </c>
      <c r="L19" s="328" t="s">
        <v>371</v>
      </c>
      <c r="M19" s="328" t="s">
        <v>371</v>
      </c>
      <c r="N19" s="328" t="s">
        <v>371</v>
      </c>
      <c r="O19" s="328" t="s">
        <v>371</v>
      </c>
      <c r="P19" s="328" t="s">
        <v>371</v>
      </c>
      <c r="Q19" s="328" t="s">
        <v>371</v>
      </c>
      <c r="R19" s="328" t="s">
        <v>371</v>
      </c>
      <c r="S19" s="328" t="s">
        <v>371</v>
      </c>
      <c r="T19" s="328" t="s">
        <v>371</v>
      </c>
      <c r="U19" s="328" t="s">
        <v>371</v>
      </c>
      <c r="V19" s="328" t="s">
        <v>371</v>
      </c>
      <c r="W19" s="328" t="s">
        <v>371</v>
      </c>
      <c r="X19" s="328" t="s">
        <v>371</v>
      </c>
      <c r="Y19" s="328" t="s">
        <v>371</v>
      </c>
      <c r="Z19" s="328" t="s">
        <v>371</v>
      </c>
      <c r="AA19" s="328" t="s">
        <v>371</v>
      </c>
      <c r="AB19" s="328" t="s">
        <v>371</v>
      </c>
      <c r="AC19" s="328" t="s">
        <v>371</v>
      </c>
      <c r="AD19" s="328" t="s">
        <v>371</v>
      </c>
      <c r="AE19" s="328" t="s">
        <v>371</v>
      </c>
      <c r="AF19" s="328" t="s">
        <v>371</v>
      </c>
      <c r="AG19" s="328" t="s">
        <v>371</v>
      </c>
      <c r="AH19" s="299"/>
    </row>
    <row r="20" spans="2:34" s="304" customFormat="1" x14ac:dyDescent="0.2">
      <c r="B20" s="303">
        <v>0.125</v>
      </c>
      <c r="C20" s="328" t="s">
        <v>371</v>
      </c>
      <c r="D20" s="328" t="s">
        <v>371</v>
      </c>
      <c r="E20" s="328" t="s">
        <v>371</v>
      </c>
      <c r="F20" s="328" t="s">
        <v>371</v>
      </c>
      <c r="G20" s="328" t="s">
        <v>371</v>
      </c>
      <c r="H20" s="328" t="s">
        <v>371</v>
      </c>
      <c r="I20" s="328" t="s">
        <v>371</v>
      </c>
      <c r="J20" s="328" t="s">
        <v>371</v>
      </c>
      <c r="K20" s="328" t="s">
        <v>371</v>
      </c>
      <c r="L20" s="328" t="s">
        <v>371</v>
      </c>
      <c r="M20" s="328" t="s">
        <v>371</v>
      </c>
      <c r="N20" s="328" t="s">
        <v>371</v>
      </c>
      <c r="O20" s="328" t="s">
        <v>371</v>
      </c>
      <c r="P20" s="328" t="s">
        <v>371</v>
      </c>
      <c r="Q20" s="328" t="s">
        <v>371</v>
      </c>
      <c r="R20" s="328" t="s">
        <v>371</v>
      </c>
      <c r="S20" s="328" t="s">
        <v>371</v>
      </c>
      <c r="T20" s="328" t="s">
        <v>371</v>
      </c>
      <c r="U20" s="328" t="s">
        <v>371</v>
      </c>
      <c r="V20" s="328" t="s">
        <v>371</v>
      </c>
      <c r="W20" s="328" t="s">
        <v>371</v>
      </c>
      <c r="X20" s="328" t="s">
        <v>371</v>
      </c>
      <c r="Y20" s="328" t="s">
        <v>371</v>
      </c>
      <c r="Z20" s="328" t="s">
        <v>371</v>
      </c>
      <c r="AA20" s="328" t="s">
        <v>371</v>
      </c>
      <c r="AB20" s="328" t="s">
        <v>371</v>
      </c>
      <c r="AC20" s="328" t="s">
        <v>371</v>
      </c>
      <c r="AD20" s="328" t="s">
        <v>371</v>
      </c>
      <c r="AE20" s="328" t="s">
        <v>371</v>
      </c>
      <c r="AF20" s="328" t="s">
        <v>371</v>
      </c>
      <c r="AG20" s="328" t="s">
        <v>371</v>
      </c>
      <c r="AH20" s="299"/>
    </row>
    <row r="21" spans="2:34" s="304" customFormat="1" x14ac:dyDescent="0.2">
      <c r="B21" s="303">
        <v>0.16666666666666666</v>
      </c>
      <c r="C21" s="328" t="s">
        <v>371</v>
      </c>
      <c r="D21" s="328" t="s">
        <v>371</v>
      </c>
      <c r="E21" s="328" t="s">
        <v>371</v>
      </c>
      <c r="F21" s="328" t="s">
        <v>371</v>
      </c>
      <c r="G21" s="328" t="s">
        <v>371</v>
      </c>
      <c r="H21" s="328" t="s">
        <v>371</v>
      </c>
      <c r="I21" s="328" t="s">
        <v>371</v>
      </c>
      <c r="J21" s="328" t="s">
        <v>371</v>
      </c>
      <c r="K21" s="328" t="s">
        <v>371</v>
      </c>
      <c r="L21" s="328" t="s">
        <v>371</v>
      </c>
      <c r="M21" s="328" t="s">
        <v>371</v>
      </c>
      <c r="N21" s="328" t="s">
        <v>371</v>
      </c>
      <c r="O21" s="328" t="s">
        <v>371</v>
      </c>
      <c r="P21" s="328" t="s">
        <v>371</v>
      </c>
      <c r="Q21" s="328" t="s">
        <v>371</v>
      </c>
      <c r="R21" s="328" t="s">
        <v>371</v>
      </c>
      <c r="S21" s="328" t="s">
        <v>371</v>
      </c>
      <c r="T21" s="328" t="s">
        <v>371</v>
      </c>
      <c r="U21" s="328" t="s">
        <v>371</v>
      </c>
      <c r="V21" s="328" t="s">
        <v>371</v>
      </c>
      <c r="W21" s="328" t="s">
        <v>371</v>
      </c>
      <c r="X21" s="328" t="s">
        <v>371</v>
      </c>
      <c r="Y21" s="328" t="s">
        <v>371</v>
      </c>
      <c r="Z21" s="328" t="s">
        <v>371</v>
      </c>
      <c r="AA21" s="328" t="s">
        <v>371</v>
      </c>
      <c r="AB21" s="328" t="s">
        <v>371</v>
      </c>
      <c r="AC21" s="328" t="s">
        <v>371</v>
      </c>
      <c r="AD21" s="328" t="s">
        <v>371</v>
      </c>
      <c r="AE21" s="328" t="s">
        <v>371</v>
      </c>
      <c r="AF21" s="328" t="s">
        <v>371</v>
      </c>
      <c r="AG21" s="328" t="s">
        <v>371</v>
      </c>
      <c r="AH21" s="299"/>
    </row>
    <row r="22" spans="2:34" s="304" customFormat="1" x14ac:dyDescent="0.2">
      <c r="B22" s="303">
        <v>0.20833333333333334</v>
      </c>
      <c r="C22" s="328" t="s">
        <v>371</v>
      </c>
      <c r="D22" s="328" t="s">
        <v>371</v>
      </c>
      <c r="E22" s="328" t="s">
        <v>371</v>
      </c>
      <c r="F22" s="328" t="s">
        <v>371</v>
      </c>
      <c r="G22" s="328" t="s">
        <v>371</v>
      </c>
      <c r="H22" s="328" t="s">
        <v>371</v>
      </c>
      <c r="I22" s="328" t="s">
        <v>371</v>
      </c>
      <c r="J22" s="328" t="s">
        <v>371</v>
      </c>
      <c r="K22" s="328" t="s">
        <v>371</v>
      </c>
      <c r="L22" s="328" t="s">
        <v>371</v>
      </c>
      <c r="M22" s="328" t="s">
        <v>371</v>
      </c>
      <c r="N22" s="328" t="s">
        <v>371</v>
      </c>
      <c r="O22" s="328" t="s">
        <v>371</v>
      </c>
      <c r="P22" s="328" t="s">
        <v>371</v>
      </c>
      <c r="Q22" s="328" t="s">
        <v>371</v>
      </c>
      <c r="R22" s="328" t="s">
        <v>371</v>
      </c>
      <c r="S22" s="328" t="s">
        <v>371</v>
      </c>
      <c r="T22" s="328" t="s">
        <v>371</v>
      </c>
      <c r="U22" s="328" t="s">
        <v>371</v>
      </c>
      <c r="V22" s="328" t="s">
        <v>371</v>
      </c>
      <c r="W22" s="328" t="s">
        <v>371</v>
      </c>
      <c r="X22" s="328" t="s">
        <v>371</v>
      </c>
      <c r="Y22" s="328" t="s">
        <v>371</v>
      </c>
      <c r="Z22" s="328" t="s">
        <v>371</v>
      </c>
      <c r="AA22" s="328" t="s">
        <v>371</v>
      </c>
      <c r="AB22" s="328" t="s">
        <v>371</v>
      </c>
      <c r="AC22" s="328" t="s">
        <v>371</v>
      </c>
      <c r="AD22" s="328" t="s">
        <v>371</v>
      </c>
      <c r="AE22" s="328" t="s">
        <v>371</v>
      </c>
      <c r="AF22" s="328" t="s">
        <v>371</v>
      </c>
      <c r="AG22" s="328" t="s">
        <v>371</v>
      </c>
      <c r="AH22" s="299"/>
    </row>
    <row r="23" spans="2:34" s="304" customFormat="1" x14ac:dyDescent="0.2">
      <c r="B23" s="303">
        <v>0.25</v>
      </c>
      <c r="C23" s="328" t="s">
        <v>371</v>
      </c>
      <c r="D23" s="328" t="s">
        <v>371</v>
      </c>
      <c r="E23" s="328" t="s">
        <v>371</v>
      </c>
      <c r="F23" s="328" t="s">
        <v>371</v>
      </c>
      <c r="G23" s="328" t="s">
        <v>371</v>
      </c>
      <c r="H23" s="328" t="s">
        <v>371</v>
      </c>
      <c r="I23" s="328" t="s">
        <v>371</v>
      </c>
      <c r="J23" s="328" t="s">
        <v>371</v>
      </c>
      <c r="K23" s="328" t="s">
        <v>371</v>
      </c>
      <c r="L23" s="328" t="s">
        <v>371</v>
      </c>
      <c r="M23" s="328" t="s">
        <v>371</v>
      </c>
      <c r="N23" s="328" t="s">
        <v>371</v>
      </c>
      <c r="O23" s="328" t="s">
        <v>371</v>
      </c>
      <c r="P23" s="328" t="s">
        <v>371</v>
      </c>
      <c r="Q23" s="328" t="s">
        <v>371</v>
      </c>
      <c r="R23" s="328" t="s">
        <v>371</v>
      </c>
      <c r="S23" s="328" t="s">
        <v>371</v>
      </c>
      <c r="T23" s="328" t="s">
        <v>371</v>
      </c>
      <c r="U23" s="328" t="s">
        <v>371</v>
      </c>
      <c r="V23" s="328" t="s">
        <v>371</v>
      </c>
      <c r="W23" s="328" t="s">
        <v>371</v>
      </c>
      <c r="X23" s="328" t="s">
        <v>371</v>
      </c>
      <c r="Y23" s="328" t="s">
        <v>371</v>
      </c>
      <c r="Z23" s="328" t="s">
        <v>371</v>
      </c>
      <c r="AA23" s="328" t="s">
        <v>371</v>
      </c>
      <c r="AB23" s="328" t="s">
        <v>371</v>
      </c>
      <c r="AC23" s="328" t="s">
        <v>371</v>
      </c>
      <c r="AD23" s="328" t="s">
        <v>371</v>
      </c>
      <c r="AE23" s="328" t="s">
        <v>371</v>
      </c>
      <c r="AF23" s="328" t="s">
        <v>371</v>
      </c>
      <c r="AG23" s="328" t="s">
        <v>371</v>
      </c>
      <c r="AH23" s="299"/>
    </row>
    <row r="24" spans="2:34" s="304" customFormat="1" x14ac:dyDescent="0.2">
      <c r="B24" s="303">
        <v>0.29166666666666669</v>
      </c>
      <c r="C24" s="328" t="s">
        <v>371</v>
      </c>
      <c r="D24" s="328" t="s">
        <v>371</v>
      </c>
      <c r="E24" s="328" t="s">
        <v>371</v>
      </c>
      <c r="F24" s="328" t="s">
        <v>371</v>
      </c>
      <c r="G24" s="328" t="s">
        <v>371</v>
      </c>
      <c r="H24" s="328" t="s">
        <v>371</v>
      </c>
      <c r="I24" s="328" t="s">
        <v>371</v>
      </c>
      <c r="J24" s="328" t="s">
        <v>371</v>
      </c>
      <c r="K24" s="328" t="s">
        <v>371</v>
      </c>
      <c r="L24" s="328" t="s">
        <v>371</v>
      </c>
      <c r="M24" s="328" t="s">
        <v>371</v>
      </c>
      <c r="N24" s="328" t="s">
        <v>371</v>
      </c>
      <c r="O24" s="328" t="s">
        <v>371</v>
      </c>
      <c r="P24" s="328" t="s">
        <v>371</v>
      </c>
      <c r="Q24" s="328" t="s">
        <v>371</v>
      </c>
      <c r="R24" s="328" t="s">
        <v>371</v>
      </c>
      <c r="S24" s="328" t="s">
        <v>371</v>
      </c>
      <c r="T24" s="328" t="s">
        <v>371</v>
      </c>
      <c r="U24" s="328" t="s">
        <v>371</v>
      </c>
      <c r="V24" s="328" t="s">
        <v>371</v>
      </c>
      <c r="W24" s="328" t="s">
        <v>371</v>
      </c>
      <c r="X24" s="328" t="s">
        <v>371</v>
      </c>
      <c r="Y24" s="328" t="s">
        <v>371</v>
      </c>
      <c r="Z24" s="328" t="s">
        <v>371</v>
      </c>
      <c r="AA24" s="328" t="s">
        <v>371</v>
      </c>
      <c r="AB24" s="328" t="s">
        <v>371</v>
      </c>
      <c r="AC24" s="328" t="s">
        <v>371</v>
      </c>
      <c r="AD24" s="328" t="s">
        <v>371</v>
      </c>
      <c r="AE24" s="328" t="s">
        <v>371</v>
      </c>
      <c r="AF24" s="328" t="s">
        <v>371</v>
      </c>
      <c r="AG24" s="326" t="s">
        <v>371</v>
      </c>
      <c r="AH24" s="299"/>
    </row>
    <row r="25" spans="2:34" s="304" customFormat="1" x14ac:dyDescent="0.2">
      <c r="B25" s="303">
        <v>0.33333333333333331</v>
      </c>
      <c r="C25" s="328" t="s">
        <v>371</v>
      </c>
      <c r="D25" s="328" t="s">
        <v>371</v>
      </c>
      <c r="E25" s="328" t="s">
        <v>371</v>
      </c>
      <c r="F25" s="328" t="s">
        <v>371</v>
      </c>
      <c r="G25" s="328" t="s">
        <v>371</v>
      </c>
      <c r="H25" s="328" t="s">
        <v>371</v>
      </c>
      <c r="I25" s="328" t="s">
        <v>371</v>
      </c>
      <c r="J25" s="328" t="s">
        <v>371</v>
      </c>
      <c r="K25" s="328" t="s">
        <v>371</v>
      </c>
      <c r="L25" s="328" t="s">
        <v>371</v>
      </c>
      <c r="M25" s="328" t="s">
        <v>371</v>
      </c>
      <c r="N25" s="328" t="s">
        <v>371</v>
      </c>
      <c r="O25" s="328" t="s">
        <v>371</v>
      </c>
      <c r="P25" s="328" t="s">
        <v>371</v>
      </c>
      <c r="Q25" s="328" t="s">
        <v>371</v>
      </c>
      <c r="R25" s="328" t="s">
        <v>371</v>
      </c>
      <c r="S25" s="328" t="s">
        <v>371</v>
      </c>
      <c r="T25" s="328" t="s">
        <v>371</v>
      </c>
      <c r="U25" s="328" t="s">
        <v>371</v>
      </c>
      <c r="V25" s="328" t="s">
        <v>371</v>
      </c>
      <c r="W25" s="328" t="s">
        <v>371</v>
      </c>
      <c r="X25" s="328" t="s">
        <v>371</v>
      </c>
      <c r="Y25" s="328" t="s">
        <v>371</v>
      </c>
      <c r="Z25" s="328" t="s">
        <v>371</v>
      </c>
      <c r="AA25" s="328" t="s">
        <v>371</v>
      </c>
      <c r="AB25" s="328" t="s">
        <v>371</v>
      </c>
      <c r="AC25" s="328" t="s">
        <v>371</v>
      </c>
      <c r="AD25" s="328" t="s">
        <v>371</v>
      </c>
      <c r="AE25" s="328" t="s">
        <v>371</v>
      </c>
      <c r="AF25" s="328" t="s">
        <v>371</v>
      </c>
      <c r="AG25" s="326" t="s">
        <v>371</v>
      </c>
      <c r="AH25" s="299"/>
    </row>
    <row r="26" spans="2:34" s="304" customFormat="1" x14ac:dyDescent="0.2">
      <c r="B26" s="303">
        <v>0.375</v>
      </c>
      <c r="C26" s="328" t="s">
        <v>371</v>
      </c>
      <c r="D26" s="328" t="s">
        <v>371</v>
      </c>
      <c r="E26" s="328" t="s">
        <v>371</v>
      </c>
      <c r="F26" s="328" t="s">
        <v>371</v>
      </c>
      <c r="G26" s="328" t="s">
        <v>371</v>
      </c>
      <c r="H26" s="328" t="s">
        <v>371</v>
      </c>
      <c r="I26" s="328" t="s">
        <v>371</v>
      </c>
      <c r="J26" s="328" t="s">
        <v>371</v>
      </c>
      <c r="K26" s="328" t="s">
        <v>371</v>
      </c>
      <c r="L26" s="328" t="s">
        <v>371</v>
      </c>
      <c r="M26" s="328" t="s">
        <v>371</v>
      </c>
      <c r="N26" s="328" t="s">
        <v>371</v>
      </c>
      <c r="O26" s="328" t="s">
        <v>371</v>
      </c>
      <c r="P26" s="328" t="s">
        <v>371</v>
      </c>
      <c r="Q26" s="328" t="s">
        <v>371</v>
      </c>
      <c r="R26" s="328" t="s">
        <v>371</v>
      </c>
      <c r="S26" s="328" t="s">
        <v>371</v>
      </c>
      <c r="T26" s="328" t="s">
        <v>371</v>
      </c>
      <c r="U26" s="328" t="s">
        <v>371</v>
      </c>
      <c r="V26" s="328" t="s">
        <v>371</v>
      </c>
      <c r="W26" s="328" t="s">
        <v>371</v>
      </c>
      <c r="X26" s="328" t="s">
        <v>371</v>
      </c>
      <c r="Y26" s="328" t="s">
        <v>371</v>
      </c>
      <c r="Z26" s="328" t="s">
        <v>371</v>
      </c>
      <c r="AA26" s="328" t="s">
        <v>371</v>
      </c>
      <c r="AB26" s="328" t="s">
        <v>371</v>
      </c>
      <c r="AC26" s="328" t="s">
        <v>371</v>
      </c>
      <c r="AD26" s="328" t="s">
        <v>371</v>
      </c>
      <c r="AE26" s="328" t="s">
        <v>371</v>
      </c>
      <c r="AF26" s="328" t="s">
        <v>371</v>
      </c>
      <c r="AG26" s="326" t="s">
        <v>371</v>
      </c>
      <c r="AH26" s="299"/>
    </row>
    <row r="27" spans="2:34" s="304" customFormat="1" x14ac:dyDescent="0.2">
      <c r="B27" s="303">
        <v>0.41666666666666669</v>
      </c>
      <c r="C27" s="328" t="s">
        <v>371</v>
      </c>
      <c r="D27" s="328" t="s">
        <v>371</v>
      </c>
      <c r="E27" s="328" t="s">
        <v>371</v>
      </c>
      <c r="F27" s="328" t="s">
        <v>371</v>
      </c>
      <c r="G27" s="328" t="s">
        <v>371</v>
      </c>
      <c r="H27" s="328" t="s">
        <v>371</v>
      </c>
      <c r="I27" s="328" t="s">
        <v>371</v>
      </c>
      <c r="J27" s="328" t="s">
        <v>371</v>
      </c>
      <c r="K27" s="328" t="s">
        <v>371</v>
      </c>
      <c r="L27" s="328" t="s">
        <v>371</v>
      </c>
      <c r="M27" s="328" t="s">
        <v>371</v>
      </c>
      <c r="N27" s="328" t="s">
        <v>371</v>
      </c>
      <c r="O27" s="328" t="s">
        <v>371</v>
      </c>
      <c r="P27" s="328" t="s">
        <v>371</v>
      </c>
      <c r="Q27" s="328" t="s">
        <v>371</v>
      </c>
      <c r="R27" s="328" t="s">
        <v>371</v>
      </c>
      <c r="S27" s="328" t="s">
        <v>371</v>
      </c>
      <c r="T27" s="328" t="s">
        <v>371</v>
      </c>
      <c r="U27" s="328" t="s">
        <v>371</v>
      </c>
      <c r="V27" s="328" t="s">
        <v>371</v>
      </c>
      <c r="W27" s="328" t="s">
        <v>371</v>
      </c>
      <c r="X27" s="328" t="s">
        <v>371</v>
      </c>
      <c r="Y27" s="328" t="s">
        <v>371</v>
      </c>
      <c r="Z27" s="328" t="s">
        <v>371</v>
      </c>
      <c r="AA27" s="328" t="s">
        <v>371</v>
      </c>
      <c r="AB27" s="328" t="s">
        <v>371</v>
      </c>
      <c r="AC27" s="328" t="s">
        <v>371</v>
      </c>
      <c r="AD27" s="328" t="s">
        <v>371</v>
      </c>
      <c r="AE27" s="328" t="s">
        <v>371</v>
      </c>
      <c r="AF27" s="328" t="s">
        <v>371</v>
      </c>
      <c r="AG27" s="326" t="s">
        <v>371</v>
      </c>
      <c r="AH27" s="299"/>
    </row>
    <row r="28" spans="2:34" s="304" customFormat="1" x14ac:dyDescent="0.2">
      <c r="B28" s="303">
        <v>0.45833333333333331</v>
      </c>
      <c r="C28" s="328" t="s">
        <v>371</v>
      </c>
      <c r="D28" s="328" t="s">
        <v>371</v>
      </c>
      <c r="E28" s="328" t="s">
        <v>371</v>
      </c>
      <c r="F28" s="328" t="s">
        <v>371</v>
      </c>
      <c r="G28" s="328" t="s">
        <v>371</v>
      </c>
      <c r="H28" s="328" t="s">
        <v>371</v>
      </c>
      <c r="I28" s="328" t="s">
        <v>371</v>
      </c>
      <c r="J28" s="328" t="s">
        <v>371</v>
      </c>
      <c r="K28" s="328" t="s">
        <v>371</v>
      </c>
      <c r="L28" s="328" t="s">
        <v>371</v>
      </c>
      <c r="M28" s="328" t="s">
        <v>371</v>
      </c>
      <c r="N28" s="328" t="s">
        <v>371</v>
      </c>
      <c r="O28" s="328" t="s">
        <v>371</v>
      </c>
      <c r="P28" s="328" t="s">
        <v>371</v>
      </c>
      <c r="Q28" s="328" t="s">
        <v>371</v>
      </c>
      <c r="R28" s="328" t="s">
        <v>371</v>
      </c>
      <c r="S28" s="328" t="s">
        <v>371</v>
      </c>
      <c r="T28" s="328" t="s">
        <v>371</v>
      </c>
      <c r="U28" s="328" t="s">
        <v>371</v>
      </c>
      <c r="V28" s="328" t="s">
        <v>371</v>
      </c>
      <c r="W28" s="328" t="s">
        <v>371</v>
      </c>
      <c r="X28" s="328" t="s">
        <v>371</v>
      </c>
      <c r="Y28" s="328" t="s">
        <v>371</v>
      </c>
      <c r="Z28" s="328" t="s">
        <v>371</v>
      </c>
      <c r="AA28" s="328" t="s">
        <v>371</v>
      </c>
      <c r="AB28" s="328" t="s">
        <v>371</v>
      </c>
      <c r="AC28" s="328" t="s">
        <v>371</v>
      </c>
      <c r="AD28" s="328" t="s">
        <v>371</v>
      </c>
      <c r="AE28" s="328" t="s">
        <v>371</v>
      </c>
      <c r="AF28" s="328" t="s">
        <v>371</v>
      </c>
      <c r="AG28" s="326" t="s">
        <v>371</v>
      </c>
      <c r="AH28" s="299"/>
    </row>
    <row r="29" spans="2:34" s="304" customFormat="1" x14ac:dyDescent="0.2">
      <c r="B29" s="303">
        <v>0.5</v>
      </c>
      <c r="C29" s="328" t="s">
        <v>371</v>
      </c>
      <c r="D29" s="328" t="s">
        <v>371</v>
      </c>
      <c r="E29" s="328" t="s">
        <v>371</v>
      </c>
      <c r="F29" s="328" t="s">
        <v>371</v>
      </c>
      <c r="G29" s="328" t="s">
        <v>371</v>
      </c>
      <c r="H29" s="328" t="s">
        <v>371</v>
      </c>
      <c r="I29" s="328" t="s">
        <v>371</v>
      </c>
      <c r="J29" s="328" t="s">
        <v>371</v>
      </c>
      <c r="K29" s="328" t="s">
        <v>371</v>
      </c>
      <c r="L29" s="328" t="s">
        <v>371</v>
      </c>
      <c r="M29" s="328" t="s">
        <v>371</v>
      </c>
      <c r="N29" s="328" t="s">
        <v>371</v>
      </c>
      <c r="O29" s="328" t="s">
        <v>371</v>
      </c>
      <c r="P29" s="328" t="s">
        <v>371</v>
      </c>
      <c r="Q29" s="328" t="s">
        <v>371</v>
      </c>
      <c r="R29" s="328" t="s">
        <v>371</v>
      </c>
      <c r="S29" s="328" t="s">
        <v>371</v>
      </c>
      <c r="T29" s="328" t="s">
        <v>371</v>
      </c>
      <c r="U29" s="328" t="s">
        <v>371</v>
      </c>
      <c r="V29" s="328" t="s">
        <v>371</v>
      </c>
      <c r="W29" s="328" t="s">
        <v>371</v>
      </c>
      <c r="X29" s="328" t="s">
        <v>371</v>
      </c>
      <c r="Y29" s="328" t="s">
        <v>371</v>
      </c>
      <c r="Z29" s="328" t="s">
        <v>371</v>
      </c>
      <c r="AA29" s="328" t="s">
        <v>371</v>
      </c>
      <c r="AB29" s="328" t="s">
        <v>371</v>
      </c>
      <c r="AC29" s="328" t="s">
        <v>371</v>
      </c>
      <c r="AD29" s="328" t="s">
        <v>371</v>
      </c>
      <c r="AE29" s="328" t="s">
        <v>371</v>
      </c>
      <c r="AF29" s="328" t="s">
        <v>371</v>
      </c>
      <c r="AG29" s="326" t="s">
        <v>371</v>
      </c>
      <c r="AH29" s="299"/>
    </row>
    <row r="30" spans="2:34" s="304" customFormat="1" x14ac:dyDescent="0.2">
      <c r="B30" s="303">
        <v>0.54166666666666663</v>
      </c>
      <c r="C30" s="328" t="s">
        <v>371</v>
      </c>
      <c r="D30" s="328" t="s">
        <v>371</v>
      </c>
      <c r="E30" s="328" t="s">
        <v>371</v>
      </c>
      <c r="F30" s="328" t="s">
        <v>371</v>
      </c>
      <c r="G30" s="328" t="s">
        <v>371</v>
      </c>
      <c r="H30" s="328" t="s">
        <v>371</v>
      </c>
      <c r="I30" s="328" t="s">
        <v>371</v>
      </c>
      <c r="J30" s="328" t="s">
        <v>371</v>
      </c>
      <c r="K30" s="328" t="s">
        <v>371</v>
      </c>
      <c r="L30" s="328" t="s">
        <v>371</v>
      </c>
      <c r="M30" s="328" t="s">
        <v>371</v>
      </c>
      <c r="N30" s="328" t="s">
        <v>371</v>
      </c>
      <c r="O30" s="328" t="s">
        <v>371</v>
      </c>
      <c r="P30" s="328" t="s">
        <v>371</v>
      </c>
      <c r="Q30" s="328" t="s">
        <v>371</v>
      </c>
      <c r="R30" s="328" t="s">
        <v>371</v>
      </c>
      <c r="S30" s="328" t="s">
        <v>371</v>
      </c>
      <c r="T30" s="328" t="s">
        <v>371</v>
      </c>
      <c r="U30" s="328" t="s">
        <v>371</v>
      </c>
      <c r="V30" s="328" t="s">
        <v>371</v>
      </c>
      <c r="W30" s="328" t="s">
        <v>371</v>
      </c>
      <c r="X30" s="328" t="s">
        <v>371</v>
      </c>
      <c r="Y30" s="328" t="s">
        <v>371</v>
      </c>
      <c r="Z30" s="328" t="s">
        <v>371</v>
      </c>
      <c r="AA30" s="328" t="s">
        <v>371</v>
      </c>
      <c r="AB30" s="328" t="s">
        <v>371</v>
      </c>
      <c r="AC30" s="328" t="s">
        <v>371</v>
      </c>
      <c r="AD30" s="328" t="s">
        <v>371</v>
      </c>
      <c r="AE30" s="328" t="s">
        <v>371</v>
      </c>
      <c r="AF30" s="328" t="s">
        <v>371</v>
      </c>
      <c r="AG30" s="326" t="s">
        <v>371</v>
      </c>
      <c r="AH30" s="299"/>
    </row>
    <row r="31" spans="2:34" s="304" customFormat="1" x14ac:dyDescent="0.2">
      <c r="B31" s="303">
        <v>0.58333333333333337</v>
      </c>
      <c r="C31" s="328" t="s">
        <v>371</v>
      </c>
      <c r="D31" s="328" t="s">
        <v>371</v>
      </c>
      <c r="E31" s="328" t="s">
        <v>371</v>
      </c>
      <c r="F31" s="328" t="s">
        <v>371</v>
      </c>
      <c r="G31" s="328" t="s">
        <v>371</v>
      </c>
      <c r="H31" s="328" t="s">
        <v>371</v>
      </c>
      <c r="I31" s="328" t="s">
        <v>371</v>
      </c>
      <c r="J31" s="328" t="s">
        <v>371</v>
      </c>
      <c r="K31" s="328" t="s">
        <v>371</v>
      </c>
      <c r="L31" s="328" t="s">
        <v>371</v>
      </c>
      <c r="M31" s="328" t="s">
        <v>371</v>
      </c>
      <c r="N31" s="328" t="s">
        <v>371</v>
      </c>
      <c r="O31" s="328" t="s">
        <v>371</v>
      </c>
      <c r="P31" s="328" t="s">
        <v>371</v>
      </c>
      <c r="Q31" s="328" t="s">
        <v>371</v>
      </c>
      <c r="R31" s="328" t="s">
        <v>371</v>
      </c>
      <c r="S31" s="328" t="s">
        <v>371</v>
      </c>
      <c r="T31" s="328" t="s">
        <v>371</v>
      </c>
      <c r="U31" s="328" t="s">
        <v>371</v>
      </c>
      <c r="V31" s="328" t="s">
        <v>371</v>
      </c>
      <c r="W31" s="328" t="s">
        <v>371</v>
      </c>
      <c r="X31" s="328" t="s">
        <v>371</v>
      </c>
      <c r="Y31" s="328" t="s">
        <v>371</v>
      </c>
      <c r="Z31" s="328" t="s">
        <v>371</v>
      </c>
      <c r="AA31" s="328" t="s">
        <v>371</v>
      </c>
      <c r="AB31" s="328" t="s">
        <v>371</v>
      </c>
      <c r="AC31" s="328" t="s">
        <v>371</v>
      </c>
      <c r="AD31" s="328" t="s">
        <v>371</v>
      </c>
      <c r="AE31" s="328" t="s">
        <v>371</v>
      </c>
      <c r="AF31" s="328" t="s">
        <v>371</v>
      </c>
      <c r="AG31" s="326" t="s">
        <v>371</v>
      </c>
      <c r="AH31" s="299"/>
    </row>
    <row r="32" spans="2:34" s="304" customFormat="1" x14ac:dyDescent="0.2">
      <c r="B32" s="303">
        <v>0.625</v>
      </c>
      <c r="C32" s="328" t="s">
        <v>371</v>
      </c>
      <c r="D32" s="328" t="s">
        <v>371</v>
      </c>
      <c r="E32" s="328" t="s">
        <v>371</v>
      </c>
      <c r="F32" s="328" t="s">
        <v>371</v>
      </c>
      <c r="G32" s="328" t="s">
        <v>371</v>
      </c>
      <c r="H32" s="328" t="s">
        <v>371</v>
      </c>
      <c r="I32" s="328" t="s">
        <v>371</v>
      </c>
      <c r="J32" s="328" t="s">
        <v>371</v>
      </c>
      <c r="K32" s="328" t="s">
        <v>371</v>
      </c>
      <c r="L32" s="328" t="s">
        <v>371</v>
      </c>
      <c r="M32" s="328" t="s">
        <v>371</v>
      </c>
      <c r="N32" s="328" t="s">
        <v>371</v>
      </c>
      <c r="O32" s="328" t="s">
        <v>371</v>
      </c>
      <c r="P32" s="328" t="s">
        <v>371</v>
      </c>
      <c r="Q32" s="328" t="s">
        <v>371</v>
      </c>
      <c r="R32" s="328" t="s">
        <v>371</v>
      </c>
      <c r="S32" s="328" t="s">
        <v>371</v>
      </c>
      <c r="T32" s="328" t="s">
        <v>371</v>
      </c>
      <c r="U32" s="328" t="s">
        <v>371</v>
      </c>
      <c r="V32" s="328" t="s">
        <v>371</v>
      </c>
      <c r="W32" s="328" t="s">
        <v>371</v>
      </c>
      <c r="X32" s="328" t="s">
        <v>371</v>
      </c>
      <c r="Y32" s="328" t="s">
        <v>371</v>
      </c>
      <c r="Z32" s="328" t="s">
        <v>371</v>
      </c>
      <c r="AA32" s="328" t="s">
        <v>371</v>
      </c>
      <c r="AB32" s="328" t="s">
        <v>371</v>
      </c>
      <c r="AC32" s="328" t="s">
        <v>371</v>
      </c>
      <c r="AD32" s="328" t="s">
        <v>371</v>
      </c>
      <c r="AE32" s="328" t="s">
        <v>371</v>
      </c>
      <c r="AF32" s="328" t="s">
        <v>371</v>
      </c>
      <c r="AG32" s="326" t="s">
        <v>371</v>
      </c>
      <c r="AH32" s="299"/>
    </row>
    <row r="33" spans="2:37" s="304" customFormat="1" x14ac:dyDescent="0.2">
      <c r="B33" s="303">
        <v>0.66666666666666663</v>
      </c>
      <c r="C33" s="328" t="s">
        <v>371</v>
      </c>
      <c r="D33" s="328" t="s">
        <v>371</v>
      </c>
      <c r="E33" s="328" t="s">
        <v>371</v>
      </c>
      <c r="F33" s="328" t="s">
        <v>371</v>
      </c>
      <c r="G33" s="328" t="s">
        <v>371</v>
      </c>
      <c r="H33" s="328" t="s">
        <v>371</v>
      </c>
      <c r="I33" s="328" t="s">
        <v>371</v>
      </c>
      <c r="J33" s="328" t="s">
        <v>371</v>
      </c>
      <c r="K33" s="328" t="s">
        <v>371</v>
      </c>
      <c r="L33" s="328" t="s">
        <v>371</v>
      </c>
      <c r="M33" s="328" t="s">
        <v>371</v>
      </c>
      <c r="N33" s="328" t="s">
        <v>371</v>
      </c>
      <c r="O33" s="328" t="s">
        <v>371</v>
      </c>
      <c r="P33" s="328" t="s">
        <v>371</v>
      </c>
      <c r="Q33" s="328" t="s">
        <v>371</v>
      </c>
      <c r="R33" s="328" t="s">
        <v>371</v>
      </c>
      <c r="S33" s="328" t="s">
        <v>371</v>
      </c>
      <c r="T33" s="328" t="s">
        <v>371</v>
      </c>
      <c r="U33" s="328" t="s">
        <v>371</v>
      </c>
      <c r="V33" s="328" t="s">
        <v>371</v>
      </c>
      <c r="W33" s="328" t="s">
        <v>371</v>
      </c>
      <c r="X33" s="328" t="s">
        <v>371</v>
      </c>
      <c r="Y33" s="328" t="s">
        <v>371</v>
      </c>
      <c r="Z33" s="328" t="s">
        <v>371</v>
      </c>
      <c r="AA33" s="328" t="s">
        <v>371</v>
      </c>
      <c r="AB33" s="328" t="s">
        <v>371</v>
      </c>
      <c r="AC33" s="328" t="s">
        <v>371</v>
      </c>
      <c r="AD33" s="328" t="s">
        <v>371</v>
      </c>
      <c r="AE33" s="328" t="s">
        <v>371</v>
      </c>
      <c r="AF33" s="328" t="s">
        <v>371</v>
      </c>
      <c r="AG33" s="326" t="s">
        <v>371</v>
      </c>
      <c r="AH33" s="299"/>
    </row>
    <row r="34" spans="2:37" s="304" customFormat="1" x14ac:dyDescent="0.2">
      <c r="B34" s="303">
        <v>0.70833333333333337</v>
      </c>
      <c r="C34" s="328" t="s">
        <v>371</v>
      </c>
      <c r="D34" s="328" t="s">
        <v>371</v>
      </c>
      <c r="E34" s="328" t="s">
        <v>371</v>
      </c>
      <c r="F34" s="328" t="s">
        <v>371</v>
      </c>
      <c r="G34" s="328" t="s">
        <v>371</v>
      </c>
      <c r="H34" s="328" t="s">
        <v>371</v>
      </c>
      <c r="I34" s="328" t="s">
        <v>371</v>
      </c>
      <c r="J34" s="328" t="s">
        <v>371</v>
      </c>
      <c r="K34" s="328" t="s">
        <v>371</v>
      </c>
      <c r="L34" s="328" t="s">
        <v>371</v>
      </c>
      <c r="M34" s="328" t="s">
        <v>371</v>
      </c>
      <c r="N34" s="328" t="s">
        <v>371</v>
      </c>
      <c r="O34" s="328" t="s">
        <v>371</v>
      </c>
      <c r="P34" s="328" t="s">
        <v>371</v>
      </c>
      <c r="Q34" s="328" t="s">
        <v>371</v>
      </c>
      <c r="R34" s="328" t="s">
        <v>371</v>
      </c>
      <c r="S34" s="328" t="s">
        <v>371</v>
      </c>
      <c r="T34" s="328" t="s">
        <v>371</v>
      </c>
      <c r="U34" s="328" t="s">
        <v>371</v>
      </c>
      <c r="V34" s="328" t="s">
        <v>371</v>
      </c>
      <c r="W34" s="328" t="s">
        <v>371</v>
      </c>
      <c r="X34" s="328" t="s">
        <v>371</v>
      </c>
      <c r="Y34" s="328" t="s">
        <v>371</v>
      </c>
      <c r="Z34" s="328" t="s">
        <v>371</v>
      </c>
      <c r="AA34" s="328" t="s">
        <v>371</v>
      </c>
      <c r="AB34" s="328" t="s">
        <v>371</v>
      </c>
      <c r="AC34" s="328" t="s">
        <v>371</v>
      </c>
      <c r="AD34" s="328" t="s">
        <v>371</v>
      </c>
      <c r="AE34" s="328" t="s">
        <v>371</v>
      </c>
      <c r="AF34" s="328" t="s">
        <v>371</v>
      </c>
      <c r="AG34" s="326" t="s">
        <v>371</v>
      </c>
      <c r="AH34" s="299"/>
    </row>
    <row r="35" spans="2:37" s="304" customFormat="1" x14ac:dyDescent="0.2">
      <c r="B35" s="303">
        <v>0.75</v>
      </c>
      <c r="C35" s="328" t="s">
        <v>371</v>
      </c>
      <c r="D35" s="328" t="s">
        <v>371</v>
      </c>
      <c r="E35" s="328" t="s">
        <v>371</v>
      </c>
      <c r="F35" s="328" t="s">
        <v>371</v>
      </c>
      <c r="G35" s="328" t="s">
        <v>371</v>
      </c>
      <c r="H35" s="328" t="s">
        <v>371</v>
      </c>
      <c r="I35" s="328" t="s">
        <v>371</v>
      </c>
      <c r="J35" s="328" t="s">
        <v>371</v>
      </c>
      <c r="K35" s="328" t="s">
        <v>371</v>
      </c>
      <c r="L35" s="328" t="s">
        <v>371</v>
      </c>
      <c r="M35" s="328" t="s">
        <v>371</v>
      </c>
      <c r="N35" s="328" t="s">
        <v>371</v>
      </c>
      <c r="O35" s="328" t="s">
        <v>371</v>
      </c>
      <c r="P35" s="328" t="s">
        <v>371</v>
      </c>
      <c r="Q35" s="328" t="s">
        <v>371</v>
      </c>
      <c r="R35" s="328" t="s">
        <v>371</v>
      </c>
      <c r="S35" s="328" t="s">
        <v>371</v>
      </c>
      <c r="T35" s="328" t="s">
        <v>371</v>
      </c>
      <c r="U35" s="328" t="s">
        <v>371</v>
      </c>
      <c r="V35" s="328" t="s">
        <v>371</v>
      </c>
      <c r="W35" s="328" t="s">
        <v>371</v>
      </c>
      <c r="X35" s="328" t="s">
        <v>371</v>
      </c>
      <c r="Y35" s="328" t="s">
        <v>371</v>
      </c>
      <c r="Z35" s="328" t="s">
        <v>371</v>
      </c>
      <c r="AA35" s="328" t="s">
        <v>371</v>
      </c>
      <c r="AB35" s="328" t="s">
        <v>371</v>
      </c>
      <c r="AC35" s="328" t="s">
        <v>371</v>
      </c>
      <c r="AD35" s="328" t="s">
        <v>371</v>
      </c>
      <c r="AE35" s="328" t="s">
        <v>371</v>
      </c>
      <c r="AF35" s="328" t="s">
        <v>371</v>
      </c>
      <c r="AG35" s="326" t="s">
        <v>371</v>
      </c>
      <c r="AH35" s="299"/>
      <c r="AK35" s="295"/>
    </row>
    <row r="36" spans="2:37" s="304" customFormat="1" x14ac:dyDescent="0.2">
      <c r="B36" s="303">
        <v>0.79166666666666663</v>
      </c>
      <c r="C36" s="328" t="s">
        <v>371</v>
      </c>
      <c r="D36" s="328" t="s">
        <v>371</v>
      </c>
      <c r="E36" s="328" t="s">
        <v>371</v>
      </c>
      <c r="F36" s="328" t="s">
        <v>371</v>
      </c>
      <c r="G36" s="328" t="s">
        <v>371</v>
      </c>
      <c r="H36" s="328" t="s">
        <v>371</v>
      </c>
      <c r="I36" s="328" t="s">
        <v>371</v>
      </c>
      <c r="J36" s="328" t="s">
        <v>371</v>
      </c>
      <c r="K36" s="328" t="s">
        <v>371</v>
      </c>
      <c r="L36" s="328" t="s">
        <v>371</v>
      </c>
      <c r="M36" s="328" t="s">
        <v>371</v>
      </c>
      <c r="N36" s="328" t="s">
        <v>371</v>
      </c>
      <c r="O36" s="328" t="s">
        <v>371</v>
      </c>
      <c r="P36" s="328" t="s">
        <v>371</v>
      </c>
      <c r="Q36" s="328" t="s">
        <v>371</v>
      </c>
      <c r="R36" s="328" t="s">
        <v>371</v>
      </c>
      <c r="S36" s="328" t="s">
        <v>371</v>
      </c>
      <c r="T36" s="328" t="s">
        <v>371</v>
      </c>
      <c r="U36" s="328" t="s">
        <v>371</v>
      </c>
      <c r="V36" s="328" t="s">
        <v>371</v>
      </c>
      <c r="W36" s="328" t="s">
        <v>371</v>
      </c>
      <c r="X36" s="328" t="s">
        <v>371</v>
      </c>
      <c r="Y36" s="328" t="s">
        <v>371</v>
      </c>
      <c r="Z36" s="328" t="s">
        <v>371</v>
      </c>
      <c r="AA36" s="328" t="s">
        <v>371</v>
      </c>
      <c r="AB36" s="328" t="s">
        <v>371</v>
      </c>
      <c r="AC36" s="328" t="s">
        <v>371</v>
      </c>
      <c r="AD36" s="328" t="s">
        <v>371</v>
      </c>
      <c r="AE36" s="328" t="s">
        <v>371</v>
      </c>
      <c r="AF36" s="328" t="s">
        <v>371</v>
      </c>
      <c r="AG36" s="326" t="s">
        <v>371</v>
      </c>
      <c r="AH36" s="299"/>
      <c r="AK36" s="295"/>
    </row>
    <row r="37" spans="2:37" s="304" customFormat="1" x14ac:dyDescent="0.2">
      <c r="B37" s="303">
        <v>0.83333333333333337</v>
      </c>
      <c r="C37" s="328" t="s">
        <v>371</v>
      </c>
      <c r="D37" s="328" t="s">
        <v>371</v>
      </c>
      <c r="E37" s="328" t="s">
        <v>371</v>
      </c>
      <c r="F37" s="328" t="s">
        <v>371</v>
      </c>
      <c r="G37" s="328" t="s">
        <v>371</v>
      </c>
      <c r="H37" s="328" t="s">
        <v>371</v>
      </c>
      <c r="I37" s="328" t="s">
        <v>371</v>
      </c>
      <c r="J37" s="328" t="s">
        <v>371</v>
      </c>
      <c r="K37" s="328" t="s">
        <v>371</v>
      </c>
      <c r="L37" s="328" t="s">
        <v>371</v>
      </c>
      <c r="M37" s="328" t="s">
        <v>371</v>
      </c>
      <c r="N37" s="328" t="s">
        <v>371</v>
      </c>
      <c r="O37" s="328" t="s">
        <v>371</v>
      </c>
      <c r="P37" s="328" t="s">
        <v>371</v>
      </c>
      <c r="Q37" s="328" t="s">
        <v>371</v>
      </c>
      <c r="R37" s="328" t="s">
        <v>371</v>
      </c>
      <c r="S37" s="328" t="s">
        <v>371</v>
      </c>
      <c r="T37" s="328" t="s">
        <v>371</v>
      </c>
      <c r="U37" s="328" t="s">
        <v>371</v>
      </c>
      <c r="V37" s="328" t="s">
        <v>371</v>
      </c>
      <c r="W37" s="328" t="s">
        <v>371</v>
      </c>
      <c r="X37" s="328" t="s">
        <v>371</v>
      </c>
      <c r="Y37" s="328" t="s">
        <v>371</v>
      </c>
      <c r="Z37" s="328" t="s">
        <v>371</v>
      </c>
      <c r="AA37" s="328" t="s">
        <v>371</v>
      </c>
      <c r="AB37" s="328" t="s">
        <v>371</v>
      </c>
      <c r="AC37" s="328" t="s">
        <v>371</v>
      </c>
      <c r="AD37" s="328" t="s">
        <v>371</v>
      </c>
      <c r="AE37" s="328" t="s">
        <v>371</v>
      </c>
      <c r="AF37" s="328" t="s">
        <v>371</v>
      </c>
      <c r="AG37" s="326" t="s">
        <v>371</v>
      </c>
      <c r="AH37" s="299"/>
      <c r="AK37" s="295"/>
    </row>
    <row r="38" spans="2:37" s="304" customFormat="1" x14ac:dyDescent="0.2">
      <c r="B38" s="303">
        <v>0.875</v>
      </c>
      <c r="C38" s="328" t="s">
        <v>371</v>
      </c>
      <c r="D38" s="328" t="s">
        <v>371</v>
      </c>
      <c r="E38" s="328" t="s">
        <v>371</v>
      </c>
      <c r="F38" s="328" t="s">
        <v>371</v>
      </c>
      <c r="G38" s="328" t="s">
        <v>371</v>
      </c>
      <c r="H38" s="328" t="s">
        <v>371</v>
      </c>
      <c r="I38" s="328" t="s">
        <v>371</v>
      </c>
      <c r="J38" s="328" t="s">
        <v>371</v>
      </c>
      <c r="K38" s="328" t="s">
        <v>371</v>
      </c>
      <c r="L38" s="328" t="s">
        <v>371</v>
      </c>
      <c r="M38" s="328" t="s">
        <v>371</v>
      </c>
      <c r="N38" s="328" t="s">
        <v>371</v>
      </c>
      <c r="O38" s="328" t="s">
        <v>371</v>
      </c>
      <c r="P38" s="328" t="s">
        <v>371</v>
      </c>
      <c r="Q38" s="328" t="s">
        <v>371</v>
      </c>
      <c r="R38" s="328" t="s">
        <v>371</v>
      </c>
      <c r="S38" s="328" t="s">
        <v>371</v>
      </c>
      <c r="T38" s="328" t="s">
        <v>371</v>
      </c>
      <c r="U38" s="328" t="s">
        <v>371</v>
      </c>
      <c r="V38" s="328" t="s">
        <v>371</v>
      </c>
      <c r="W38" s="328" t="s">
        <v>371</v>
      </c>
      <c r="X38" s="328" t="s">
        <v>371</v>
      </c>
      <c r="Y38" s="328" t="s">
        <v>371</v>
      </c>
      <c r="Z38" s="328" t="s">
        <v>371</v>
      </c>
      <c r="AA38" s="328" t="s">
        <v>371</v>
      </c>
      <c r="AB38" s="328" t="s">
        <v>371</v>
      </c>
      <c r="AC38" s="328" t="s">
        <v>371</v>
      </c>
      <c r="AD38" s="328" t="s">
        <v>371</v>
      </c>
      <c r="AE38" s="328" t="s">
        <v>371</v>
      </c>
      <c r="AF38" s="328" t="s">
        <v>371</v>
      </c>
      <c r="AG38" s="326" t="s">
        <v>371</v>
      </c>
      <c r="AH38" s="299"/>
      <c r="AK38" s="295"/>
    </row>
    <row r="39" spans="2:37" s="304" customFormat="1" x14ac:dyDescent="0.2">
      <c r="B39" s="303">
        <v>0.91666666666666663</v>
      </c>
      <c r="C39" s="328" t="s">
        <v>371</v>
      </c>
      <c r="D39" s="328" t="s">
        <v>371</v>
      </c>
      <c r="E39" s="328" t="s">
        <v>371</v>
      </c>
      <c r="F39" s="328" t="s">
        <v>371</v>
      </c>
      <c r="G39" s="328" t="s">
        <v>371</v>
      </c>
      <c r="H39" s="328" t="s">
        <v>371</v>
      </c>
      <c r="I39" s="328" t="s">
        <v>371</v>
      </c>
      <c r="J39" s="328" t="s">
        <v>371</v>
      </c>
      <c r="K39" s="328" t="s">
        <v>371</v>
      </c>
      <c r="L39" s="328" t="s">
        <v>371</v>
      </c>
      <c r="M39" s="328" t="s">
        <v>371</v>
      </c>
      <c r="N39" s="328" t="s">
        <v>371</v>
      </c>
      <c r="O39" s="328" t="s">
        <v>371</v>
      </c>
      <c r="P39" s="328" t="s">
        <v>371</v>
      </c>
      <c r="Q39" s="328" t="s">
        <v>371</v>
      </c>
      <c r="R39" s="328" t="s">
        <v>371</v>
      </c>
      <c r="S39" s="328" t="s">
        <v>371</v>
      </c>
      <c r="T39" s="328" t="s">
        <v>371</v>
      </c>
      <c r="U39" s="328" t="s">
        <v>371</v>
      </c>
      <c r="V39" s="328" t="s">
        <v>371</v>
      </c>
      <c r="W39" s="328" t="s">
        <v>371</v>
      </c>
      <c r="X39" s="328" t="s">
        <v>371</v>
      </c>
      <c r="Y39" s="328" t="s">
        <v>371</v>
      </c>
      <c r="Z39" s="328" t="s">
        <v>371</v>
      </c>
      <c r="AA39" s="328" t="s">
        <v>371</v>
      </c>
      <c r="AB39" s="328" t="s">
        <v>371</v>
      </c>
      <c r="AC39" s="328" t="s">
        <v>371</v>
      </c>
      <c r="AD39" s="328" t="s">
        <v>371</v>
      </c>
      <c r="AE39" s="328" t="s">
        <v>371</v>
      </c>
      <c r="AF39" s="328" t="s">
        <v>371</v>
      </c>
      <c r="AG39" s="326" t="s">
        <v>371</v>
      </c>
      <c r="AH39" s="299"/>
    </row>
    <row r="40" spans="2:37" s="304" customFormat="1" x14ac:dyDescent="0.2">
      <c r="B40" s="303">
        <v>0.95833333333333337</v>
      </c>
      <c r="C40" s="328" t="s">
        <v>371</v>
      </c>
      <c r="D40" s="328" t="s">
        <v>371</v>
      </c>
      <c r="E40" s="328" t="s">
        <v>371</v>
      </c>
      <c r="F40" s="328" t="s">
        <v>371</v>
      </c>
      <c r="G40" s="328" t="s">
        <v>371</v>
      </c>
      <c r="H40" s="328" t="s">
        <v>371</v>
      </c>
      <c r="I40" s="328" t="s">
        <v>371</v>
      </c>
      <c r="J40" s="328" t="s">
        <v>371</v>
      </c>
      <c r="K40" s="328" t="s">
        <v>371</v>
      </c>
      <c r="L40" s="328" t="s">
        <v>371</v>
      </c>
      <c r="M40" s="328" t="s">
        <v>371</v>
      </c>
      <c r="N40" s="328" t="s">
        <v>371</v>
      </c>
      <c r="O40" s="328" t="s">
        <v>371</v>
      </c>
      <c r="P40" s="328" t="s">
        <v>371</v>
      </c>
      <c r="Q40" s="328" t="s">
        <v>371</v>
      </c>
      <c r="R40" s="328" t="s">
        <v>371</v>
      </c>
      <c r="S40" s="328" t="s">
        <v>371</v>
      </c>
      <c r="T40" s="328" t="s">
        <v>371</v>
      </c>
      <c r="U40" s="328" t="s">
        <v>371</v>
      </c>
      <c r="V40" s="328" t="s">
        <v>371</v>
      </c>
      <c r="W40" s="328" t="s">
        <v>371</v>
      </c>
      <c r="X40" s="328" t="s">
        <v>371</v>
      </c>
      <c r="Y40" s="328" t="s">
        <v>371</v>
      </c>
      <c r="Z40" s="328" t="s">
        <v>371</v>
      </c>
      <c r="AA40" s="328" t="s">
        <v>371</v>
      </c>
      <c r="AB40" s="328" t="s">
        <v>371</v>
      </c>
      <c r="AC40" s="328" t="s">
        <v>371</v>
      </c>
      <c r="AD40" s="328" t="s">
        <v>371</v>
      </c>
      <c r="AE40" s="328" t="s">
        <v>371</v>
      </c>
      <c r="AF40" s="328" t="s">
        <v>371</v>
      </c>
      <c r="AG40" s="326" t="s">
        <v>371</v>
      </c>
      <c r="AH40" s="299"/>
    </row>
    <row r="41" spans="2:37" s="305" customFormat="1" ht="27" customHeight="1" x14ac:dyDescent="0.2">
      <c r="B41" s="301" t="s">
        <v>331</v>
      </c>
      <c r="C41" s="373" t="s">
        <v>332</v>
      </c>
      <c r="D41" s="374"/>
      <c r="E41" s="374"/>
      <c r="F41" s="374"/>
      <c r="G41" s="374"/>
      <c r="H41" s="374"/>
      <c r="I41" s="374"/>
      <c r="J41" s="374"/>
      <c r="K41" s="374"/>
      <c r="L41" s="374"/>
      <c r="M41" s="374"/>
      <c r="N41" s="374"/>
      <c r="O41" s="374"/>
      <c r="P41" s="374"/>
      <c r="Q41" s="374"/>
      <c r="R41" s="374"/>
      <c r="S41" s="374"/>
      <c r="T41" s="374"/>
      <c r="U41" s="374"/>
      <c r="V41" s="374"/>
      <c r="W41" s="374"/>
      <c r="X41" s="374"/>
      <c r="Y41" s="374"/>
      <c r="Z41" s="374"/>
      <c r="AA41" s="374"/>
      <c r="AB41" s="374"/>
      <c r="AC41" s="374"/>
      <c r="AD41" s="374"/>
      <c r="AE41" s="374"/>
      <c r="AF41" s="374"/>
      <c r="AG41" s="374"/>
      <c r="AH41" s="299"/>
    </row>
    <row r="42" spans="2:37" x14ac:dyDescent="0.2">
      <c r="B42" s="298" t="s">
        <v>374</v>
      </c>
    </row>
    <row r="43" spans="2:37" x14ac:dyDescent="0.2">
      <c r="B43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rowBreaks count="1" manualBreakCount="1">
    <brk id="2" max="32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J44"/>
  <sheetViews>
    <sheetView showGridLines="0" view="pageBreakPreview" zoomScale="60" zoomScaleNormal="60" workbookViewId="0">
      <selection activeCell="F5" sqref="F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85546875" style="251" bestFit="1" customWidth="1"/>
    <col min="5" max="5" width="6.42578125" style="251" bestFit="1" customWidth="1"/>
    <col min="6" max="6" width="7" style="251" customWidth="1"/>
    <col min="7" max="7" width="6.5703125" style="251" customWidth="1"/>
    <col min="8" max="8" width="6.42578125" style="251" customWidth="1"/>
    <col min="9" max="9" width="5.7109375" style="251" bestFit="1" customWidth="1"/>
    <col min="10" max="14" width="6.85546875" style="251" bestFit="1" customWidth="1"/>
    <col min="15" max="15" width="6.5703125" style="251" bestFit="1" customWidth="1"/>
    <col min="16" max="16" width="6.42578125" style="251" bestFit="1" customWidth="1"/>
    <col min="17" max="17" width="6.5703125" style="251" customWidth="1"/>
    <col min="18" max="18" width="5.85546875" style="251" bestFit="1" customWidth="1"/>
    <col min="19" max="19" width="6.5703125" style="251" bestFit="1" customWidth="1"/>
    <col min="20" max="20" width="6.42578125" style="251" bestFit="1" customWidth="1"/>
    <col min="21" max="21" width="6.5703125" style="251" bestFit="1" customWidth="1"/>
    <col min="22" max="22" width="6.5703125" style="251" customWidth="1"/>
    <col min="23" max="23" width="6.5703125" style="251" bestFit="1" customWidth="1"/>
    <col min="24" max="24" width="6.7109375" style="251" customWidth="1"/>
    <col min="25" max="25" width="6.85546875" style="251" customWidth="1"/>
    <col min="26" max="26" width="6.5703125" style="251" bestFit="1" customWidth="1"/>
    <col min="27" max="27" width="6.28515625" style="251" customWidth="1"/>
    <col min="28" max="28" width="7.28515625" style="251" customWidth="1"/>
    <col min="29" max="29" width="6.85546875" style="251" bestFit="1" customWidth="1"/>
    <col min="30" max="30" width="6.5703125" style="251" bestFit="1" customWidth="1"/>
    <col min="31" max="32" width="6.42578125" style="251" customWidth="1"/>
    <col min="33" max="33" width="6.7109375" style="251" customWidth="1"/>
    <col min="34" max="16384" width="11.42578125" style="251"/>
  </cols>
  <sheetData>
    <row r="1" spans="2:33" ht="15.75" customHeight="1" x14ac:dyDescent="0.2"/>
    <row r="2" spans="2:33" ht="15.75" customHeight="1" x14ac:dyDescent="0.2">
      <c r="B2" s="376"/>
      <c r="C2" s="376"/>
      <c r="D2" s="376"/>
      <c r="E2" s="376"/>
      <c r="F2" s="377" t="s">
        <v>361</v>
      </c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</row>
    <row r="3" spans="2:33" ht="15.75" customHeight="1" x14ac:dyDescent="0.2">
      <c r="B3" s="376"/>
      <c r="C3" s="376"/>
      <c r="D3" s="376"/>
      <c r="E3" s="376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  <c r="R3" s="377"/>
      <c r="S3" s="377"/>
      <c r="T3" s="377"/>
      <c r="U3" s="377"/>
      <c r="V3" s="377"/>
      <c r="W3" s="377"/>
      <c r="X3" s="377"/>
      <c r="Y3" s="377"/>
      <c r="Z3" s="377"/>
      <c r="AA3" s="377"/>
      <c r="AB3" s="377"/>
      <c r="AC3" s="377"/>
      <c r="AD3" s="377"/>
      <c r="AE3" s="377"/>
      <c r="AF3" s="377"/>
      <c r="AG3" s="377"/>
    </row>
    <row r="4" spans="2:33" ht="15.75" customHeight="1" x14ac:dyDescent="0.2">
      <c r="B4" s="376"/>
      <c r="C4" s="376"/>
      <c r="D4" s="376"/>
      <c r="E4" s="376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7"/>
      <c r="S4" s="377"/>
      <c r="T4" s="377"/>
      <c r="U4" s="377"/>
      <c r="V4" s="377"/>
      <c r="W4" s="377"/>
      <c r="X4" s="377"/>
      <c r="Y4" s="377"/>
      <c r="Z4" s="377"/>
      <c r="AA4" s="377"/>
      <c r="AB4" s="377"/>
      <c r="AC4" s="377"/>
      <c r="AD4" s="377"/>
      <c r="AE4" s="377"/>
      <c r="AF4" s="377"/>
      <c r="AG4" s="377"/>
    </row>
    <row r="5" spans="2:33" ht="11.25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78" t="s">
        <v>188</v>
      </c>
      <c r="C6" s="378"/>
      <c r="D6" s="254"/>
      <c r="E6" s="254"/>
      <c r="F6" s="255" t="str">
        <f>'PM10_CA-ILO-01'!F6</f>
        <v>Evaluación de seguimiento de la calidad del aire en la I.E. Francisco Bolognesi, distrito Ilo, provincia Ilo, departamento Moquegua, en enero 2025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54" t="s">
        <v>236</v>
      </c>
      <c r="C8" s="254"/>
      <c r="D8" s="254"/>
      <c r="E8" s="254"/>
      <c r="F8" s="255" t="s">
        <v>310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</row>
    <row r="9" spans="2:33" ht="7.5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79" t="s">
        <v>217</v>
      </c>
      <c r="C10" s="379"/>
      <c r="D10" s="379"/>
      <c r="E10" s="379"/>
      <c r="F10" s="379"/>
      <c r="G10" s="379"/>
      <c r="H10" s="379"/>
      <c r="I10" s="379"/>
      <c r="J10" s="379"/>
      <c r="K10" s="379"/>
      <c r="L10" s="379"/>
      <c r="M10" s="379"/>
      <c r="N10" s="379"/>
      <c r="O10" s="379"/>
      <c r="P10" s="379"/>
      <c r="Q10" s="379"/>
      <c r="R10" s="379"/>
      <c r="S10" s="379"/>
      <c r="T10" s="379"/>
      <c r="U10" s="379"/>
      <c r="V10" s="379"/>
      <c r="W10" s="379"/>
      <c r="X10" s="379"/>
      <c r="Y10" s="379"/>
      <c r="Z10" s="379"/>
      <c r="AA10" s="379"/>
      <c r="AB10" s="379"/>
      <c r="AC10" s="379"/>
      <c r="AD10" s="379"/>
      <c r="AE10" s="379"/>
      <c r="AF10" s="379"/>
      <c r="AG10" s="379"/>
    </row>
    <row r="11" spans="2:33" ht="7.5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54" t="s">
        <v>33</v>
      </c>
      <c r="C12" s="254"/>
      <c r="D12" s="254"/>
      <c r="E12" s="254"/>
      <c r="F12" s="258" t="s">
        <v>352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7" t="s">
        <v>354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</row>
    <row r="13" spans="2:33" ht="7.5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54" t="s">
        <v>9</v>
      </c>
      <c r="C14" s="254"/>
      <c r="D14" s="254"/>
      <c r="E14" s="254"/>
      <c r="F14" s="258" t="s">
        <v>353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80" t="s">
        <v>355</v>
      </c>
      <c r="W14" s="380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</row>
    <row r="15" spans="2:33" ht="11.25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3" s="263" customFormat="1" x14ac:dyDescent="0.2">
      <c r="B17" s="262">
        <v>0</v>
      </c>
      <c r="C17" s="282">
        <v>0.29099999999999998</v>
      </c>
      <c r="D17" s="282">
        <v>0.28999999999999998</v>
      </c>
      <c r="E17" s="282">
        <v>0.28899999999999998</v>
      </c>
      <c r="F17" s="282">
        <v>0.32</v>
      </c>
      <c r="G17" s="282">
        <v>0.33</v>
      </c>
      <c r="H17" s="282">
        <v>0.32200000000000001</v>
      </c>
      <c r="I17" s="282">
        <v>0.32200000000000001</v>
      </c>
      <c r="J17" s="282">
        <v>0.32600000000000001</v>
      </c>
      <c r="K17" s="282">
        <v>0.318</v>
      </c>
      <c r="L17" s="282">
        <v>0.308</v>
      </c>
      <c r="M17" s="282">
        <v>0.314</v>
      </c>
      <c r="N17" s="282">
        <v>0.33400000000000002</v>
      </c>
      <c r="O17" s="282">
        <v>0.33200000000000002</v>
      </c>
      <c r="P17" s="282">
        <v>0.33600000000000002</v>
      </c>
      <c r="Q17" s="282">
        <v>0.34699999999999998</v>
      </c>
      <c r="R17" s="282">
        <v>0.34300000000000003</v>
      </c>
      <c r="S17" s="282">
        <v>0.33600000000000002</v>
      </c>
      <c r="T17" s="282">
        <v>0.33700000000000002</v>
      </c>
      <c r="U17" s="282">
        <v>0.32400000000000001</v>
      </c>
      <c r="V17" s="282">
        <v>0.34200000000000003</v>
      </c>
      <c r="W17" s="282">
        <v>0.35299999999999998</v>
      </c>
      <c r="X17" s="282">
        <v>0.35299999999999998</v>
      </c>
      <c r="Y17" s="282">
        <v>0.34899999999999998</v>
      </c>
      <c r="Z17" s="282">
        <v>0.35499999999999998</v>
      </c>
      <c r="AA17" s="282">
        <v>0.378</v>
      </c>
      <c r="AB17" s="282">
        <v>0.38</v>
      </c>
      <c r="AC17" s="282">
        <v>0.39100000000000001</v>
      </c>
      <c r="AD17" s="282">
        <v>0.36699999999999999</v>
      </c>
      <c r="AE17" s="282">
        <v>0.38</v>
      </c>
      <c r="AF17" s="282">
        <v>0.376</v>
      </c>
      <c r="AG17" s="282">
        <v>0.312</v>
      </c>
    </row>
    <row r="18" spans="2:33" s="263" customFormat="1" x14ac:dyDescent="0.2">
      <c r="B18" s="262">
        <v>4.1666666666666664E-2</v>
      </c>
      <c r="C18" s="282">
        <v>0.30199999999999999</v>
      </c>
      <c r="D18" s="282">
        <v>0.28599999999999998</v>
      </c>
      <c r="E18" s="282">
        <v>0.28599999999999998</v>
      </c>
      <c r="F18" s="282">
        <v>0.31900000000000001</v>
      </c>
      <c r="G18" s="282">
        <v>0.32600000000000001</v>
      </c>
      <c r="H18" s="282">
        <v>0.32600000000000001</v>
      </c>
      <c r="I18" s="282">
        <v>0.316</v>
      </c>
      <c r="J18" s="282">
        <v>0.32700000000000001</v>
      </c>
      <c r="K18" s="282">
        <v>0.318</v>
      </c>
      <c r="L18" s="282">
        <v>0.31</v>
      </c>
      <c r="M18" s="282">
        <v>0.312</v>
      </c>
      <c r="N18" s="282">
        <v>0.32900000000000001</v>
      </c>
      <c r="O18" s="282">
        <v>0.32700000000000001</v>
      </c>
      <c r="P18" s="282">
        <v>0.32700000000000001</v>
      </c>
      <c r="Q18" s="282">
        <v>0.34599999999999997</v>
      </c>
      <c r="R18" s="282">
        <v>0.33800000000000002</v>
      </c>
      <c r="S18" s="282">
        <v>0.33100000000000002</v>
      </c>
      <c r="T18" s="282">
        <v>0.32400000000000001</v>
      </c>
      <c r="U18" s="282">
        <v>0.32400000000000001</v>
      </c>
      <c r="V18" s="282">
        <v>0.34200000000000003</v>
      </c>
      <c r="W18" s="282">
        <v>0.34799999999999998</v>
      </c>
      <c r="X18" s="282">
        <v>0.34499999999999997</v>
      </c>
      <c r="Y18" s="282">
        <v>0.34300000000000003</v>
      </c>
      <c r="Z18" s="282">
        <v>0.35099999999999998</v>
      </c>
      <c r="AA18" s="282">
        <v>0.377</v>
      </c>
      <c r="AB18" s="282">
        <v>0.38</v>
      </c>
      <c r="AC18" s="282">
        <v>0.39500000000000002</v>
      </c>
      <c r="AD18" s="282">
        <v>0.373</v>
      </c>
      <c r="AE18" s="282">
        <v>0.376</v>
      </c>
      <c r="AF18" s="282">
        <v>0.371</v>
      </c>
      <c r="AG18" s="282">
        <v>0.30299999999999999</v>
      </c>
    </row>
    <row r="19" spans="2:33" s="263" customFormat="1" x14ac:dyDescent="0.2">
      <c r="B19" s="262">
        <v>8.3333333333333329E-2</v>
      </c>
      <c r="C19" s="282">
        <v>0.30099999999999999</v>
      </c>
      <c r="D19" s="282">
        <v>0.28599999999999998</v>
      </c>
      <c r="E19" s="282">
        <v>0.28899999999999998</v>
      </c>
      <c r="F19" s="282">
        <v>0.316</v>
      </c>
      <c r="G19" s="282">
        <v>0.32600000000000001</v>
      </c>
      <c r="H19" s="282">
        <v>0.32300000000000001</v>
      </c>
      <c r="I19" s="282">
        <v>0.315</v>
      </c>
      <c r="J19" s="282">
        <v>0.32500000000000001</v>
      </c>
      <c r="K19" s="282">
        <v>0.316</v>
      </c>
      <c r="L19" s="282">
        <v>0.312</v>
      </c>
      <c r="M19" s="282">
        <v>0.312</v>
      </c>
      <c r="N19" s="282">
        <v>0.32700000000000001</v>
      </c>
      <c r="O19" s="282">
        <v>0.32700000000000001</v>
      </c>
      <c r="P19" s="282">
        <v>0.309</v>
      </c>
      <c r="Q19" s="282">
        <v>0.34300000000000003</v>
      </c>
      <c r="R19" s="282">
        <v>0.33600000000000002</v>
      </c>
      <c r="S19" s="282">
        <v>0.33100000000000002</v>
      </c>
      <c r="T19" s="282">
        <v>0.32</v>
      </c>
      <c r="U19" s="282">
        <v>0.32800000000000001</v>
      </c>
      <c r="V19" s="282">
        <v>0.34</v>
      </c>
      <c r="W19" s="282">
        <v>0.34399999999999997</v>
      </c>
      <c r="X19" s="282">
        <v>0.34799999999999998</v>
      </c>
      <c r="Y19" s="282">
        <v>0.33500000000000002</v>
      </c>
      <c r="Z19" s="282">
        <v>0.34599999999999997</v>
      </c>
      <c r="AA19" s="282">
        <v>0.374</v>
      </c>
      <c r="AB19" s="282">
        <v>0.374</v>
      </c>
      <c r="AC19" s="282">
        <v>0.39400000000000002</v>
      </c>
      <c r="AD19" s="282">
        <v>0.378</v>
      </c>
      <c r="AE19" s="282">
        <v>0.373</v>
      </c>
      <c r="AF19" s="282">
        <v>0.36599999999999999</v>
      </c>
      <c r="AG19" s="282">
        <v>0.29699999999999999</v>
      </c>
    </row>
    <row r="20" spans="2:33" s="263" customFormat="1" x14ac:dyDescent="0.2">
      <c r="B20" s="262">
        <v>0.125</v>
      </c>
      <c r="C20" s="282">
        <v>0.30199999999999999</v>
      </c>
      <c r="D20" s="282">
        <v>0.28000000000000003</v>
      </c>
      <c r="E20" s="282">
        <v>0.28199999999999997</v>
      </c>
      <c r="F20" s="282">
        <v>0.314</v>
      </c>
      <c r="G20" s="282">
        <v>0.32400000000000001</v>
      </c>
      <c r="H20" s="282">
        <v>0.32400000000000001</v>
      </c>
      <c r="I20" s="282">
        <v>0.317</v>
      </c>
      <c r="J20" s="282">
        <v>0.32300000000000001</v>
      </c>
      <c r="K20" s="282">
        <v>0.315</v>
      </c>
      <c r="L20" s="282">
        <v>0.30099999999999999</v>
      </c>
      <c r="M20" s="282">
        <v>0.317</v>
      </c>
      <c r="N20" s="282">
        <v>0.32300000000000001</v>
      </c>
      <c r="O20" s="282">
        <v>0.32600000000000001</v>
      </c>
      <c r="P20" s="282">
        <v>0.29699999999999999</v>
      </c>
      <c r="Q20" s="282">
        <v>0.33800000000000002</v>
      </c>
      <c r="R20" s="282">
        <v>0.33500000000000002</v>
      </c>
      <c r="S20" s="282">
        <v>0.32600000000000001</v>
      </c>
      <c r="T20" s="282">
        <v>0.316</v>
      </c>
      <c r="U20" s="282">
        <v>0.32600000000000001</v>
      </c>
      <c r="V20" s="282">
        <v>0.33900000000000002</v>
      </c>
      <c r="W20" s="282">
        <v>0.34300000000000003</v>
      </c>
      <c r="X20" s="282">
        <v>0.35199999999999998</v>
      </c>
      <c r="Y20" s="282">
        <v>0.32700000000000001</v>
      </c>
      <c r="Z20" s="282">
        <v>0.34399999999999997</v>
      </c>
      <c r="AA20" s="282">
        <v>0.373</v>
      </c>
      <c r="AB20" s="282">
        <v>0.377</v>
      </c>
      <c r="AC20" s="282">
        <v>0.38800000000000001</v>
      </c>
      <c r="AD20" s="282">
        <v>0.378</v>
      </c>
      <c r="AE20" s="282">
        <v>0.37</v>
      </c>
      <c r="AF20" s="282">
        <v>0.36</v>
      </c>
      <c r="AG20" s="282">
        <v>0.29399999999999998</v>
      </c>
    </row>
    <row r="21" spans="2:33" s="263" customFormat="1" x14ac:dyDescent="0.2">
      <c r="B21" s="262">
        <v>0.16666666666666666</v>
      </c>
      <c r="C21" s="282">
        <v>0.30399999999999999</v>
      </c>
      <c r="D21" s="282">
        <v>0.27</v>
      </c>
      <c r="E21" s="282">
        <v>0.28000000000000003</v>
      </c>
      <c r="F21" s="282">
        <v>0.314</v>
      </c>
      <c r="G21" s="282">
        <v>0.32300000000000001</v>
      </c>
      <c r="H21" s="282">
        <v>0.32200000000000001</v>
      </c>
      <c r="I21" s="282">
        <v>0.315</v>
      </c>
      <c r="J21" s="282">
        <v>0.32100000000000001</v>
      </c>
      <c r="K21" s="282">
        <v>0.311</v>
      </c>
      <c r="L21" s="282">
        <v>0.3</v>
      </c>
      <c r="M21" s="282">
        <v>0.32100000000000001</v>
      </c>
      <c r="N21" s="282">
        <v>0.32400000000000001</v>
      </c>
      <c r="O21" s="282">
        <v>0.32500000000000001</v>
      </c>
      <c r="P21" s="282">
        <v>0.29199999999999998</v>
      </c>
      <c r="Q21" s="282">
        <v>0.33400000000000002</v>
      </c>
      <c r="R21" s="282">
        <v>0.33500000000000002</v>
      </c>
      <c r="S21" s="282">
        <v>0.309</v>
      </c>
      <c r="T21" s="282">
        <v>0.312</v>
      </c>
      <c r="U21" s="282">
        <v>0.32300000000000001</v>
      </c>
      <c r="V21" s="282">
        <v>0.33700000000000002</v>
      </c>
      <c r="W21" s="282">
        <v>0.34300000000000003</v>
      </c>
      <c r="X21" s="282">
        <v>0.35399999999999998</v>
      </c>
      <c r="Y21" s="282">
        <v>0.318</v>
      </c>
      <c r="Z21" s="282">
        <v>0.34100000000000003</v>
      </c>
      <c r="AA21" s="282">
        <v>0.375</v>
      </c>
      <c r="AB21" s="282">
        <v>0.377</v>
      </c>
      <c r="AC21" s="282">
        <v>0.38</v>
      </c>
      <c r="AD21" s="282">
        <v>0.377</v>
      </c>
      <c r="AE21" s="282">
        <v>0.36199999999999999</v>
      </c>
      <c r="AF21" s="282">
        <v>0.35899999999999999</v>
      </c>
      <c r="AG21" s="282">
        <v>0.29299999999999998</v>
      </c>
    </row>
    <row r="22" spans="2:33" s="263" customFormat="1" x14ac:dyDescent="0.2">
      <c r="B22" s="262">
        <v>0.20833333333333334</v>
      </c>
      <c r="C22" s="282">
        <v>0.30399999999999999</v>
      </c>
      <c r="D22" s="282">
        <v>0.26600000000000001</v>
      </c>
      <c r="E22" s="282">
        <v>0.27600000000000002</v>
      </c>
      <c r="F22" s="282">
        <v>0.313</v>
      </c>
      <c r="G22" s="282">
        <v>0.32400000000000001</v>
      </c>
      <c r="H22" s="282">
        <v>0.32</v>
      </c>
      <c r="I22" s="282">
        <v>0.315</v>
      </c>
      <c r="J22" s="282">
        <v>0.32200000000000001</v>
      </c>
      <c r="K22" s="282">
        <v>0.312</v>
      </c>
      <c r="L22" s="282">
        <v>0.3</v>
      </c>
      <c r="M22" s="282">
        <v>0.318</v>
      </c>
      <c r="N22" s="282">
        <v>0.32200000000000001</v>
      </c>
      <c r="O22" s="282">
        <v>0.32600000000000001</v>
      </c>
      <c r="P22" s="282">
        <v>0.29599999999999999</v>
      </c>
      <c r="Q22" s="282">
        <v>0.33300000000000002</v>
      </c>
      <c r="R22" s="282">
        <v>0.33200000000000002</v>
      </c>
      <c r="S22" s="282">
        <v>0.29399999999999998</v>
      </c>
      <c r="T22" s="282">
        <v>0.313</v>
      </c>
      <c r="U22" s="282">
        <v>0.31900000000000001</v>
      </c>
      <c r="V22" s="282">
        <v>0.33500000000000002</v>
      </c>
      <c r="W22" s="282">
        <v>0.33600000000000002</v>
      </c>
      <c r="X22" s="282">
        <v>0.35399999999999998</v>
      </c>
      <c r="Y22" s="282">
        <v>0.32300000000000001</v>
      </c>
      <c r="Z22" s="282">
        <v>0.34</v>
      </c>
      <c r="AA22" s="282">
        <v>0.378</v>
      </c>
      <c r="AB22" s="282">
        <v>0.376</v>
      </c>
      <c r="AC22" s="282">
        <v>0.377</v>
      </c>
      <c r="AD22" s="282">
        <v>0.376</v>
      </c>
      <c r="AE22" s="282">
        <v>0.36099999999999999</v>
      </c>
      <c r="AF22" s="282">
        <v>0.36</v>
      </c>
      <c r="AG22" s="282">
        <v>0.28999999999999998</v>
      </c>
    </row>
    <row r="23" spans="2:33" s="263" customFormat="1" x14ac:dyDescent="0.2">
      <c r="B23" s="262">
        <v>0.25</v>
      </c>
      <c r="C23" s="282">
        <v>0.31900000000000001</v>
      </c>
      <c r="D23" s="282">
        <v>0.28000000000000003</v>
      </c>
      <c r="E23" s="282">
        <v>0.28399999999999997</v>
      </c>
      <c r="F23" s="282">
        <v>0.32500000000000001</v>
      </c>
      <c r="G23" s="282">
        <v>0.33200000000000002</v>
      </c>
      <c r="H23" s="282">
        <v>0.32500000000000001</v>
      </c>
      <c r="I23" s="282">
        <v>0.32500000000000001</v>
      </c>
      <c r="J23" s="282">
        <v>0.33400000000000002</v>
      </c>
      <c r="K23" s="282">
        <v>0.316</v>
      </c>
      <c r="L23" s="282">
        <v>0.316</v>
      </c>
      <c r="M23" s="282">
        <v>0.33200000000000002</v>
      </c>
      <c r="N23" s="282">
        <v>0.32800000000000001</v>
      </c>
      <c r="O23" s="282">
        <v>0.33500000000000002</v>
      </c>
      <c r="P23" s="282">
        <v>0.313</v>
      </c>
      <c r="Q23" s="282">
        <v>0.34599999999999997</v>
      </c>
      <c r="R23" s="282">
        <v>0.33800000000000002</v>
      </c>
      <c r="S23" s="282">
        <v>0.30099999999999999</v>
      </c>
      <c r="T23" s="282">
        <v>0.317</v>
      </c>
      <c r="U23" s="282">
        <v>0.32200000000000001</v>
      </c>
      <c r="V23" s="282">
        <v>0.34300000000000003</v>
      </c>
      <c r="W23" s="282">
        <v>0.33600000000000002</v>
      </c>
      <c r="X23" s="282">
        <v>0.35899999999999999</v>
      </c>
      <c r="Y23" s="282">
        <v>0.34200000000000003</v>
      </c>
      <c r="Z23" s="282">
        <v>0.35799999999999998</v>
      </c>
      <c r="AA23" s="282">
        <v>0.379</v>
      </c>
      <c r="AB23" s="282">
        <v>0.378</v>
      </c>
      <c r="AC23" s="282">
        <v>0.38900000000000001</v>
      </c>
      <c r="AD23" s="282">
        <v>0.38</v>
      </c>
      <c r="AE23" s="282">
        <v>0.36199999999999999</v>
      </c>
      <c r="AF23" s="282">
        <v>0.35799999999999998</v>
      </c>
      <c r="AG23" s="282">
        <v>0.30399999999999999</v>
      </c>
    </row>
    <row r="24" spans="2:33" s="263" customFormat="1" x14ac:dyDescent="0.2">
      <c r="B24" s="262">
        <v>0.29166666666666669</v>
      </c>
      <c r="C24" s="282">
        <v>0.35099999999999998</v>
      </c>
      <c r="D24" s="282">
        <v>0.34200000000000003</v>
      </c>
      <c r="E24" s="282">
        <v>0.34200000000000003</v>
      </c>
      <c r="F24" s="282">
        <v>0.34799999999999998</v>
      </c>
      <c r="G24" s="282">
        <v>0.34300000000000003</v>
      </c>
      <c r="H24" s="282">
        <v>0.33800000000000002</v>
      </c>
      <c r="I24" s="282">
        <v>0.34899999999999998</v>
      </c>
      <c r="J24" s="282">
        <v>0.35699999999999998</v>
      </c>
      <c r="K24" s="282">
        <v>0.32700000000000001</v>
      </c>
      <c r="L24" s="282">
        <v>0.35099999999999998</v>
      </c>
      <c r="M24" s="282">
        <v>0.35399999999999998</v>
      </c>
      <c r="N24" s="282">
        <v>0.34399999999999997</v>
      </c>
      <c r="O24" s="282">
        <v>0.35</v>
      </c>
      <c r="P24" s="282">
        <v>0.373</v>
      </c>
      <c r="Q24" s="282">
        <v>0.375</v>
      </c>
      <c r="R24" s="282">
        <v>0.35099999999999998</v>
      </c>
      <c r="S24" s="282">
        <v>0.35</v>
      </c>
      <c r="T24" s="282">
        <v>0.33900000000000002</v>
      </c>
      <c r="U24" s="282">
        <v>0.35099999999999998</v>
      </c>
      <c r="V24" s="282">
        <v>0.36399999999999999</v>
      </c>
      <c r="W24" s="282">
        <v>0.371</v>
      </c>
      <c r="X24" s="282">
        <v>0.38600000000000001</v>
      </c>
      <c r="Y24" s="282">
        <v>0.375</v>
      </c>
      <c r="Z24" s="282">
        <v>0.40400000000000003</v>
      </c>
      <c r="AA24" s="282">
        <v>0.39200000000000002</v>
      </c>
      <c r="AB24" s="282">
        <v>0.39900000000000002</v>
      </c>
      <c r="AC24" s="282">
        <v>0.41499999999999998</v>
      </c>
      <c r="AD24" s="282">
        <v>0.39800000000000002</v>
      </c>
      <c r="AE24" s="282">
        <v>0.38600000000000001</v>
      </c>
      <c r="AF24" s="282">
        <v>0.39100000000000001</v>
      </c>
      <c r="AG24" s="282">
        <v>0.34300000000000003</v>
      </c>
    </row>
    <row r="25" spans="2:33" s="263" customFormat="1" x14ac:dyDescent="0.2">
      <c r="B25" s="262">
        <v>0.33333333333333331</v>
      </c>
      <c r="C25" s="282">
        <v>0.39700000000000002</v>
      </c>
      <c r="D25" s="282">
        <v>0.40100000000000002</v>
      </c>
      <c r="E25" s="282">
        <v>0.41299999999999998</v>
      </c>
      <c r="F25" s="282">
        <v>0.41599999999999998</v>
      </c>
      <c r="G25" s="282">
        <v>0.36399999999999999</v>
      </c>
      <c r="H25" s="282">
        <v>0.36</v>
      </c>
      <c r="I25" s="282">
        <v>0.39500000000000002</v>
      </c>
      <c r="J25" s="282">
        <v>0.40899999999999997</v>
      </c>
      <c r="K25" s="282">
        <v>0.34200000000000003</v>
      </c>
      <c r="L25" s="282">
        <v>0.40500000000000003</v>
      </c>
      <c r="M25" s="282">
        <v>0.40600000000000003</v>
      </c>
      <c r="N25" s="282">
        <v>0.38</v>
      </c>
      <c r="O25" s="282">
        <v>0.376</v>
      </c>
      <c r="P25" s="282">
        <v>0.41099999999999998</v>
      </c>
      <c r="Q25" s="282">
        <v>0.42199999999999999</v>
      </c>
      <c r="R25" s="282">
        <v>0.36799999999999999</v>
      </c>
      <c r="S25" s="282">
        <v>0.38900000000000001</v>
      </c>
      <c r="T25" s="282">
        <v>0.38</v>
      </c>
      <c r="U25" s="282">
        <v>0.43099999999999999</v>
      </c>
      <c r="V25" s="282">
        <v>0.41</v>
      </c>
      <c r="W25" s="282">
        <v>0.42199999999999999</v>
      </c>
      <c r="X25" s="282">
        <v>0.44500000000000001</v>
      </c>
      <c r="Y25" s="282">
        <v>0.42799999999999999</v>
      </c>
      <c r="Z25" s="282">
        <v>0.45600000000000002</v>
      </c>
      <c r="AA25" s="282">
        <v>0.43099999999999999</v>
      </c>
      <c r="AB25" s="282">
        <v>0.42299999999999999</v>
      </c>
      <c r="AC25" s="282">
        <v>0.441</v>
      </c>
      <c r="AD25" s="282">
        <v>0.42899999999999999</v>
      </c>
      <c r="AE25" s="282">
        <v>0.44</v>
      </c>
      <c r="AF25" s="282">
        <v>0.45600000000000002</v>
      </c>
      <c r="AG25" s="282">
        <v>0.40100000000000002</v>
      </c>
    </row>
    <row r="26" spans="2:33" s="263" customFormat="1" x14ac:dyDescent="0.2">
      <c r="B26" s="262">
        <v>0.375</v>
      </c>
      <c r="C26" s="282">
        <v>0.45900000000000002</v>
      </c>
      <c r="D26" s="282">
        <v>0.47099999999999997</v>
      </c>
      <c r="E26" s="282">
        <v>0.47099999999999997</v>
      </c>
      <c r="F26" s="282">
        <v>0.46899999999999997</v>
      </c>
      <c r="G26" s="282">
        <v>0.40400000000000003</v>
      </c>
      <c r="H26" s="282">
        <v>0.373</v>
      </c>
      <c r="I26" s="282">
        <v>0.46100000000000002</v>
      </c>
      <c r="J26" s="282">
        <v>0.47499999999999998</v>
      </c>
      <c r="K26" s="282">
        <v>0.36</v>
      </c>
      <c r="L26" s="282">
        <v>0.48099999999999998</v>
      </c>
      <c r="M26" s="282">
        <v>0.46899999999999997</v>
      </c>
      <c r="N26" s="282">
        <v>0.432</v>
      </c>
      <c r="O26" s="282">
        <v>0.40699999999999997</v>
      </c>
      <c r="P26" s="282">
        <v>0.44400000000000001</v>
      </c>
      <c r="Q26" s="282">
        <v>0.47299999999999998</v>
      </c>
      <c r="R26" s="282">
        <v>0.40300000000000002</v>
      </c>
      <c r="S26" s="282">
        <v>0.47599999999999998</v>
      </c>
      <c r="T26" s="282">
        <v>0.433</v>
      </c>
      <c r="U26" s="282">
        <v>0.50900000000000001</v>
      </c>
      <c r="V26" s="282">
        <v>0.49</v>
      </c>
      <c r="W26" s="282">
        <v>0.46800000000000003</v>
      </c>
      <c r="X26" s="282">
        <v>0.51800000000000002</v>
      </c>
      <c r="Y26" s="282">
        <v>0.5</v>
      </c>
      <c r="Z26" s="282">
        <v>0.48899999999999999</v>
      </c>
      <c r="AA26" s="282">
        <v>0.48199999999999998</v>
      </c>
      <c r="AB26" s="282">
        <v>0.45400000000000001</v>
      </c>
      <c r="AC26" s="282">
        <v>0.46700000000000003</v>
      </c>
      <c r="AD26" s="282">
        <v>0.47399999999999998</v>
      </c>
      <c r="AE26" s="282">
        <v>0.497</v>
      </c>
      <c r="AF26" s="282">
        <v>0.497</v>
      </c>
      <c r="AG26" s="282">
        <v>0.45600000000000002</v>
      </c>
    </row>
    <row r="27" spans="2:33" s="263" customFormat="1" x14ac:dyDescent="0.2">
      <c r="B27" s="262">
        <v>0.41666666666666669</v>
      </c>
      <c r="C27" s="282">
        <v>0.495</v>
      </c>
      <c r="D27" s="282">
        <v>0.53400000000000003</v>
      </c>
      <c r="E27" s="282">
        <v>0.499</v>
      </c>
      <c r="F27" s="282">
        <v>0.51200000000000001</v>
      </c>
      <c r="G27" s="282">
        <v>0.45600000000000002</v>
      </c>
      <c r="H27" s="282">
        <v>0.40400000000000003</v>
      </c>
      <c r="I27" s="282">
        <v>0.50800000000000001</v>
      </c>
      <c r="J27" s="282">
        <v>0.51300000000000001</v>
      </c>
      <c r="K27" s="282">
        <v>0.39200000000000002</v>
      </c>
      <c r="L27" s="282">
        <v>0.55800000000000005</v>
      </c>
      <c r="M27" s="282">
        <v>0.52900000000000003</v>
      </c>
      <c r="N27" s="282">
        <v>0.45100000000000001</v>
      </c>
      <c r="O27" s="282">
        <v>0.47</v>
      </c>
      <c r="P27" s="282">
        <v>0.497</v>
      </c>
      <c r="Q27" s="282">
        <v>0.52200000000000002</v>
      </c>
      <c r="R27" s="282">
        <v>0.46500000000000002</v>
      </c>
      <c r="S27" s="282">
        <v>0.52</v>
      </c>
      <c r="T27" s="282">
        <v>0.497</v>
      </c>
      <c r="U27" s="282">
        <v>0.55300000000000005</v>
      </c>
      <c r="V27" s="282">
        <v>0.63800000000000001</v>
      </c>
      <c r="W27" s="282">
        <v>0.496</v>
      </c>
      <c r="X27" s="282">
        <v>0.55400000000000005</v>
      </c>
      <c r="Y27" s="282">
        <v>0.55500000000000005</v>
      </c>
      <c r="Z27" s="282">
        <v>0.48899999999999999</v>
      </c>
      <c r="AA27" s="282">
        <v>0.49199999999999999</v>
      </c>
      <c r="AB27" s="282">
        <v>0.502</v>
      </c>
      <c r="AC27" s="282">
        <v>0.48699999999999999</v>
      </c>
      <c r="AD27" s="282">
        <v>0.52800000000000002</v>
      </c>
      <c r="AE27" s="282">
        <v>0.53</v>
      </c>
      <c r="AF27" s="282">
        <v>0.53200000000000003</v>
      </c>
      <c r="AG27" s="282">
        <v>0.50600000000000001</v>
      </c>
    </row>
    <row r="28" spans="2:33" s="263" customFormat="1" x14ac:dyDescent="0.2">
      <c r="B28" s="262">
        <v>0.45833333333333331</v>
      </c>
      <c r="C28" s="282">
        <v>0.53700000000000003</v>
      </c>
      <c r="D28" s="282">
        <v>0.53</v>
      </c>
      <c r="E28" s="282">
        <v>0.51700000000000002</v>
      </c>
      <c r="F28" s="282">
        <v>0.53600000000000003</v>
      </c>
      <c r="G28" s="282">
        <v>0.45200000000000001</v>
      </c>
      <c r="H28" s="282">
        <v>0.42599999999999999</v>
      </c>
      <c r="I28" s="282">
        <v>0.51600000000000001</v>
      </c>
      <c r="J28" s="282">
        <v>0.52800000000000002</v>
      </c>
      <c r="K28" s="282">
        <v>0.41399999999999998</v>
      </c>
      <c r="L28" s="282">
        <v>0.58199999999999996</v>
      </c>
      <c r="M28" s="282">
        <v>0.55700000000000005</v>
      </c>
      <c r="N28" s="282">
        <v>0.47899999999999998</v>
      </c>
      <c r="O28" s="282">
        <v>0.61499999999999999</v>
      </c>
      <c r="P28" s="282">
        <v>0.52500000000000002</v>
      </c>
      <c r="Q28" s="282">
        <v>0.54400000000000004</v>
      </c>
      <c r="R28" s="282">
        <v>0.52700000000000002</v>
      </c>
      <c r="S28" s="282">
        <v>0.52</v>
      </c>
      <c r="T28" s="282">
        <v>0.54800000000000004</v>
      </c>
      <c r="U28" s="282">
        <v>0.54</v>
      </c>
      <c r="V28" s="282">
        <v>0.70199999999999996</v>
      </c>
      <c r="W28" s="282">
        <v>0.53300000000000003</v>
      </c>
      <c r="X28" s="282">
        <v>0.56799999999999995</v>
      </c>
      <c r="Y28" s="282">
        <v>0.57699999999999996</v>
      </c>
      <c r="Z28" s="282">
        <v>0.498</v>
      </c>
      <c r="AA28" s="282">
        <v>0.54200000000000004</v>
      </c>
      <c r="AB28" s="282">
        <v>0.55500000000000005</v>
      </c>
      <c r="AC28" s="282">
        <v>0.51400000000000001</v>
      </c>
      <c r="AD28" s="282">
        <v>0.56599999999999995</v>
      </c>
      <c r="AE28" s="282">
        <v>0.55000000000000004</v>
      </c>
      <c r="AF28" s="282">
        <v>0.54900000000000004</v>
      </c>
      <c r="AG28" s="282">
        <v>0.53700000000000003</v>
      </c>
    </row>
    <row r="29" spans="2:33" s="263" customFormat="1" x14ac:dyDescent="0.2">
      <c r="B29" s="262">
        <v>0.5</v>
      </c>
      <c r="C29" s="282">
        <v>0.54900000000000004</v>
      </c>
      <c r="D29" s="282">
        <v>0.52700000000000002</v>
      </c>
      <c r="E29" s="282">
        <v>0.53500000000000003</v>
      </c>
      <c r="F29" s="282">
        <v>0.53900000000000003</v>
      </c>
      <c r="G29" s="282">
        <v>0.45200000000000001</v>
      </c>
      <c r="H29" s="282">
        <v>0.43099999999999999</v>
      </c>
      <c r="I29" s="282">
        <v>0.51500000000000001</v>
      </c>
      <c r="J29" s="282">
        <v>0.54</v>
      </c>
      <c r="K29" s="282">
        <v>0.41599999999999998</v>
      </c>
      <c r="L29" s="282">
        <v>0.58799999999999997</v>
      </c>
      <c r="M29" s="282">
        <v>0.56899999999999995</v>
      </c>
      <c r="N29" s="282">
        <v>0.52200000000000002</v>
      </c>
      <c r="O29" s="282">
        <v>0.57899999999999996</v>
      </c>
      <c r="P29" s="282">
        <v>0.55400000000000005</v>
      </c>
      <c r="Q29" s="282">
        <v>0.55900000000000005</v>
      </c>
      <c r="R29" s="282">
        <v>0.56200000000000006</v>
      </c>
      <c r="S29" s="282">
        <v>0.56000000000000005</v>
      </c>
      <c r="T29" s="282">
        <v>0.56699999999999995</v>
      </c>
      <c r="U29" s="282">
        <v>0.54200000000000004</v>
      </c>
      <c r="V29" s="282">
        <v>0.70799999999999996</v>
      </c>
      <c r="W29" s="282">
        <v>0.57199999999999995</v>
      </c>
      <c r="X29" s="282">
        <v>0.59199999999999997</v>
      </c>
      <c r="Y29" s="282">
        <v>0.60499999999999998</v>
      </c>
      <c r="Z29" s="282">
        <v>0.499</v>
      </c>
      <c r="AA29" s="282">
        <v>0.54700000000000004</v>
      </c>
      <c r="AB29" s="282">
        <v>0.59299999999999997</v>
      </c>
      <c r="AC29" s="282">
        <v>0.56100000000000005</v>
      </c>
      <c r="AD29" s="282">
        <v>0.58799999999999997</v>
      </c>
      <c r="AE29" s="282">
        <v>0.56699999999999995</v>
      </c>
      <c r="AF29" s="282">
        <v>0.57999999999999996</v>
      </c>
      <c r="AG29" s="282">
        <v>0.55300000000000005</v>
      </c>
    </row>
    <row r="30" spans="2:33" s="263" customFormat="1" x14ac:dyDescent="0.2">
      <c r="B30" s="262">
        <v>0.54166666666666663</v>
      </c>
      <c r="C30" s="282">
        <v>0.55700000000000005</v>
      </c>
      <c r="D30" s="282">
        <v>0.55300000000000005</v>
      </c>
      <c r="E30" s="282">
        <v>0.55200000000000005</v>
      </c>
      <c r="F30" s="282">
        <v>0.56399999999999995</v>
      </c>
      <c r="G30" s="282">
        <v>0.42899999999999999</v>
      </c>
      <c r="H30" s="282">
        <v>0.40500000000000003</v>
      </c>
      <c r="I30" s="282">
        <v>0.51300000000000001</v>
      </c>
      <c r="J30" s="282">
        <v>0.56999999999999995</v>
      </c>
      <c r="K30" s="282">
        <v>0.40699999999999997</v>
      </c>
      <c r="L30" s="282">
        <v>0.61499999999999999</v>
      </c>
      <c r="M30" s="282">
        <v>0.58499999999999996</v>
      </c>
      <c r="N30" s="282">
        <v>0.53600000000000003</v>
      </c>
      <c r="O30" s="282">
        <v>0.53100000000000003</v>
      </c>
      <c r="P30" s="282">
        <v>0.58199999999999996</v>
      </c>
      <c r="Q30" s="282">
        <v>0.57299999999999995</v>
      </c>
      <c r="R30" s="282">
        <v>0.57599999999999996</v>
      </c>
      <c r="S30" s="282">
        <v>0.57599999999999996</v>
      </c>
      <c r="T30" s="282">
        <v>0.61099999999999999</v>
      </c>
      <c r="U30" s="282">
        <v>0.54200000000000004</v>
      </c>
      <c r="V30" s="282">
        <v>0.64100000000000001</v>
      </c>
      <c r="W30" s="282">
        <v>0.59899999999999998</v>
      </c>
      <c r="X30" s="282">
        <v>0.60799999999999998</v>
      </c>
      <c r="Y30" s="282">
        <v>0.65700000000000003</v>
      </c>
      <c r="Z30" s="282">
        <v>0.50600000000000001</v>
      </c>
      <c r="AA30" s="282">
        <v>0.49399999999999999</v>
      </c>
      <c r="AB30" s="282">
        <v>0.52900000000000003</v>
      </c>
      <c r="AC30" s="282">
        <v>0.57899999999999996</v>
      </c>
      <c r="AD30" s="282">
        <v>0.61</v>
      </c>
      <c r="AE30" s="282">
        <v>0.59199999999999997</v>
      </c>
      <c r="AF30" s="282">
        <v>0.64100000000000001</v>
      </c>
      <c r="AG30" s="282">
        <v>0.57899999999999996</v>
      </c>
    </row>
    <row r="31" spans="2:33" s="263" customFormat="1" x14ac:dyDescent="0.2">
      <c r="B31" s="262">
        <v>0.58333333333333337</v>
      </c>
      <c r="C31" s="282">
        <v>0.56899999999999995</v>
      </c>
      <c r="D31" s="282">
        <v>0.57699999999999996</v>
      </c>
      <c r="E31" s="282">
        <v>0.56899999999999995</v>
      </c>
      <c r="F31" s="282">
        <v>0.57399999999999995</v>
      </c>
      <c r="G31" s="282">
        <v>0.40500000000000003</v>
      </c>
      <c r="H31" s="282">
        <v>0.40100000000000002</v>
      </c>
      <c r="I31" s="282">
        <v>0.496</v>
      </c>
      <c r="J31" s="282">
        <v>0.59799999999999998</v>
      </c>
      <c r="K31" s="282">
        <v>0.43</v>
      </c>
      <c r="L31" s="282">
        <v>0.61499999999999999</v>
      </c>
      <c r="M31" s="282">
        <v>0.60199999999999998</v>
      </c>
      <c r="N31" s="282">
        <v>0.52</v>
      </c>
      <c r="O31" s="282">
        <v>0.49199999999999999</v>
      </c>
      <c r="P31" s="282">
        <v>0.60499999999999998</v>
      </c>
      <c r="Q31" s="282">
        <v>0.58399999999999996</v>
      </c>
      <c r="R31" s="282">
        <v>0.58299999999999996</v>
      </c>
      <c r="S31" s="282">
        <v>0.57999999999999996</v>
      </c>
      <c r="T31" s="282">
        <v>0.56499999999999995</v>
      </c>
      <c r="U31" s="282">
        <v>0.499</v>
      </c>
      <c r="V31" s="282">
        <v>0.57099999999999995</v>
      </c>
      <c r="W31" s="282">
        <v>0.55600000000000005</v>
      </c>
      <c r="X31" s="282">
        <v>0.60299999999999998</v>
      </c>
      <c r="Y31" s="282">
        <v>0.67700000000000005</v>
      </c>
      <c r="Z31" s="282">
        <v>0.51400000000000001</v>
      </c>
      <c r="AA31" s="282">
        <v>0.45900000000000002</v>
      </c>
      <c r="AB31" s="282">
        <v>0.496</v>
      </c>
      <c r="AC31" s="282">
        <v>0.60199999999999998</v>
      </c>
      <c r="AD31" s="282">
        <v>0.57099999999999995</v>
      </c>
      <c r="AE31" s="282">
        <v>0.61899999999999999</v>
      </c>
      <c r="AF31" s="282">
        <v>0.60499999999999998</v>
      </c>
      <c r="AG31" s="282">
        <v>0.59499999999999997</v>
      </c>
    </row>
    <row r="32" spans="2:33" s="263" customFormat="1" x14ac:dyDescent="0.2">
      <c r="B32" s="262">
        <v>0.625</v>
      </c>
      <c r="C32" s="282">
        <v>0.55600000000000005</v>
      </c>
      <c r="D32" s="282">
        <v>0.58199999999999996</v>
      </c>
      <c r="E32" s="282">
        <v>0.57599999999999996</v>
      </c>
      <c r="F32" s="282">
        <v>0.51</v>
      </c>
      <c r="G32" s="282">
        <v>0.38600000000000001</v>
      </c>
      <c r="H32" s="282">
        <v>0.45</v>
      </c>
      <c r="I32" s="282">
        <v>0.45100000000000001</v>
      </c>
      <c r="J32" s="282">
        <v>0.53400000000000003</v>
      </c>
      <c r="K32" s="282">
        <v>0.43099999999999999</v>
      </c>
      <c r="L32" s="282">
        <v>0.58299999999999996</v>
      </c>
      <c r="M32" s="282">
        <v>0.60499999999999998</v>
      </c>
      <c r="N32" s="282">
        <v>0.51</v>
      </c>
      <c r="O32" s="282">
        <v>0.45900000000000002</v>
      </c>
      <c r="P32" s="282">
        <v>0.60199999999999998</v>
      </c>
      <c r="Q32" s="282">
        <v>0.57299999999999995</v>
      </c>
      <c r="R32" s="282">
        <v>0.59</v>
      </c>
      <c r="S32" s="282">
        <v>0.57899999999999996</v>
      </c>
      <c r="T32" s="282">
        <v>0.51500000000000001</v>
      </c>
      <c r="U32" s="282">
        <v>0.44500000000000001</v>
      </c>
      <c r="V32" s="282">
        <v>0.51</v>
      </c>
      <c r="W32" s="282">
        <v>0.53800000000000003</v>
      </c>
      <c r="X32" s="282">
        <v>0.621</v>
      </c>
      <c r="Y32" s="282">
        <v>0.66</v>
      </c>
      <c r="Z32" s="282">
        <v>0.53</v>
      </c>
      <c r="AA32" s="282">
        <v>0.44800000000000001</v>
      </c>
      <c r="AB32" s="282">
        <v>0.47199999999999998</v>
      </c>
      <c r="AC32" s="283" t="s">
        <v>347</v>
      </c>
      <c r="AD32" s="282">
        <v>0.50600000000000001</v>
      </c>
      <c r="AE32" s="282">
        <v>0.628</v>
      </c>
      <c r="AF32" s="282">
        <v>0.59699999999999998</v>
      </c>
      <c r="AG32" s="282">
        <v>0.59799999999999998</v>
      </c>
    </row>
    <row r="33" spans="2:36" s="263" customFormat="1" x14ac:dyDescent="0.2">
      <c r="B33" s="262">
        <v>0.66666666666666663</v>
      </c>
      <c r="C33" s="282">
        <v>0.54500000000000004</v>
      </c>
      <c r="D33" s="282">
        <v>0.56999999999999995</v>
      </c>
      <c r="E33" s="282">
        <v>0.55600000000000005</v>
      </c>
      <c r="F33" s="282">
        <v>0.45400000000000001</v>
      </c>
      <c r="G33" s="282">
        <v>0.374</v>
      </c>
      <c r="H33" s="282">
        <v>0.42899999999999999</v>
      </c>
      <c r="I33" s="282">
        <v>0.42099999999999999</v>
      </c>
      <c r="J33" s="282">
        <v>0.44400000000000001</v>
      </c>
      <c r="K33" s="282">
        <v>0.41499999999999998</v>
      </c>
      <c r="L33" s="282">
        <v>0.56100000000000005</v>
      </c>
      <c r="M33" s="282">
        <v>0.56999999999999995</v>
      </c>
      <c r="N33" s="282">
        <v>0.436</v>
      </c>
      <c r="O33" s="282">
        <v>0.42399999999999999</v>
      </c>
      <c r="P33" s="282">
        <v>0.58399999999999996</v>
      </c>
      <c r="Q33" s="282">
        <v>0.54900000000000004</v>
      </c>
      <c r="R33" s="282">
        <v>0.52600000000000002</v>
      </c>
      <c r="S33" s="282">
        <v>0.55100000000000005</v>
      </c>
      <c r="T33" s="282">
        <v>0.44700000000000001</v>
      </c>
      <c r="U33" s="282">
        <v>0.41</v>
      </c>
      <c r="V33" s="282">
        <v>0.45300000000000001</v>
      </c>
      <c r="W33" s="282">
        <v>0.48299999999999998</v>
      </c>
      <c r="X33" s="282">
        <v>0.56399999999999995</v>
      </c>
      <c r="Y33" s="282">
        <v>0.64300000000000002</v>
      </c>
      <c r="Z33" s="282">
        <v>0.51800000000000002</v>
      </c>
      <c r="AA33" s="282">
        <v>0.40400000000000003</v>
      </c>
      <c r="AB33" s="282">
        <v>0.45600000000000002</v>
      </c>
      <c r="AC33" s="283">
        <v>0.61599999999999999</v>
      </c>
      <c r="AD33" s="282">
        <v>0.46500000000000002</v>
      </c>
      <c r="AE33" s="282">
        <v>0.65100000000000002</v>
      </c>
      <c r="AF33" s="282">
        <v>0.58699999999999997</v>
      </c>
      <c r="AG33" s="282">
        <v>0.59199999999999997</v>
      </c>
    </row>
    <row r="34" spans="2:36" s="263" customFormat="1" x14ac:dyDescent="0.2">
      <c r="B34" s="262">
        <v>0.70833333333333337</v>
      </c>
      <c r="C34" s="282">
        <v>0.48299999999999998</v>
      </c>
      <c r="D34" s="282">
        <v>0.48299999999999998</v>
      </c>
      <c r="E34" s="282">
        <v>0.48</v>
      </c>
      <c r="F34" s="282">
        <v>0.42</v>
      </c>
      <c r="G34" s="282">
        <v>0.35599999999999998</v>
      </c>
      <c r="H34" s="282">
        <v>0.38500000000000001</v>
      </c>
      <c r="I34" s="282">
        <v>0.38400000000000001</v>
      </c>
      <c r="J34" s="282">
        <v>0.39400000000000002</v>
      </c>
      <c r="K34" s="282">
        <v>0.39700000000000002</v>
      </c>
      <c r="L34" s="282">
        <v>0.49199999999999999</v>
      </c>
      <c r="M34" s="282">
        <v>0.50600000000000001</v>
      </c>
      <c r="N34" s="282">
        <v>0.39</v>
      </c>
      <c r="O34" s="282">
        <v>0.40200000000000002</v>
      </c>
      <c r="P34" s="282">
        <v>0.52900000000000003</v>
      </c>
      <c r="Q34" s="282">
        <v>0.51</v>
      </c>
      <c r="R34" s="282">
        <v>0.42399999999999999</v>
      </c>
      <c r="S34" s="282">
        <v>0.438</v>
      </c>
      <c r="T34" s="282">
        <v>0.4</v>
      </c>
      <c r="U34" s="282">
        <v>0.38800000000000001</v>
      </c>
      <c r="V34" s="282">
        <v>0.42</v>
      </c>
      <c r="W34" s="282">
        <v>0.44</v>
      </c>
      <c r="X34" s="282">
        <v>0.45800000000000002</v>
      </c>
      <c r="Y34" s="282">
        <v>0.57099999999999995</v>
      </c>
      <c r="Z34" s="282">
        <v>0.46200000000000002</v>
      </c>
      <c r="AA34" s="282">
        <v>0.39200000000000002</v>
      </c>
      <c r="AB34" s="282">
        <v>0.434</v>
      </c>
      <c r="AC34" s="283">
        <v>0.497</v>
      </c>
      <c r="AD34" s="282">
        <v>0.44700000000000001</v>
      </c>
      <c r="AE34" s="282">
        <v>0.6</v>
      </c>
      <c r="AF34" s="282">
        <v>0.54100000000000004</v>
      </c>
      <c r="AG34" s="282">
        <v>0.54300000000000004</v>
      </c>
    </row>
    <row r="35" spans="2:36" s="263" customFormat="1" x14ac:dyDescent="0.2">
      <c r="B35" s="262">
        <v>0.75</v>
      </c>
      <c r="C35" s="282">
        <v>0.36799999999999999</v>
      </c>
      <c r="D35" s="282">
        <v>0.38600000000000001</v>
      </c>
      <c r="E35" s="282">
        <v>0.377</v>
      </c>
      <c r="F35" s="282">
        <v>0.373</v>
      </c>
      <c r="G35" s="282">
        <v>0.34399999999999997</v>
      </c>
      <c r="H35" s="282">
        <v>0.35099999999999998</v>
      </c>
      <c r="I35" s="282">
        <v>0.36</v>
      </c>
      <c r="J35" s="282">
        <v>0.36399999999999999</v>
      </c>
      <c r="K35" s="282">
        <v>0.41899999999999998</v>
      </c>
      <c r="L35" s="282">
        <v>0.4</v>
      </c>
      <c r="M35" s="282">
        <v>0.41099999999999998</v>
      </c>
      <c r="N35" s="282">
        <v>0.36299999999999999</v>
      </c>
      <c r="O35" s="282">
        <v>0.377</v>
      </c>
      <c r="P35" s="282">
        <v>0.432</v>
      </c>
      <c r="Q35" s="282">
        <v>0.41599999999999998</v>
      </c>
      <c r="R35" s="282">
        <v>0.379</v>
      </c>
      <c r="S35" s="282">
        <v>0.377</v>
      </c>
      <c r="T35" s="282">
        <v>0.371</v>
      </c>
      <c r="U35" s="282">
        <v>0.374</v>
      </c>
      <c r="V35" s="282">
        <v>0.39900000000000002</v>
      </c>
      <c r="W35" s="282">
        <v>0.40699999999999997</v>
      </c>
      <c r="X35" s="282">
        <v>0.40100000000000002</v>
      </c>
      <c r="Y35" s="282">
        <v>0.46400000000000002</v>
      </c>
      <c r="Z35" s="282">
        <v>0.41899999999999998</v>
      </c>
      <c r="AA35" s="282">
        <v>0.38300000000000001</v>
      </c>
      <c r="AB35" s="282">
        <v>0.41399999999999998</v>
      </c>
      <c r="AC35" s="282">
        <v>0.433</v>
      </c>
      <c r="AD35" s="282">
        <v>0.41399999999999998</v>
      </c>
      <c r="AE35" s="282">
        <v>0.53600000000000003</v>
      </c>
      <c r="AF35" s="282">
        <v>0.45400000000000001</v>
      </c>
      <c r="AG35" s="282">
        <v>0.44900000000000001</v>
      </c>
      <c r="AJ35"/>
    </row>
    <row r="36" spans="2:36" s="263" customFormat="1" x14ac:dyDescent="0.2">
      <c r="B36" s="262">
        <v>0.79166666666666663</v>
      </c>
      <c r="C36" s="282">
        <v>0.32400000000000001</v>
      </c>
      <c r="D36" s="282">
        <v>0.32500000000000001</v>
      </c>
      <c r="E36" s="282">
        <v>0.32800000000000001</v>
      </c>
      <c r="F36" s="282">
        <v>0.34899999999999998</v>
      </c>
      <c r="G36" s="282">
        <v>0.33500000000000002</v>
      </c>
      <c r="H36" s="282">
        <v>0.33400000000000002</v>
      </c>
      <c r="I36" s="282">
        <v>0.34499999999999997</v>
      </c>
      <c r="J36" s="282">
        <v>0.34100000000000003</v>
      </c>
      <c r="K36" s="282">
        <v>0.34799999999999998</v>
      </c>
      <c r="L36" s="282">
        <v>0.35499999999999998</v>
      </c>
      <c r="M36" s="282">
        <v>0.35699999999999998</v>
      </c>
      <c r="N36" s="282">
        <v>0.34899999999999998</v>
      </c>
      <c r="O36" s="282">
        <v>0.36399999999999999</v>
      </c>
      <c r="P36" s="282">
        <v>0.36699999999999999</v>
      </c>
      <c r="Q36" s="282">
        <v>0.35799999999999998</v>
      </c>
      <c r="R36" s="282">
        <v>0.35899999999999999</v>
      </c>
      <c r="S36" s="282">
        <v>0.35199999999999998</v>
      </c>
      <c r="T36" s="282">
        <v>0.35599999999999998</v>
      </c>
      <c r="U36" s="282">
        <v>0.36499999999999999</v>
      </c>
      <c r="V36" s="282">
        <v>0.375</v>
      </c>
      <c r="W36" s="282">
        <v>0.379</v>
      </c>
      <c r="X36" s="282">
        <v>0.378</v>
      </c>
      <c r="Y36" s="282">
        <v>0.40500000000000003</v>
      </c>
      <c r="Z36" s="282">
        <v>0.4</v>
      </c>
      <c r="AA36" s="282">
        <v>0.38</v>
      </c>
      <c r="AB36" s="282">
        <v>0.40699999999999997</v>
      </c>
      <c r="AC36" s="282">
        <v>0.40799999999999997</v>
      </c>
      <c r="AD36" s="282">
        <v>0.40300000000000002</v>
      </c>
      <c r="AE36" s="282">
        <v>0.44</v>
      </c>
      <c r="AF36" s="282">
        <v>0.378</v>
      </c>
      <c r="AG36" s="282">
        <v>0.376</v>
      </c>
      <c r="AJ36"/>
    </row>
    <row r="37" spans="2:36" s="263" customFormat="1" x14ac:dyDescent="0.2">
      <c r="B37" s="262">
        <v>0.83333333333333337</v>
      </c>
      <c r="C37" s="282">
        <v>0.32200000000000001</v>
      </c>
      <c r="D37" s="282">
        <v>0.31</v>
      </c>
      <c r="E37" s="282">
        <v>0.317</v>
      </c>
      <c r="F37" s="282">
        <v>0.34499999999999997</v>
      </c>
      <c r="G37" s="282">
        <v>0.33200000000000002</v>
      </c>
      <c r="H37" s="282">
        <v>0.32800000000000001</v>
      </c>
      <c r="I37" s="282">
        <v>0.34100000000000003</v>
      </c>
      <c r="J37" s="282">
        <v>0.33100000000000002</v>
      </c>
      <c r="K37" s="282">
        <v>0.33300000000000002</v>
      </c>
      <c r="L37" s="282">
        <v>0.33800000000000002</v>
      </c>
      <c r="M37" s="282">
        <v>0.34399999999999997</v>
      </c>
      <c r="N37" s="282">
        <v>0.34200000000000003</v>
      </c>
      <c r="O37" s="282">
        <v>0.35099999999999998</v>
      </c>
      <c r="P37" s="282">
        <v>0.34799999999999998</v>
      </c>
      <c r="Q37" s="282">
        <v>0.35099999999999998</v>
      </c>
      <c r="R37" s="282">
        <v>0.35</v>
      </c>
      <c r="S37" s="282">
        <v>0.34699999999999998</v>
      </c>
      <c r="T37" s="282">
        <v>0.35</v>
      </c>
      <c r="U37" s="282">
        <v>0.36099999999999999</v>
      </c>
      <c r="V37" s="282">
        <v>0.36</v>
      </c>
      <c r="W37" s="282">
        <v>0.372</v>
      </c>
      <c r="X37" s="282">
        <v>0.37</v>
      </c>
      <c r="Y37" s="282">
        <v>0.39</v>
      </c>
      <c r="Z37" s="282">
        <v>0.39200000000000002</v>
      </c>
      <c r="AA37" s="282">
        <v>0.38100000000000001</v>
      </c>
      <c r="AB37" s="282">
        <v>0.40600000000000003</v>
      </c>
      <c r="AC37" s="282">
        <v>0.39600000000000002</v>
      </c>
      <c r="AD37" s="282">
        <v>0.39600000000000002</v>
      </c>
      <c r="AE37" s="282">
        <v>0.40200000000000002</v>
      </c>
      <c r="AF37" s="282">
        <v>0.35199999999999998</v>
      </c>
      <c r="AG37" s="282">
        <v>0.35799999999999998</v>
      </c>
      <c r="AJ37"/>
    </row>
    <row r="38" spans="2:36" s="263" customFormat="1" x14ac:dyDescent="0.2">
      <c r="B38" s="262">
        <v>0.875</v>
      </c>
      <c r="C38" s="282">
        <v>0.311</v>
      </c>
      <c r="D38" s="282">
        <v>0.3</v>
      </c>
      <c r="E38" s="282">
        <v>0.313</v>
      </c>
      <c r="F38" s="282">
        <v>0.34</v>
      </c>
      <c r="G38" s="282">
        <v>0.32700000000000001</v>
      </c>
      <c r="H38" s="282">
        <v>0.32600000000000001</v>
      </c>
      <c r="I38" s="282">
        <v>0.33500000000000002</v>
      </c>
      <c r="J38" s="282">
        <v>0.32200000000000001</v>
      </c>
      <c r="K38" s="282">
        <v>0.32700000000000001</v>
      </c>
      <c r="L38" s="282">
        <v>0.32700000000000001</v>
      </c>
      <c r="M38" s="282">
        <v>0.33700000000000002</v>
      </c>
      <c r="N38" s="282">
        <v>0.33600000000000002</v>
      </c>
      <c r="O38" s="282">
        <v>0.34200000000000003</v>
      </c>
      <c r="P38" s="282">
        <v>0.34</v>
      </c>
      <c r="Q38" s="282">
        <v>0.35099999999999998</v>
      </c>
      <c r="R38" s="282">
        <v>0.34399999999999997</v>
      </c>
      <c r="S38" s="282">
        <v>0.34300000000000003</v>
      </c>
      <c r="T38" s="282">
        <v>0.34799999999999998</v>
      </c>
      <c r="U38" s="282">
        <v>0.35299999999999998</v>
      </c>
      <c r="V38" s="282">
        <v>0.35699999999999998</v>
      </c>
      <c r="W38" s="282">
        <v>0.371</v>
      </c>
      <c r="X38" s="282">
        <v>0.36599999999999999</v>
      </c>
      <c r="Y38" s="282">
        <v>0.378</v>
      </c>
      <c r="Z38" s="282">
        <v>0.38900000000000001</v>
      </c>
      <c r="AA38" s="282">
        <v>0.38</v>
      </c>
      <c r="AB38" s="282">
        <v>0.39400000000000002</v>
      </c>
      <c r="AC38" s="282">
        <v>0.39200000000000002</v>
      </c>
      <c r="AD38" s="282">
        <v>0.39</v>
      </c>
      <c r="AE38" s="282">
        <v>0.39300000000000002</v>
      </c>
      <c r="AF38" s="282">
        <v>0.34</v>
      </c>
      <c r="AG38" s="282">
        <v>0.34699999999999998</v>
      </c>
      <c r="AJ38"/>
    </row>
    <row r="39" spans="2:36" s="263" customFormat="1" x14ac:dyDescent="0.2">
      <c r="B39" s="262">
        <v>0.91666666666666663</v>
      </c>
      <c r="C39" s="282">
        <v>0.30199999999999999</v>
      </c>
      <c r="D39" s="282">
        <v>0.29799999999999999</v>
      </c>
      <c r="E39" s="282">
        <v>0.314</v>
      </c>
      <c r="F39" s="282">
        <v>0.33600000000000002</v>
      </c>
      <c r="G39" s="282">
        <v>0.32600000000000001</v>
      </c>
      <c r="H39" s="282">
        <v>0.32500000000000001</v>
      </c>
      <c r="I39" s="282">
        <v>0.33300000000000002</v>
      </c>
      <c r="J39" s="282">
        <v>0.32100000000000001</v>
      </c>
      <c r="K39" s="282">
        <v>0.32300000000000001</v>
      </c>
      <c r="L39" s="282">
        <v>0.317</v>
      </c>
      <c r="M39" s="282">
        <v>0.34</v>
      </c>
      <c r="N39" s="282">
        <v>0.33300000000000002</v>
      </c>
      <c r="O39" s="282">
        <v>0.33700000000000002</v>
      </c>
      <c r="P39" s="282">
        <v>0.34499999999999997</v>
      </c>
      <c r="Q39" s="282">
        <v>0.35</v>
      </c>
      <c r="R39" s="282">
        <v>0.33900000000000002</v>
      </c>
      <c r="S39" s="282">
        <v>0.34300000000000003</v>
      </c>
      <c r="T39" s="282">
        <v>0.34100000000000003</v>
      </c>
      <c r="U39" s="282">
        <v>0.34200000000000003</v>
      </c>
      <c r="V39" s="282">
        <v>0.36</v>
      </c>
      <c r="W39" s="282">
        <v>0.36899999999999999</v>
      </c>
      <c r="X39" s="282">
        <v>0.36</v>
      </c>
      <c r="Y39" s="282">
        <v>0.37</v>
      </c>
      <c r="Z39" s="282">
        <v>0.38300000000000001</v>
      </c>
      <c r="AA39" s="282">
        <v>0.377</v>
      </c>
      <c r="AB39" s="282">
        <v>0.38600000000000001</v>
      </c>
      <c r="AC39" s="282">
        <v>0.38700000000000001</v>
      </c>
      <c r="AD39" s="282">
        <v>0.38600000000000001</v>
      </c>
      <c r="AE39" s="282">
        <v>0.38900000000000001</v>
      </c>
      <c r="AF39" s="282">
        <v>0.32900000000000001</v>
      </c>
      <c r="AG39" s="282">
        <v>0.33600000000000002</v>
      </c>
    </row>
    <row r="40" spans="2:36" s="263" customFormat="1" x14ac:dyDescent="0.2">
      <c r="B40" s="262">
        <v>0.95833333333333337</v>
      </c>
      <c r="C40" s="282">
        <v>0.29099999999999998</v>
      </c>
      <c r="D40" s="282">
        <v>0.29199999999999998</v>
      </c>
      <c r="E40" s="282">
        <v>0.317</v>
      </c>
      <c r="F40" s="282">
        <v>0.33200000000000002</v>
      </c>
      <c r="G40" s="282">
        <v>0.32200000000000001</v>
      </c>
      <c r="H40" s="282">
        <v>0.32300000000000001</v>
      </c>
      <c r="I40" s="282">
        <v>0.32700000000000001</v>
      </c>
      <c r="J40" s="282">
        <v>0.32100000000000001</v>
      </c>
      <c r="K40" s="282">
        <v>0.314</v>
      </c>
      <c r="L40" s="282">
        <v>0.312</v>
      </c>
      <c r="M40" s="282">
        <v>0.33700000000000002</v>
      </c>
      <c r="N40" s="282">
        <v>0.33200000000000002</v>
      </c>
      <c r="O40" s="282">
        <v>0.33600000000000002</v>
      </c>
      <c r="P40" s="282">
        <v>0.34599999999999997</v>
      </c>
      <c r="Q40" s="282">
        <v>0.34599999999999997</v>
      </c>
      <c r="R40" s="282">
        <v>0.33600000000000002</v>
      </c>
      <c r="S40" s="282">
        <v>0.34</v>
      </c>
      <c r="T40" s="282">
        <v>0.33100000000000002</v>
      </c>
      <c r="U40" s="282">
        <v>0.34300000000000003</v>
      </c>
      <c r="V40" s="282">
        <v>0.35699999999999998</v>
      </c>
      <c r="W40" s="282">
        <v>0.36</v>
      </c>
      <c r="X40" s="282">
        <v>0.35199999999999998</v>
      </c>
      <c r="Y40" s="282">
        <v>0.35799999999999998</v>
      </c>
      <c r="Z40" s="282">
        <v>0.378</v>
      </c>
      <c r="AA40" s="282">
        <v>0.378</v>
      </c>
      <c r="AB40" s="282">
        <v>0.38700000000000001</v>
      </c>
      <c r="AC40" s="282">
        <v>0.37</v>
      </c>
      <c r="AD40" s="282">
        <v>0.38100000000000001</v>
      </c>
      <c r="AE40" s="282">
        <v>0.38300000000000001</v>
      </c>
      <c r="AF40" s="282">
        <v>0.32</v>
      </c>
      <c r="AG40" s="282">
        <v>0.32600000000000001</v>
      </c>
    </row>
    <row r="41" spans="2:36" s="264" customFormat="1" ht="33" customHeight="1" x14ac:dyDescent="0.2">
      <c r="B41" s="260" t="s">
        <v>350</v>
      </c>
      <c r="C41" s="282">
        <v>0.39700000000000002</v>
      </c>
      <c r="D41" s="282">
        <v>0.39300000000000002</v>
      </c>
      <c r="E41" s="282">
        <v>0.39400000000000002</v>
      </c>
      <c r="F41" s="282">
        <v>0.40200000000000002</v>
      </c>
      <c r="G41" s="282">
        <v>0.36199999999999999</v>
      </c>
      <c r="H41" s="282">
        <v>0.36</v>
      </c>
      <c r="I41" s="282">
        <v>0.38600000000000001</v>
      </c>
      <c r="J41" s="282">
        <v>0.40200000000000002</v>
      </c>
      <c r="K41" s="282">
        <v>0.35799999999999998</v>
      </c>
      <c r="L41" s="282">
        <v>0.41799999999999998</v>
      </c>
      <c r="M41" s="282">
        <v>0.42099999999999999</v>
      </c>
      <c r="N41" s="282">
        <v>0.38900000000000001</v>
      </c>
      <c r="O41" s="282">
        <v>0.39600000000000002</v>
      </c>
      <c r="P41" s="282">
        <v>0.41899999999999998</v>
      </c>
      <c r="Q41" s="282">
        <v>0.42699999999999999</v>
      </c>
      <c r="R41" s="282">
        <v>0.41</v>
      </c>
      <c r="S41" s="282">
        <v>0.41099999999999998</v>
      </c>
      <c r="T41" s="282">
        <v>0.40200000000000002</v>
      </c>
      <c r="U41" s="282">
        <v>0.40100000000000002</v>
      </c>
      <c r="V41" s="282">
        <v>0.437</v>
      </c>
      <c r="W41" s="282">
        <v>0.42199999999999999</v>
      </c>
      <c r="X41" s="282">
        <v>0.442</v>
      </c>
      <c r="Y41" s="282">
        <v>0.45600000000000002</v>
      </c>
      <c r="Z41" s="282">
        <v>0.42299999999999999</v>
      </c>
      <c r="AA41" s="282">
        <v>0.41599999999999998</v>
      </c>
      <c r="AB41" s="282">
        <v>0.43099999999999999</v>
      </c>
      <c r="AC41" s="282">
        <v>0.44700000000000001</v>
      </c>
      <c r="AD41" s="282">
        <v>0.441</v>
      </c>
      <c r="AE41" s="282">
        <v>0.46600000000000003</v>
      </c>
      <c r="AF41" s="282">
        <v>0.44600000000000001</v>
      </c>
      <c r="AG41" s="282">
        <v>0.41599999999999998</v>
      </c>
    </row>
    <row r="42" spans="2:36" s="264" customFormat="1" ht="27" customHeight="1" x14ac:dyDescent="0.2">
      <c r="B42" s="260" t="s">
        <v>351</v>
      </c>
      <c r="C42" s="375" t="s">
        <v>349</v>
      </c>
      <c r="D42" s="375"/>
      <c r="E42" s="375"/>
      <c r="F42" s="375"/>
      <c r="G42" s="375"/>
      <c r="H42" s="375"/>
      <c r="I42" s="375"/>
      <c r="J42" s="375"/>
      <c r="K42" s="375"/>
      <c r="L42" s="375"/>
      <c r="M42" s="375"/>
      <c r="N42" s="375"/>
      <c r="O42" s="375"/>
      <c r="P42" s="375"/>
      <c r="Q42" s="375"/>
      <c r="R42" s="375"/>
      <c r="S42" s="375"/>
      <c r="T42" s="375"/>
      <c r="U42" s="375"/>
      <c r="V42" s="375"/>
      <c r="W42" s="375"/>
      <c r="X42" s="375"/>
      <c r="Y42" s="375"/>
      <c r="Z42" s="375"/>
      <c r="AA42" s="375"/>
      <c r="AB42" s="375"/>
      <c r="AC42" s="375"/>
      <c r="AD42" s="375"/>
      <c r="AE42" s="375"/>
      <c r="AF42" s="375"/>
      <c r="AG42" s="375"/>
    </row>
    <row r="43" spans="2:36" s="278" customFormat="1" ht="13.5" customHeight="1" x14ac:dyDescent="0.2">
      <c r="B43" s="265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N43" s="251"/>
      <c r="O43" s="251"/>
    </row>
    <row r="44" spans="2:36" x14ac:dyDescent="0.2">
      <c r="B44" s="265" t="s">
        <v>348</v>
      </c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24</vt:i4>
      </vt:variant>
    </vt:vector>
  </HeadingPairs>
  <TitlesOfParts>
    <vt:vector size="46" baseType="lpstr">
      <vt:lpstr>PM10_CA-ILO-01</vt:lpstr>
      <vt:lpstr>PM2.5_CA-ILO-01</vt:lpstr>
      <vt:lpstr>SO2_CA-ILO-01</vt:lpstr>
      <vt:lpstr>SO2_m3h_CA-ILO-01</vt:lpstr>
      <vt:lpstr>H2S_CA-ILO-01</vt:lpstr>
      <vt:lpstr>NO2_CA-ILO-01</vt:lpstr>
      <vt:lpstr>CO_CA-ILO-01</vt:lpstr>
      <vt:lpstr>CO_m8h_CA-ILO-01</vt:lpstr>
      <vt:lpstr>MGT_CA-ILO-01</vt:lpstr>
      <vt:lpstr>Met_CA-ILO-01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'CO_CA-ILO-01'!Área_de_impresión</vt:lpstr>
      <vt:lpstr>'CO_m8h_CA-ILO-01'!Área_de_impresión</vt:lpstr>
      <vt:lpstr>'H2S_CA-ILO-01'!Área_de_impresión</vt:lpstr>
      <vt:lpstr>'Met_CA-ILO-01'!Área_de_impresión</vt:lpstr>
      <vt:lpstr>'MGT_CA-ILO-01'!Área_de_impresión</vt:lpstr>
      <vt:lpstr>'NO2_CA-ILO-01'!Área_de_impresión</vt:lpstr>
      <vt:lpstr>'PM10_CA-ILO-01'!Área_de_impresión</vt:lpstr>
      <vt:lpstr>'PM2.5_CA-ILO-01'!Área_de_impresión</vt:lpstr>
      <vt:lpstr>'SO2_CA-ILO-01'!Área_de_impresión</vt:lpstr>
      <vt:lpstr>'SO2_m3h_CA-ILO-01'!Área_de_impresión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'Met_CA-ILO-01'!Títulos_a_imprimir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jorge Luis Hualpa Amable</cp:lastModifiedBy>
  <cp:lastPrinted>2020-11-23T22:53:43Z</cp:lastPrinted>
  <dcterms:created xsi:type="dcterms:W3CDTF">2004-09-16T21:53:08Z</dcterms:created>
  <dcterms:modified xsi:type="dcterms:W3CDTF">2025-03-19T20:01:16Z</dcterms:modified>
</cp:coreProperties>
</file>